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pivotCache/pivotCacheDefinition21.xml" ContentType="application/vnd.openxmlformats-officedocument.spreadsheetml.pivotCacheDefinition+xml"/>
  <Override PartName="/xl/pivotCache/pivotCacheRecords21.xml" ContentType="application/vnd.openxmlformats-officedocument.spreadsheetml.pivotCacheRecords+xml"/>
  <Override PartName="/xl/pivotCache/pivotCacheDefinition22.xml" ContentType="application/vnd.openxmlformats-officedocument.spreadsheetml.pivotCacheDefinition+xml"/>
  <Override PartName="/xl/pivotCache/pivotCacheRecords22.xml" ContentType="application/vnd.openxmlformats-officedocument.spreadsheetml.pivotCacheRecords+xml"/>
  <Override PartName="/xl/pivotCache/pivotCacheDefinition23.xml" ContentType="application/vnd.openxmlformats-officedocument.spreadsheetml.pivotCacheDefinition+xml"/>
  <Override PartName="/xl/pivotCache/pivotCacheRecords23.xml" ContentType="application/vnd.openxmlformats-officedocument.spreadsheetml.pivotCacheRecords+xml"/>
  <Override PartName="/xl/pivotCache/pivotCacheDefinition24.xml" ContentType="application/vnd.openxmlformats-officedocument.spreadsheetml.pivotCacheDefinition+xml"/>
  <Override PartName="/xl/pivotCache/pivotCacheRecords24.xml" ContentType="application/vnd.openxmlformats-officedocument.spreadsheetml.pivotCacheRecords+xml"/>
  <Override PartName="/xl/pivotCache/pivotCacheDefinition25.xml" ContentType="application/vnd.openxmlformats-officedocument.spreadsheetml.pivotCacheDefinition+xml"/>
  <Override PartName="/xl/pivotCache/pivotCacheRecords25.xml" ContentType="application/vnd.openxmlformats-officedocument.spreadsheetml.pivotCacheRecords+xml"/>
  <Override PartName="/xl/pivotCache/pivotCacheDefinition26.xml" ContentType="application/vnd.openxmlformats-officedocument.spreadsheetml.pivotCacheDefinition+xml"/>
  <Override PartName="/xl/pivotCache/pivotCacheRecords26.xml" ContentType="application/vnd.openxmlformats-officedocument.spreadsheetml.pivotCacheRecords+xml"/>
  <Override PartName="/xl/pivotCache/pivotCacheDefinition27.xml" ContentType="application/vnd.openxmlformats-officedocument.spreadsheetml.pivotCacheDefinition+xml"/>
  <Override PartName="/xl/pivotCache/pivotCacheRecords27.xml" ContentType="application/vnd.openxmlformats-officedocument.spreadsheetml.pivotCacheRecords+xml"/>
  <Override PartName="/xl/pivotCache/pivotCacheDefinition28.xml" ContentType="application/vnd.openxmlformats-officedocument.spreadsheetml.pivotCacheDefinition+xml"/>
  <Override PartName="/xl/pivotCache/pivotCacheRecords28.xml" ContentType="application/vnd.openxmlformats-officedocument.spreadsheetml.pivotCacheRecords+xml"/>
  <Override PartName="/xl/pivotCache/pivotCacheDefinition29.xml" ContentType="application/vnd.openxmlformats-officedocument.spreadsheetml.pivotCacheDefinition+xml"/>
  <Override PartName="/xl/pivotCache/pivotCacheRecords29.xml" ContentType="application/vnd.openxmlformats-officedocument.spreadsheetml.pivotCacheRecords+xml"/>
  <Override PartName="/xl/pivotCache/pivotCacheDefinition30.xml" ContentType="application/vnd.openxmlformats-officedocument.spreadsheetml.pivotCacheDefinition+xml"/>
  <Override PartName="/xl/pivotCache/pivotCacheRecords30.xml" ContentType="application/vnd.openxmlformats-officedocument.spreadsheetml.pivotCacheRecords+xml"/>
  <Override PartName="/xl/pivotCache/pivotCacheDefinition31.xml" ContentType="application/vnd.openxmlformats-officedocument.spreadsheetml.pivotCacheDefinition+xml"/>
  <Override PartName="/xl/pivotCache/pivotCacheRecords31.xml" ContentType="application/vnd.openxmlformats-officedocument.spreadsheetml.pivotCacheRecords+xml"/>
  <Override PartName="/xl/pivotCache/pivotCacheDefinition32.xml" ContentType="application/vnd.openxmlformats-officedocument.spreadsheetml.pivotCacheDefinition+xml"/>
  <Override PartName="/xl/pivotCache/pivotCacheRecords32.xml" ContentType="application/vnd.openxmlformats-officedocument.spreadsheetml.pivotCacheRecords+xml"/>
  <Override PartName="/xl/pivotCache/pivotCacheDefinition33.xml" ContentType="application/vnd.openxmlformats-officedocument.spreadsheetml.pivotCacheDefinition+xml"/>
  <Override PartName="/xl/pivotCache/pivotCacheDefinition34.xml" ContentType="application/vnd.openxmlformats-officedocument.spreadsheetml.pivotCacheDefinition+xml"/>
  <Override PartName="/xl/pivotCache/pivotCacheRecords33.xml" ContentType="application/vnd.openxmlformats-officedocument.spreadsheetml.pivotCacheRecords+xml"/>
  <Override PartName="/xl/pivotCache/pivotCacheDefinition35.xml" ContentType="application/vnd.openxmlformats-officedocument.spreadsheetml.pivotCacheDefinition+xml"/>
  <Override PartName="/xl/pivotCache/pivotCacheRecords34.xml" ContentType="application/vnd.openxmlformats-officedocument.spreadsheetml.pivotCacheRecords+xml"/>
  <Override PartName="/xl/pivotCache/pivotCacheDefinition36.xml" ContentType="application/vnd.openxmlformats-officedocument.spreadsheetml.pivotCacheDefinition+xml"/>
  <Override PartName="/xl/pivotCache/pivotCacheRecords35.xml" ContentType="application/vnd.openxmlformats-officedocument.spreadsheetml.pivotCacheRecords+xml"/>
  <Override PartName="/xl/pivotCache/pivotCacheDefinition37.xml" ContentType="application/vnd.openxmlformats-officedocument.spreadsheetml.pivotCacheDefinition+xml"/>
  <Override PartName="/xl/pivotCache/pivotCacheRecords36.xml" ContentType="application/vnd.openxmlformats-officedocument.spreadsheetml.pivotCacheRecords+xml"/>
  <Override PartName="/xl/pivotCache/pivotCacheDefinition38.xml" ContentType="application/vnd.openxmlformats-officedocument.spreadsheetml.pivotCacheDefinition+xml"/>
  <Override PartName="/xl/pivotCache/pivotCacheRecords3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7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8.xml" ContentType="application/vnd.openxmlformats-officedocument.themeOverride+xml"/>
  <Override PartName="/xl/pivotTables/pivotTable11.xml" ContentType="application/vnd.openxmlformats-officedocument.spreadsheetml.pivotTab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9.xml" ContentType="application/vnd.openxmlformats-officedocument.themeOverrid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5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0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1.xml" ContentType="application/vnd.openxmlformats-officedocument.themeOverride+xml"/>
  <Override PartName="/xl/pivotTables/pivotTable16.xml" ContentType="application/vnd.openxmlformats-officedocument.spreadsheetml.pivotTab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2.xml" ContentType="application/vnd.openxmlformats-officedocument.themeOverrid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3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4.xml" ContentType="application/vnd.openxmlformats-officedocument.themeOverride+xml"/>
  <Override PartName="/xl/pivotTables/pivotTable19.xml" ContentType="application/vnd.openxmlformats-officedocument.spreadsheetml.pivotTable+xml"/>
  <Override PartName="/xl/drawings/drawing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pivotTables/pivotTable20.xml" ContentType="application/vnd.openxmlformats-officedocument.spreadsheetml.pivotTable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5.xml" ContentType="application/vnd.openxmlformats-officedocument.themeOverride+xml"/>
  <Override PartName="/xl/pivotTables/pivotTable21.xml" ContentType="application/vnd.openxmlformats-officedocument.spreadsheetml.pivotTable+xml"/>
  <Override PartName="/xl/drawings/drawing1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6.xml" ContentType="application/vnd.openxmlformats-officedocument.themeOverride+xml"/>
  <Override PartName="/xl/pivotTables/pivotTable22.xml" ContentType="application/vnd.openxmlformats-officedocument.spreadsheetml.pivotTable+xml"/>
  <Override PartName="/xl/drawings/drawing1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17.xml" ContentType="application/vnd.openxmlformats-officedocument.themeOverride+xml"/>
  <Override PartName="/xl/pivotTables/pivotTable23.xml" ContentType="application/vnd.openxmlformats-officedocument.spreadsheetml.pivotTable+xml"/>
  <Override PartName="/xl/drawings/drawing1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18.xml" ContentType="application/vnd.openxmlformats-officedocument.themeOverride+xml"/>
  <Override PartName="/xl/pivotTables/pivotTable24.xml" ContentType="application/vnd.openxmlformats-officedocument.spreadsheetml.pivotTable+xml"/>
  <Override PartName="/xl/drawings/drawing1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pivotTables/pivotTable25.xml" ContentType="application/vnd.openxmlformats-officedocument.spreadsheetml.pivotTable+xml"/>
  <Override PartName="/xl/drawings/drawing1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19.xml" ContentType="application/vnd.openxmlformats-officedocument.themeOverride+xml"/>
  <Override PartName="/xl/pivotTables/pivotTable26.xml" ContentType="application/vnd.openxmlformats-officedocument.spreadsheetml.pivotTable+xml"/>
  <Override PartName="/xl/drawings/drawing1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17.xml" ContentType="application/vnd.openxmlformats-officedocument.drawingml.chartshapes+xml"/>
  <Override PartName="/xl/pivotTables/pivotTable27.xml" ContentType="application/vnd.openxmlformats-officedocument.spreadsheetml.pivotTable+xml"/>
  <Override PartName="/xl/drawings/drawing18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pivotTables/pivotTable28.xml" ContentType="application/vnd.openxmlformats-officedocument.spreadsheetml.pivotTable+xml"/>
  <Override PartName="/xl/drawings/drawing19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0.xml" ContentType="application/vnd.openxmlformats-officedocument.themeOverride+xml"/>
  <Override PartName="/xl/pivotTables/pivotTable29.xml" ContentType="application/vnd.openxmlformats-officedocument.spreadsheetml.pivotTable+xml"/>
  <Override PartName="/xl/drawings/drawing2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1.xml" ContentType="application/vnd.openxmlformats-officedocument.themeOverride+xml"/>
  <Override PartName="/xl/pivotTables/pivotTable30.xml" ContentType="application/vnd.openxmlformats-officedocument.spreadsheetml.pivotTable+xml"/>
  <Override PartName="/xl/drawings/drawing21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2.xml" ContentType="application/vnd.openxmlformats-officedocument.themeOverrid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drawings/drawing22.xml" ContentType="application/vnd.openxmlformats-officedocument.drawing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3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24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25.xml" ContentType="application/vnd.openxmlformats-officedocument.themeOverride+xml"/>
  <Override PartName="/xl/pivotTables/pivotTable34.xml" ContentType="application/vnd.openxmlformats-officedocument.spreadsheetml.pivotTable+xml"/>
  <Override PartName="/xl/drawings/drawing23.xml" ContentType="application/vnd.openxmlformats-officedocument.drawing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26.xml" ContentType="application/vnd.openxmlformats-officedocument.themeOverride+xml"/>
  <Override PartName="/xl/pivotTables/pivotTable35.xml" ContentType="application/vnd.openxmlformats-officedocument.spreadsheetml.pivotTable+xml"/>
  <Override PartName="/xl/drawings/drawing24.xml" ContentType="application/vnd.openxmlformats-officedocument.drawing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27.xml" ContentType="application/vnd.openxmlformats-officedocument.themeOverride+xml"/>
  <Override PartName="/xl/pivotTables/pivotTable36.xml" ContentType="application/vnd.openxmlformats-officedocument.spreadsheetml.pivotTable+xml"/>
  <Override PartName="/xl/drawings/drawing25.xml" ContentType="application/vnd.openxmlformats-officedocument.drawing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pivotTables/pivotTable37.xml" ContentType="application/vnd.openxmlformats-officedocument.spreadsheetml.pivotTable+xml"/>
  <Override PartName="/xl/drawings/drawing26.xml" ContentType="application/vnd.openxmlformats-officedocument.drawing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pivotTables/pivotTable38.xml" ContentType="application/vnd.openxmlformats-officedocument.spreadsheetml.pivotTable+xml"/>
  <Override PartName="/xl/drawings/drawing27.xml" ContentType="application/vnd.openxmlformats-officedocument.drawing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28.xml" ContentType="application/vnd.openxmlformats-officedocument.themeOverride+xml"/>
  <Override PartName="/xl/pivotTables/pivotTable39.xml" ContentType="application/vnd.openxmlformats-officedocument.spreadsheetml.pivotTable+xml"/>
  <Override PartName="/xl/drawings/drawing28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29.xml" ContentType="application/vnd.openxmlformats-officedocument.themeOverride+xml"/>
  <Override PartName="/xl/pivotTables/pivotTable40.xml" ContentType="application/vnd.openxmlformats-officedocument.spreadsheetml.pivotTable+xml"/>
  <Override PartName="/xl/drawings/drawing29.xml" ContentType="application/vnd.openxmlformats-officedocument.drawing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0.xml" ContentType="application/vnd.openxmlformats-officedocument.themeOverrid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drawings/drawing30.xml" ContentType="application/vnd.openxmlformats-officedocument.drawing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1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32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33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34.xml" ContentType="application/vnd.openxmlformats-officedocument.themeOverrid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drawings/drawing31.xml" ContentType="application/vnd.openxmlformats-officedocument.drawing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pivotTables/pivotTable48.xml" ContentType="application/vnd.openxmlformats-officedocument.spreadsheetml.pivotTable+xml"/>
  <Override PartName="/xl/drawings/drawing32.xml" ContentType="application/vnd.openxmlformats-officedocument.drawing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35.xml" ContentType="application/vnd.openxmlformats-officedocument.themeOverride+xml"/>
  <Override PartName="/xl/drawings/drawing33.xml" ContentType="application/vnd.openxmlformats-officedocument.drawingml.chartshapes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drawings/drawing34.xml" ContentType="application/vnd.openxmlformats-officedocument.drawing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36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37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pivotTables/pivotTable53.xml" ContentType="application/vnd.openxmlformats-officedocument.spreadsheetml.pivotTable+xml"/>
  <Override PartName="/xl/drawings/drawing35.xml" ContentType="application/vnd.openxmlformats-officedocument.drawing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38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zlapointe\Desktop\Canaan\coverted to 2.3\reviewed and cleaned\"/>
    </mc:Choice>
  </mc:AlternateContent>
  <workbookProtection workbookAlgorithmName="SHA-512" workbookHashValue="tt3dskYYoQfjCHLfe1o3G0JYAOnSsi9sUGU6UxB2r49IiBcE+IOe03ZVgs6ZXM7GUVB/HwLFdfkvvZk6odN9qA==" workbookSaltValue="5q5zl81G7lsa7EjdAqghcw==" workbookSpinCount="100000" lockStructure="1"/>
  <bookViews>
    <workbookView xWindow="0" yWindow="0" windowWidth="20490" windowHeight="7760" tabRatio="925" firstSheet="21" activeTab="21"/>
  </bookViews>
  <sheets>
    <sheet name="1 TreeComposition" sheetId="2" r:id="rId1"/>
    <sheet name="2 TreeStats" sheetId="28" r:id="rId2"/>
    <sheet name="3 Regen" sheetId="3" r:id="rId3"/>
    <sheet name="4 Regen_Stats" sheetId="29" r:id="rId4"/>
    <sheet name="5 VegComposition" sheetId="39" r:id="rId5"/>
    <sheet name="6 WatchlistSpecies" sheetId="4" r:id="rId6"/>
    <sheet name="7 CrownComposition" sheetId="7" r:id="rId7"/>
    <sheet name="8 CrownStructure" sheetId="8" r:id="rId8"/>
    <sheet name="9 CrownStructure_Stats" sheetId="32" r:id="rId9"/>
    <sheet name="10 TreeDiameter" sheetId="5" r:id="rId10"/>
    <sheet name="11 TreeDiameter_Stats" sheetId="30" r:id="rId11"/>
    <sheet name="12 DeadTreeDiameter" sheetId="9" r:id="rId12"/>
    <sheet name="13 TreeCavityClass" sheetId="10" r:id="rId13"/>
    <sheet name="14 TreeCavityClass_Stats" sheetId="33" r:id="rId14"/>
    <sheet name="15 TreeCavityDistribution" sheetId="12" r:id="rId15"/>
    <sheet name="16 TreeWildlifeValues" sheetId="13" r:id="rId16"/>
    <sheet name="17 TreeWildlifeValues_Stats" sheetId="34" r:id="rId17"/>
    <sheet name="18 VegStructure" sheetId="27" r:id="rId18"/>
    <sheet name="19 VegStructure_Stats" sheetId="31" r:id="rId19"/>
    <sheet name="20 CWD" sheetId="14" r:id="rId20"/>
    <sheet name="21 CWD_Stats" sheetId="38" r:id="rId21"/>
    <sheet name="22 CanopyStructure" sheetId="21" r:id="rId22"/>
    <sheet name="23 CrownConditionSpecies" sheetId="16" r:id="rId23"/>
    <sheet name="24 CrownConditionSummary" sheetId="15" r:id="rId24"/>
    <sheet name="25 CrownConditionSummary_Stats" sheetId="36" r:id="rId25"/>
    <sheet name="26 DamageImpact" sheetId="18" r:id="rId26"/>
    <sheet name="27 DamageAgent" sheetId="19" r:id="rId27"/>
    <sheet name="28 Browse" sheetId="17" r:id="rId28"/>
    <sheet name="29 Landform" sheetId="22" r:id="rId29"/>
    <sheet name="30 MerchantableSpeciesVolume" sheetId="23" r:id="rId30"/>
    <sheet name="31 MerchantableSummary" sheetId="24" r:id="rId31"/>
    <sheet name="32 MerchantableSummaryStats" sheetId="35" r:id="rId32"/>
    <sheet name="33 BiomassSpecies" sheetId="25" r:id="rId33"/>
    <sheet name="34 BiomassSummary" sheetId="26" r:id="rId34"/>
    <sheet name="35 BiomassSummary_Stats" sheetId="37" r:id="rId35"/>
  </sheets>
  <externalReferences>
    <externalReference r:id="rId36"/>
  </externalReferences>
  <definedNames>
    <definedName name="Report_1_Plot_Tract_Trees_Live" localSheetId="17">#REF!</definedName>
    <definedName name="Report_1_Plot_Tract_Trees_Live">#REF!</definedName>
    <definedName name="Report_4_Plot_Tract_Watchlist">'6 WatchlistSpecies'!$B$1:$B$1</definedName>
    <definedName name="Report_7_Plot_Tract_Live_Tree_DBH_Crown_Position_Label">'7 CrownComposition'!$B$1:$B$1</definedName>
    <definedName name="Report_9_Plot_Tract_Cavity_Trees">'13 TreeCavityClass'!$B$1:$C$1</definedName>
    <definedName name="Report_A_10_Plot_Tract_Wildlife">'16 TreeWildlifeValues'!$B$1:$E$1</definedName>
    <definedName name="Report_A_13_Plot_Tract_Species_Label" localSheetId="17">[1]Report_13A_CrownCondition!#REF!</definedName>
    <definedName name="Report_A_13_Plot_Tract_Species_Label">'23 CrownConditionSpecies'!#REF!</definedName>
    <definedName name="Report_A_13_Plot_Tract_Total_Per_Cent_Label">'24 CrownConditionSummary'!$B$1:$C$1</definedName>
    <definedName name="Report_A_14_Plot_Tract">'28 Browse'!$B$1:$C$1</definedName>
    <definedName name="Report_Table__11_Plot_Tract">'20 CWD'!$B$1:$C$1</definedName>
    <definedName name="Report_Table_15_Plot_Tract">'26 DamageImpact'!$B$1:$B$1</definedName>
  </definedNames>
  <calcPr calcId="162913"/>
  <pivotCaches>
    <pivotCache cacheId="300" r:id="rId37"/>
    <pivotCache cacheId="340" r:id="rId38"/>
    <pivotCache cacheId="343" r:id="rId39"/>
    <pivotCache cacheId="346" r:id="rId40"/>
    <pivotCache cacheId="349" r:id="rId41"/>
    <pivotCache cacheId="353" r:id="rId42"/>
    <pivotCache cacheId="356" r:id="rId43"/>
    <pivotCache cacheId="359" r:id="rId44"/>
    <pivotCache cacheId="362" r:id="rId45"/>
    <pivotCache cacheId="365" r:id="rId46"/>
    <pivotCache cacheId="368" r:id="rId47"/>
    <pivotCache cacheId="371" r:id="rId48"/>
    <pivotCache cacheId="374" r:id="rId49"/>
    <pivotCache cacheId="377" r:id="rId50"/>
    <pivotCache cacheId="380" r:id="rId51"/>
    <pivotCache cacheId="383" r:id="rId52"/>
    <pivotCache cacheId="386" r:id="rId53"/>
    <pivotCache cacheId="389" r:id="rId54"/>
    <pivotCache cacheId="392" r:id="rId55"/>
    <pivotCache cacheId="395" r:id="rId56"/>
    <pivotCache cacheId="398" r:id="rId57"/>
    <pivotCache cacheId="401" r:id="rId58"/>
    <pivotCache cacheId="404" r:id="rId59"/>
    <pivotCache cacheId="407" r:id="rId60"/>
    <pivotCache cacheId="410" r:id="rId61"/>
    <pivotCache cacheId="413" r:id="rId62"/>
    <pivotCache cacheId="416" r:id="rId63"/>
    <pivotCache cacheId="419" r:id="rId64"/>
    <pivotCache cacheId="422" r:id="rId65"/>
    <pivotCache cacheId="425" r:id="rId66"/>
    <pivotCache cacheId="428" r:id="rId67"/>
    <pivotCache cacheId="431" r:id="rId68"/>
    <pivotCache cacheId="434" r:id="rId69"/>
    <pivotCache cacheId="437" r:id="rId70"/>
    <pivotCache cacheId="440" r:id="rId71"/>
    <pivotCache cacheId="443" r:id="rId72"/>
    <pivotCache cacheId="446" r:id="rId73"/>
    <pivotCache cacheId="449" r:id="rId7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24" l="1"/>
  <c r="E8" i="24"/>
  <c r="D8" i="24"/>
  <c r="C8" i="24"/>
  <c r="F5" i="24"/>
  <c r="E5" i="24"/>
  <c r="D5" i="24"/>
  <c r="C5" i="24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  <c r="K12" i="3"/>
  <c r="K11" i="3"/>
  <c r="K10" i="3"/>
  <c r="K9" i="3"/>
  <c r="K8" i="3"/>
  <c r="K7" i="3"/>
  <c r="K6" i="3"/>
  <c r="K5" i="3"/>
  <c r="K4" i="3"/>
  <c r="K3" i="3"/>
  <c r="K2" i="3"/>
  <c r="J12" i="3"/>
  <c r="J11" i="3"/>
  <c r="J10" i="3"/>
  <c r="J9" i="3"/>
  <c r="J8" i="3"/>
  <c r="J7" i="3"/>
  <c r="J6" i="3"/>
  <c r="J5" i="3"/>
  <c r="J4" i="3"/>
  <c r="J3" i="3"/>
  <c r="J2" i="3"/>
  <c r="I12" i="3"/>
  <c r="I11" i="3"/>
  <c r="I10" i="3"/>
  <c r="I9" i="3"/>
  <c r="I8" i="3"/>
  <c r="I7" i="3"/>
  <c r="I6" i="3"/>
  <c r="I5" i="3"/>
  <c r="I4" i="3"/>
  <c r="I3" i="3"/>
  <c r="I2" i="3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P7" i="35" l="1"/>
  <c r="O7" i="35"/>
  <c r="P6" i="35"/>
  <c r="O6" i="35"/>
  <c r="P5" i="35"/>
  <c r="O5" i="35"/>
  <c r="P4" i="35"/>
  <c r="O4" i="35"/>
  <c r="P3" i="35"/>
  <c r="O3" i="35"/>
  <c r="P2" i="35"/>
  <c r="O2" i="35"/>
  <c r="P9" i="36"/>
  <c r="O9" i="36"/>
  <c r="P8" i="36"/>
  <c r="O8" i="36"/>
  <c r="P7" i="36"/>
  <c r="O7" i="36"/>
  <c r="P6" i="36"/>
  <c r="O6" i="36"/>
  <c r="P5" i="36"/>
  <c r="O5" i="36"/>
  <c r="P4" i="36"/>
  <c r="O4" i="36"/>
  <c r="P3" i="36"/>
  <c r="O3" i="36"/>
  <c r="P2" i="36"/>
  <c r="O2" i="36"/>
  <c r="P11" i="34"/>
  <c r="O11" i="34"/>
  <c r="P10" i="34"/>
  <c r="O10" i="34"/>
  <c r="P9" i="34"/>
  <c r="O9" i="34"/>
  <c r="P8" i="34"/>
  <c r="O8" i="34"/>
  <c r="P7" i="34"/>
  <c r="O7" i="34"/>
  <c r="P6" i="34"/>
  <c r="O6" i="34"/>
  <c r="P5" i="34"/>
  <c r="O5" i="34"/>
  <c r="P4" i="34"/>
  <c r="O4" i="34"/>
  <c r="P3" i="34"/>
  <c r="O3" i="34"/>
  <c r="P2" i="34"/>
  <c r="O2" i="34"/>
  <c r="P4" i="33"/>
  <c r="O4" i="33"/>
  <c r="P3" i="33"/>
  <c r="O3" i="33"/>
  <c r="P2" i="33"/>
  <c r="O2" i="33"/>
  <c r="P7" i="32"/>
  <c r="O7" i="32"/>
  <c r="P6" i="32"/>
  <c r="O6" i="32"/>
  <c r="P5" i="32"/>
  <c r="O5" i="32"/>
  <c r="P4" i="32"/>
  <c r="O4" i="32"/>
  <c r="P3" i="32"/>
  <c r="O3" i="32"/>
  <c r="P2" i="32"/>
  <c r="O2" i="32"/>
  <c r="P26" i="31"/>
  <c r="O26" i="31"/>
  <c r="P25" i="31"/>
  <c r="O25" i="31"/>
  <c r="P24" i="31"/>
  <c r="O24" i="31"/>
  <c r="P23" i="31"/>
  <c r="O23" i="31"/>
  <c r="P22" i="31"/>
  <c r="O22" i="31"/>
  <c r="P21" i="31"/>
  <c r="O21" i="31"/>
  <c r="P20" i="31"/>
  <c r="O20" i="31"/>
  <c r="P19" i="31"/>
  <c r="O19" i="31"/>
  <c r="P18" i="31"/>
  <c r="O18" i="31"/>
  <c r="P17" i="31"/>
  <c r="O17" i="31"/>
  <c r="P16" i="31"/>
  <c r="O16" i="31"/>
  <c r="P15" i="31"/>
  <c r="O15" i="31"/>
  <c r="P14" i="31"/>
  <c r="O14" i="31"/>
  <c r="P13" i="31"/>
  <c r="O13" i="31"/>
  <c r="P12" i="31"/>
  <c r="O12" i="31"/>
  <c r="P11" i="31"/>
  <c r="O11" i="31"/>
  <c r="P10" i="31"/>
  <c r="O10" i="31"/>
  <c r="P9" i="31"/>
  <c r="O9" i="31"/>
  <c r="P8" i="31"/>
  <c r="O8" i="31"/>
  <c r="P7" i="31"/>
  <c r="O7" i="31"/>
  <c r="P6" i="31"/>
  <c r="O6" i="31"/>
  <c r="P5" i="31"/>
  <c r="O5" i="31"/>
  <c r="P4" i="31"/>
  <c r="O4" i="31"/>
  <c r="P3" i="31"/>
  <c r="O3" i="31"/>
  <c r="P2" i="31"/>
  <c r="O2" i="31"/>
  <c r="P4" i="30"/>
  <c r="O4" i="30"/>
  <c r="P3" i="30"/>
  <c r="O3" i="30"/>
  <c r="P2" i="30"/>
  <c r="O2" i="30"/>
  <c r="P4" i="29"/>
  <c r="O4" i="29"/>
  <c r="P3" i="29"/>
  <c r="O3" i="29"/>
  <c r="P2" i="29"/>
  <c r="O2" i="29"/>
  <c r="P7" i="28"/>
  <c r="O7" i="28"/>
  <c r="P6" i="28"/>
  <c r="O6" i="28"/>
  <c r="P5" i="28"/>
  <c r="O5" i="28"/>
  <c r="P4" i="28"/>
  <c r="O4" i="28"/>
  <c r="P3" i="28"/>
  <c r="O3" i="28"/>
  <c r="P2" i="28"/>
  <c r="O2" i="28"/>
</calcChain>
</file>

<file path=xl/sharedStrings.xml><?xml version="1.0" encoding="utf-8"?>
<sst xmlns="http://schemas.openxmlformats.org/spreadsheetml/2006/main" count="1422" uniqueCount="439">
  <si>
    <t>LocName</t>
  </si>
  <si>
    <t>Species</t>
  </si>
  <si>
    <t>BA_Live</t>
  </si>
  <si>
    <t>Percent_BA_Live</t>
  </si>
  <si>
    <t>BA_Dead</t>
  </si>
  <si>
    <t>Percent_BA_Dead</t>
  </si>
  <si>
    <t>TPA_Live</t>
  </si>
  <si>
    <t>Percent_TPA_Live</t>
  </si>
  <si>
    <t>TPA_Dead</t>
  </si>
  <si>
    <t>Percent_TPA_Dead</t>
  </si>
  <si>
    <t>QMD_LIVE</t>
  </si>
  <si>
    <t>QMD_DEAD</t>
  </si>
  <si>
    <t>QMD_ALL</t>
  </si>
  <si>
    <t>MEAN_DIA_LIVE</t>
  </si>
  <si>
    <t>MEAN_DIA_DEAD</t>
  </si>
  <si>
    <t>MEAN_DIA_ALL</t>
  </si>
  <si>
    <t>% BA/Acre Live Trees</t>
  </si>
  <si>
    <t>% BA/Acre Dead Trees</t>
  </si>
  <si>
    <t>% TPA Live Trees</t>
  </si>
  <si>
    <t>% TPA Dead Trees</t>
  </si>
  <si>
    <t>Live tree BA/Acre</t>
  </si>
  <si>
    <t>Dead Tree BA/Acre</t>
  </si>
  <si>
    <t>TPA Live Trees</t>
  </si>
  <si>
    <t>TPA Dead Trees</t>
  </si>
  <si>
    <t>Grand Total</t>
  </si>
  <si>
    <t>Metric</t>
  </si>
  <si>
    <t>Mean</t>
  </si>
  <si>
    <t>Median</t>
  </si>
  <si>
    <t>Sample Standard Deviation</t>
  </si>
  <si>
    <t>Standard Error of the Mean</t>
  </si>
  <si>
    <t>CV%</t>
  </si>
  <si>
    <t>95CL_Upper</t>
  </si>
  <si>
    <t>95CL_Lower</t>
  </si>
  <si>
    <t>68CL_Upper</t>
  </si>
  <si>
    <t>68CL_Lower</t>
  </si>
  <si>
    <t>Num_Plots_Present</t>
  </si>
  <si>
    <t>Sample_Size</t>
  </si>
  <si>
    <t>Sampling Error Percent</t>
  </si>
  <si>
    <t>68.2%CI</t>
  </si>
  <si>
    <t>95%CI</t>
  </si>
  <si>
    <t>68.2%</t>
  </si>
  <si>
    <t>95%</t>
  </si>
  <si>
    <t>BA_SUM LIVE</t>
  </si>
  <si>
    <t>BA_ALL</t>
  </si>
  <si>
    <t>BA_SUM DEAD</t>
  </si>
  <si>
    <t>TPA_SUM LIVE</t>
  </si>
  <si>
    <t>TPA_SUM DEAD</t>
  </si>
  <si>
    <t>TPA_ALL</t>
  </si>
  <si>
    <t>Seedling_TPA</t>
  </si>
  <si>
    <t>Seedling_Count</t>
  </si>
  <si>
    <t>Seedling_Percent</t>
  </si>
  <si>
    <t>Sapling_TPA</t>
  </si>
  <si>
    <t>Sapling_Count</t>
  </si>
  <si>
    <t>Sapling_Percent</t>
  </si>
  <si>
    <t>Total_Regen_TPA</t>
  </si>
  <si>
    <t>Total_Regen_Count</t>
  </si>
  <si>
    <t>Total_Regen_Percent</t>
  </si>
  <si>
    <t>Seedling &amp; Sapling Percent/Acre</t>
  </si>
  <si>
    <t>Seedling Percent/Acre</t>
  </si>
  <si>
    <t>Sapling Percent/Acre</t>
  </si>
  <si>
    <t>Seedlings/Acre</t>
  </si>
  <si>
    <t>Saplings/ Acre</t>
  </si>
  <si>
    <t>REGEN_TPA SEEDLING</t>
  </si>
  <si>
    <t>REGEN_TPA SAPLING</t>
  </si>
  <si>
    <t>REGEN_TPA ALL</t>
  </si>
  <si>
    <t>Growth Form</t>
  </si>
  <si>
    <t>Number Times Listed</t>
  </si>
  <si>
    <t>Mean Cover</t>
  </si>
  <si>
    <t>0-2 feet</t>
  </si>
  <si>
    <t>2-6 feet</t>
  </si>
  <si>
    <t>6-16 feet</t>
  </si>
  <si>
    <t>&gt;16 feet</t>
  </si>
  <si>
    <t>Layer Most Commonly Used</t>
  </si>
  <si>
    <t>Mean Percent Cover</t>
  </si>
  <si>
    <t xml:space="preserve">Number Times Listed </t>
  </si>
  <si>
    <t xml:space="preserve">Layer Most Commonly Used  </t>
  </si>
  <si>
    <t>Percent 0-2 feet</t>
  </si>
  <si>
    <t>Percent 2-6 feet</t>
  </si>
  <si>
    <t>Percent 6-16 feet</t>
  </si>
  <si>
    <t>Percent &gt;16 feet</t>
  </si>
  <si>
    <t>(blank)</t>
  </si>
  <si>
    <t>Invasive</t>
  </si>
  <si>
    <t>Site_Indicator</t>
  </si>
  <si>
    <t>Late_Successional_Site_Indicator</t>
  </si>
  <si>
    <t>RTE_Species</t>
  </si>
  <si>
    <t>Other</t>
  </si>
  <si>
    <t>Site Indicator</t>
  </si>
  <si>
    <t>Late Successional Site Indicator</t>
  </si>
  <si>
    <t xml:space="preserve">RTE Species </t>
  </si>
  <si>
    <t xml:space="preserve">Invasive </t>
  </si>
  <si>
    <t xml:space="preserve">Other </t>
  </si>
  <si>
    <t>RTE Species</t>
  </si>
  <si>
    <t>TPA_Dominate_Codominate</t>
  </si>
  <si>
    <t>TPA_No_Crown</t>
  </si>
  <si>
    <t>TPA_Overtopped</t>
  </si>
  <si>
    <t>TPA_Super_Canopy</t>
  </si>
  <si>
    <t>Overtopped (TPA)</t>
  </si>
  <si>
    <t>Dominate &amp; Codominate (TPA)</t>
  </si>
  <si>
    <t>Super Canopy (TPA)</t>
  </si>
  <si>
    <t>Crown_Position</t>
  </si>
  <si>
    <t>TPA_Total</t>
  </si>
  <si>
    <t>BA_Total</t>
  </si>
  <si>
    <t>Crown Position</t>
  </si>
  <si>
    <t>TPA</t>
  </si>
  <si>
    <t>BA/Acre</t>
  </si>
  <si>
    <t>BA_SUM dominant or co-dominant</t>
  </si>
  <si>
    <t>BA_SUM overtopped (intermediate or suppressed)</t>
  </si>
  <si>
    <t>BA_SUM super canopy (&gt;10' above dominant)</t>
  </si>
  <si>
    <t>TPA_SUM dominant or co-dominant</t>
  </si>
  <si>
    <t>TPA_SUM overtopped (intermediate or suppressed)</t>
  </si>
  <si>
    <t>TPA_SUM super canopy (&gt;10' above dominant)</t>
  </si>
  <si>
    <t>Diameter</t>
  </si>
  <si>
    <t>TPA_live</t>
  </si>
  <si>
    <t>QMD_Total_Live</t>
  </si>
  <si>
    <t>QMD_TOTAL_DEAD</t>
  </si>
  <si>
    <t>QMD_TOTAL_ALL</t>
  </si>
  <si>
    <t>MEAN_DIA_TOTAL_LIVE</t>
  </si>
  <si>
    <t>MEAN_DIA_TOTAL_DEAD</t>
  </si>
  <si>
    <t>MEAN_DIA_TOTAL_ALL</t>
  </si>
  <si>
    <t>TPA Live</t>
  </si>
  <si>
    <t>TPA Dead</t>
  </si>
  <si>
    <t>Mean Diameter</t>
  </si>
  <si>
    <t>DBH Live</t>
  </si>
  <si>
    <t>DBH Dead</t>
  </si>
  <si>
    <t>DBH All</t>
  </si>
  <si>
    <t xml:space="preserve"> </t>
  </si>
  <si>
    <t>BA/Acre Dead</t>
  </si>
  <si>
    <t>Cavity_Class</t>
  </si>
  <si>
    <t>TPA_Cavity_Trees</t>
  </si>
  <si>
    <t>Cavity Class</t>
  </si>
  <si>
    <t>TPA Cavity Tree</t>
  </si>
  <si>
    <t>TPA_SUM Live and Dead</t>
  </si>
  <si>
    <t>TPA_SUM Live</t>
  </si>
  <si>
    <t>TPA_SUM Dead</t>
  </si>
  <si>
    <t>TPA Cavity Trees</t>
  </si>
  <si>
    <t>BB</t>
  </si>
  <si>
    <t>CB</t>
  </si>
  <si>
    <t>CS</t>
  </si>
  <si>
    <t>HB</t>
  </si>
  <si>
    <t>HT</t>
  </si>
  <si>
    <t>LT</t>
  </si>
  <si>
    <t>NT</t>
  </si>
  <si>
    <t>PT</t>
  </si>
  <si>
    <t>SB</t>
  </si>
  <si>
    <t>Bear Scarred</t>
  </si>
  <si>
    <t>Curling Bark</t>
  </si>
  <si>
    <t>Perched Tree</t>
  </si>
  <si>
    <t>Candidate Snag</t>
  </si>
  <si>
    <t>Nest Tree</t>
  </si>
  <si>
    <t>Horizontal Branching</t>
  </si>
  <si>
    <t>Shaggy Bark</t>
  </si>
  <si>
    <t>Hollow Tree</t>
  </si>
  <si>
    <t>TPA_SUM ALL</t>
  </si>
  <si>
    <t>TPA_SUM LB</t>
  </si>
  <si>
    <t>TPA_SUM HT</t>
  </si>
  <si>
    <t>TPA_SUM SB</t>
  </si>
  <si>
    <t>TPA_SUM HB</t>
  </si>
  <si>
    <t>TPA_SUM NT</t>
  </si>
  <si>
    <t>TPA_SUM CS</t>
  </si>
  <si>
    <t>TPA_SUM PT</t>
  </si>
  <si>
    <t>TPA_SUM BB</t>
  </si>
  <si>
    <t>TPA_SUM CB</t>
  </si>
  <si>
    <t>Height_Class</t>
  </si>
  <si>
    <t>Tally_Tree</t>
  </si>
  <si>
    <t>Nontally_Tree</t>
  </si>
  <si>
    <t>Shrubs</t>
  </si>
  <si>
    <t>Forbs</t>
  </si>
  <si>
    <t xml:space="preserve">Graminoids </t>
  </si>
  <si>
    <t>Height Class</t>
  </si>
  <si>
    <t>Percent Tally_Tree</t>
  </si>
  <si>
    <t>Percent Nontally_Tree</t>
  </si>
  <si>
    <t>Percent Shrubs</t>
  </si>
  <si>
    <t>Percent Forbs</t>
  </si>
  <si>
    <t xml:space="preserve">Percent Graminoids </t>
  </si>
  <si>
    <t>TALLY 0 - 2 feet</t>
  </si>
  <si>
    <t>TALLY 2 - 6 feet</t>
  </si>
  <si>
    <t>TALLY 6 - 16 feet</t>
  </si>
  <si>
    <t>TALLY 16 + feet</t>
  </si>
  <si>
    <t>TALLY Aerial</t>
  </si>
  <si>
    <t>NONTALLY 0 - 2 feet</t>
  </si>
  <si>
    <t>NONTALLY 2 - 6 feet</t>
  </si>
  <si>
    <t>NONTALLY 6 - 16 feet</t>
  </si>
  <si>
    <t>NONTALLY 16 + feet</t>
  </si>
  <si>
    <t>NONTALLY Aerial</t>
  </si>
  <si>
    <t>SHRUBS 0 - 2 feet</t>
  </si>
  <si>
    <t>SHRUBS 2 - 6 feet</t>
  </si>
  <si>
    <t>SHRUBS 6 - 16 feet</t>
  </si>
  <si>
    <t>SHRUBS 16 + feet</t>
  </si>
  <si>
    <t>SHRUBS Aerial</t>
  </si>
  <si>
    <t>FORBS 0 - 2 feet</t>
  </si>
  <si>
    <t>FORBS 2 - 6 feet</t>
  </si>
  <si>
    <t>FORBS 6 - 16 feet</t>
  </si>
  <si>
    <t>FORBS 16 + feet</t>
  </si>
  <si>
    <t>FORBS Aerial</t>
  </si>
  <si>
    <t>GRAMINOIDS 0 - 2 feet</t>
  </si>
  <si>
    <t>GRAMINOIDS 2 - 6 feet</t>
  </si>
  <si>
    <t>GRAMINOIDS 6 - 16 feet</t>
  </si>
  <si>
    <t>GRAMINOIDS 16 + feet</t>
  </si>
  <si>
    <t>GRAMINOIDS Aerial</t>
  </si>
  <si>
    <t>CWD_Attribute</t>
  </si>
  <si>
    <t>CWD_Measure</t>
  </si>
  <si>
    <t>CWD Attribute</t>
  </si>
  <si>
    <t>CWD Measure</t>
  </si>
  <si>
    <t>CWD_MEASURE LOG PIECES PER ACRE</t>
  </si>
  <si>
    <t>CWD_MEASURE TONS PER ACRE</t>
  </si>
  <si>
    <t>CWD_MEASURE LARGE END AVERAGE DIAMETER</t>
  </si>
  <si>
    <t>CWD_MEASURE LOG LENGTH AVERAGE</t>
  </si>
  <si>
    <t>Canopy_Closure</t>
  </si>
  <si>
    <t>Closure_Plot_Count</t>
  </si>
  <si>
    <t>Dispersal</t>
  </si>
  <si>
    <t>Dispersal_Plot_Count</t>
  </si>
  <si>
    <t>Height_Class_ft</t>
  </si>
  <si>
    <t>_Height_Plot_Count</t>
  </si>
  <si>
    <t>Canopy Closure</t>
  </si>
  <si>
    <t>Closure Plot Count</t>
  </si>
  <si>
    <t>Dispersal Plot Count</t>
  </si>
  <si>
    <t>Canopy Height</t>
  </si>
  <si>
    <t>Height_Plot_Count</t>
  </si>
  <si>
    <t xml:space="preserve">Species </t>
  </si>
  <si>
    <t>Healthy</t>
  </si>
  <si>
    <t>Satisfactory</t>
  </si>
  <si>
    <t>No_Crown</t>
  </si>
  <si>
    <t>Poor</t>
  </si>
  <si>
    <t>Almost_Dead</t>
  </si>
  <si>
    <t xml:space="preserve">% Healthy   </t>
  </si>
  <si>
    <t xml:space="preserve">% Satisfactory </t>
  </si>
  <si>
    <t xml:space="preserve">% Poor  </t>
  </si>
  <si>
    <t>% Almost Dead</t>
  </si>
  <si>
    <t>Crown_Condition</t>
  </si>
  <si>
    <t>Percent_Total</t>
  </si>
  <si>
    <t>Crown Condition</t>
  </si>
  <si>
    <t>Percent</t>
  </si>
  <si>
    <t>BA_SUM ALMOST DEAD</t>
  </si>
  <si>
    <t>BA_SUM POOR</t>
  </si>
  <si>
    <t>BA_SUM HEALTHY</t>
  </si>
  <si>
    <t>BA_SUM SATISFACTORY</t>
  </si>
  <si>
    <t>TPA_SUM ALMOST DEAD</t>
  </si>
  <si>
    <t>TPA_SUM POOR</t>
  </si>
  <si>
    <t>TPA_SUM HEALTHY</t>
  </si>
  <si>
    <t>TPA_SUM SATISFACTORY</t>
  </si>
  <si>
    <t>Damage_Class</t>
  </si>
  <si>
    <t>No_Impact</t>
  </si>
  <si>
    <t>Slight</t>
  </si>
  <si>
    <t>Moderate</t>
  </si>
  <si>
    <t>Significant</t>
  </si>
  <si>
    <t>Damage Class</t>
  </si>
  <si>
    <t>No Impact</t>
  </si>
  <si>
    <t xml:space="preserve">Slight </t>
  </si>
  <si>
    <t xml:space="preserve">Moderate </t>
  </si>
  <si>
    <t xml:space="preserve">Significant </t>
  </si>
  <si>
    <t>Total Plot Count</t>
  </si>
  <si>
    <t>Plot_Count</t>
  </si>
  <si>
    <t>Plot Count</t>
  </si>
  <si>
    <t>Browse_Class</t>
  </si>
  <si>
    <t>Browse Class</t>
  </si>
  <si>
    <t>Landform</t>
  </si>
  <si>
    <t>Live Sawtimber (mbf)</t>
  </si>
  <si>
    <t>Dead Sawtimber (mbf)</t>
  </si>
  <si>
    <t>Live pulp (cords)</t>
  </si>
  <si>
    <t>Dead pulp (cords)</t>
  </si>
  <si>
    <t>Live Topwood (tons)</t>
  </si>
  <si>
    <t>Dead Topwood (tons)</t>
  </si>
  <si>
    <t>Live sawtimber and pulp (cords)</t>
  </si>
  <si>
    <t>Dead sawtimber and pulp (cords)</t>
  </si>
  <si>
    <t>Speceis</t>
  </si>
  <si>
    <t>Sum of Live Sawtimber (mbf)</t>
  </si>
  <si>
    <t>Sum of Dead Sawtimber (mbf)</t>
  </si>
  <si>
    <t xml:space="preserve">Live pulp (cords) </t>
  </si>
  <si>
    <t xml:space="preserve">Dead pulp (cords) </t>
  </si>
  <si>
    <t>Sum of Live Topwood (tons)</t>
  </si>
  <si>
    <t>Sum of Dead Topwood (tons)</t>
  </si>
  <si>
    <t xml:space="preserve"> Live sawtimber and pulp (cords)</t>
  </si>
  <si>
    <t xml:space="preserve">  Dead sawtimber and pulp (cords)</t>
  </si>
  <si>
    <t>Status</t>
  </si>
  <si>
    <t>Total Sawtimber (MBF)</t>
  </si>
  <si>
    <t>Total Pulp (Cords)</t>
  </si>
  <si>
    <t>Total Topwood (tons)</t>
  </si>
  <si>
    <t>Total Sawtimber and Pulp (cords)</t>
  </si>
  <si>
    <t>Column Labels</t>
  </si>
  <si>
    <t xml:space="preserve">Volume Category </t>
  </si>
  <si>
    <t xml:space="preserve"> Total</t>
  </si>
  <si>
    <t xml:space="preserve">Total Topwood (tons) </t>
  </si>
  <si>
    <t xml:space="preserve">Total Sawtimber and Pulp (cords) </t>
  </si>
  <si>
    <t xml:space="preserve">Total Pulp (Cords) </t>
  </si>
  <si>
    <t xml:space="preserve">Total Sawtimber (MBF) </t>
  </si>
  <si>
    <t>Values</t>
  </si>
  <si>
    <t xml:space="preserve">Total Sawtimber (MBF)  </t>
  </si>
  <si>
    <t xml:space="preserve">Total Pulp (Cords)  </t>
  </si>
  <si>
    <t xml:space="preserve">Total Sawtimber and Pulp (cords)  </t>
  </si>
  <si>
    <t>Live sawtimber (MBF)</t>
  </si>
  <si>
    <t>Live topwood (tons)</t>
  </si>
  <si>
    <t>Dead sawtimber (MBF)</t>
  </si>
  <si>
    <t>Dead topwood (tons)</t>
  </si>
  <si>
    <t>Live tree biomass</t>
  </si>
  <si>
    <t xml:space="preserve">Dead tree biomass </t>
  </si>
  <si>
    <t>Seedling biomass</t>
  </si>
  <si>
    <t>Sapling biomass</t>
  </si>
  <si>
    <t>Shrubs Biomass</t>
  </si>
  <si>
    <t>Forbs Biomass</t>
  </si>
  <si>
    <t>Graminoids Biomass</t>
  </si>
  <si>
    <t xml:space="preserve">CWD biomass </t>
  </si>
  <si>
    <t xml:space="preserve">Above ground biomass </t>
  </si>
  <si>
    <t>Live Tree Biomass (Tons/Acre)</t>
  </si>
  <si>
    <t>Dead Tree Biomass (Tons/Acre)</t>
  </si>
  <si>
    <t>CWD Biomass (Tons/Acre)</t>
  </si>
  <si>
    <t>Saplings Biomass (Tons/Acre)</t>
  </si>
  <si>
    <t>Seedlings Biomass (Tons/Acre)</t>
  </si>
  <si>
    <t>Category</t>
  </si>
  <si>
    <t>Tons Per Acre</t>
  </si>
  <si>
    <t>Biomass Category</t>
  </si>
  <si>
    <t xml:space="preserve">Tons Per Acre </t>
  </si>
  <si>
    <t>CWD_tons per acre</t>
  </si>
  <si>
    <t>Forbs_tons per acre</t>
  </si>
  <si>
    <t>Gram_tons per acre</t>
  </si>
  <si>
    <t>Seedling_tons per acre</t>
  </si>
  <si>
    <t>Sapling_tons per acre</t>
  </si>
  <si>
    <t>Shrub_tons per acre</t>
  </si>
  <si>
    <t>Dead tree_tons per acre</t>
  </si>
  <si>
    <t>Live tree_tons per acre</t>
  </si>
  <si>
    <t>Live and Dead tree_tons per acre</t>
  </si>
  <si>
    <t>CAV conifer</t>
  </si>
  <si>
    <t>Total</t>
  </si>
  <si>
    <t>yellow birch</t>
  </si>
  <si>
    <t>black cherry</t>
  </si>
  <si>
    <t>red maple</t>
  </si>
  <si>
    <t>sugar maple</t>
  </si>
  <si>
    <t>beech</t>
  </si>
  <si>
    <t>red spruce</t>
  </si>
  <si>
    <t>balsam fir</t>
  </si>
  <si>
    <t>hemlock</t>
  </si>
  <si>
    <t>serviceberry spp.</t>
  </si>
  <si>
    <t>hawthorn spp.</t>
  </si>
  <si>
    <t>white ash</t>
  </si>
  <si>
    <t>striped maple</t>
  </si>
  <si>
    <t>basswood</t>
  </si>
  <si>
    <t>yellow poplar- mountains</t>
  </si>
  <si>
    <t>bigtooth aspen</t>
  </si>
  <si>
    <t>Tree</t>
  </si>
  <si>
    <t>Shrub</t>
  </si>
  <si>
    <t>arrowleaf tearthumb</t>
  </si>
  <si>
    <t xml:space="preserve">Blackberry species </t>
  </si>
  <si>
    <t>Dewberry spp.</t>
  </si>
  <si>
    <t>highbush blueberry</t>
  </si>
  <si>
    <t>lowbush blueberry</t>
  </si>
  <si>
    <t>multiflora rose</t>
  </si>
  <si>
    <t>Northern wild raisin</t>
  </si>
  <si>
    <t>Rhododendron maximum</t>
  </si>
  <si>
    <t>roundleaf greenbrier</t>
  </si>
  <si>
    <t>shrubby St. Johnswort</t>
  </si>
  <si>
    <t>Speckled alder</t>
  </si>
  <si>
    <t>white meadowsweet</t>
  </si>
  <si>
    <t>Seedling/Sapling</t>
  </si>
  <si>
    <t>Forb</t>
  </si>
  <si>
    <t>Christmas fern</t>
  </si>
  <si>
    <t>cinnamon fern</t>
  </si>
  <si>
    <t>Clubmoss spp.</t>
  </si>
  <si>
    <t>Darlington's glade spurge</t>
  </si>
  <si>
    <t>eastern hayscented fern</t>
  </si>
  <si>
    <t>Goldenrod spp.</t>
  </si>
  <si>
    <t>ground ivy</t>
  </si>
  <si>
    <t>jewelweed</t>
  </si>
  <si>
    <t>New York fern</t>
  </si>
  <si>
    <t>pale Indian plantain</t>
  </si>
  <si>
    <t>skunk cabbage</t>
  </si>
  <si>
    <t>Sphagnum Moss spp</t>
  </si>
  <si>
    <t>stinging nettle</t>
  </si>
  <si>
    <t>Viburnum</t>
  </si>
  <si>
    <t>Violet spp.</t>
  </si>
  <si>
    <t>western brackenfern</t>
  </si>
  <si>
    <t>Graminoid</t>
  </si>
  <si>
    <t>Grass spp.</t>
  </si>
  <si>
    <t>Rush spp.</t>
  </si>
  <si>
    <t>Sedge spp.</t>
  </si>
  <si>
    <t>Jack-in-the-pulpit</t>
  </si>
  <si>
    <t>dominant or co-dominant</t>
  </si>
  <si>
    <t>NC</t>
  </si>
  <si>
    <t>overtopped (intermediate or suppressed)</t>
  </si>
  <si>
    <t>super canopy (&gt;10' above dominant)</t>
  </si>
  <si>
    <t>1 cavity in tree, above 10”   &gt;8”</t>
  </si>
  <si>
    <t>1 cavity in tree, above 10”   2 – 4”</t>
  </si>
  <si>
    <t>1 cavity in tree, above 10”   4 – 8”</t>
  </si>
  <si>
    <t>1 cavity in tree, below 10”   &gt;8”</t>
  </si>
  <si>
    <t>1 cavity in tree, below 10”   2 – 4”</t>
  </si>
  <si>
    <t>1 cavity in tree, below 10”   4 – 8”</t>
  </si>
  <si>
    <t xml:space="preserve">2 or more cavities in the tree   </t>
  </si>
  <si>
    <t xml:space="preserve">No cavity in tree   </t>
  </si>
  <si>
    <t>Height 0 - 2 ft</t>
  </si>
  <si>
    <t>Height 2 - 6 ft</t>
  </si>
  <si>
    <t>Height 6 - 16 ft</t>
  </si>
  <si>
    <t>Height above 16 ft</t>
  </si>
  <si>
    <t>Aerial</t>
  </si>
  <si>
    <t>Tons per acre</t>
  </si>
  <si>
    <t>Log pieces per acre</t>
  </si>
  <si>
    <t>Large end average diameter</t>
  </si>
  <si>
    <t>Log length average</t>
  </si>
  <si>
    <t>&lt;30%</t>
  </si>
  <si>
    <t>30-70%</t>
  </si>
  <si>
    <t>&gt;70%</t>
  </si>
  <si>
    <t>gap opening</t>
  </si>
  <si>
    <t>uniform</t>
  </si>
  <si>
    <t>0-15  feet</t>
  </si>
  <si>
    <t>16-35 feet</t>
  </si>
  <si>
    <t>36-50 feet</t>
  </si>
  <si>
    <t>51-70 feet</t>
  </si>
  <si>
    <t>71-100 feet</t>
  </si>
  <si>
    <t>100+ feet</t>
  </si>
  <si>
    <t>Average</t>
  </si>
  <si>
    <t>healthy</t>
  </si>
  <si>
    <t>satisfactory</t>
  </si>
  <si>
    <t>poor</t>
  </si>
  <si>
    <t>almost dead</t>
  </si>
  <si>
    <t>Wild animals</t>
  </si>
  <si>
    <t>none</t>
  </si>
  <si>
    <t>very low, many buds</t>
  </si>
  <si>
    <t>low, &lt;25% seedlings browsed</t>
  </si>
  <si>
    <t>medium, 25-50% seedlings browsed</t>
  </si>
  <si>
    <t>high, 50-75% seedlings browsed</t>
  </si>
  <si>
    <t>very high, &gt;75% seedlings browsed</t>
  </si>
  <si>
    <t>not collected</t>
  </si>
  <si>
    <t>Backslope</t>
  </si>
  <si>
    <t>Footslope</t>
  </si>
  <si>
    <t>Shoulder</t>
  </si>
  <si>
    <t>Summit/Ridgetop/Plateau</t>
  </si>
  <si>
    <t>Swamp</t>
  </si>
  <si>
    <t>Toeslope</t>
  </si>
  <si>
    <t>Valley Bottom</t>
  </si>
  <si>
    <t>Live Softwood</t>
  </si>
  <si>
    <t>Live INVALID</t>
  </si>
  <si>
    <t>Live Hardwood</t>
  </si>
  <si>
    <t>Total Live</t>
  </si>
  <si>
    <t>Dead Softwood</t>
  </si>
  <si>
    <t>Dead Hardwood</t>
  </si>
  <si>
    <t>Total Dead</t>
  </si>
  <si>
    <t>Live tree</t>
  </si>
  <si>
    <t>Dead tree</t>
  </si>
  <si>
    <t>Seedling</t>
  </si>
  <si>
    <t>Sapling</t>
  </si>
  <si>
    <t>Graminoids</t>
  </si>
  <si>
    <t>CWD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</si>
</sst>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" fontId="1" fillId="0" borderId="0" xfId="0" applyNumberFormat="1" applyFont="1"/>
    <xf numFmtId="2" fontId="1" fillId="0" borderId="0" xfId="0" applyNumberFormat="1" applyFont="1"/>
    <xf numFmtId="0" fontId="1" fillId="0" borderId="0" xfId="0" pivotButton="1" applyFont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2" xfId="0" pivotButton="1" applyBorder="1"/>
    <xf numFmtId="0" fontId="0" fillId="0" borderId="0" xfId="0" applyAlignment="1">
      <alignment horizontal="left" indent="1"/>
    </xf>
    <xf numFmtId="0" fontId="0" fillId="0" borderId="3" xfId="0" applyBorder="1"/>
  </cellXfs>
  <cellStyles count="1">
    <cellStyle name="Normal" xfId="0" builtinId="0"/>
  </cellStyles>
  <dxfs count="5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top style="medium">
          <color indexed="64"/>
        </top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wrapText="1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b/>
      </font>
    </dxf>
    <dxf>
      <font>
        <b/>
      </font>
    </dxf>
    <dxf>
      <font>
        <b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colors>
    <mruColors>
      <color rgb="FF006837"/>
      <color rgb="FF31A354"/>
      <color rgb="FF78C679"/>
      <color rgb="FFC2E699"/>
      <color rgb="FFFFFFCC"/>
      <color rgb="FF003300"/>
      <color rgb="FFE8671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pivotCacheDefinition" Target="pivotCache/pivotCacheDefinition6.xml"/><Relationship Id="rId47" Type="http://schemas.openxmlformats.org/officeDocument/2006/relationships/pivotCacheDefinition" Target="pivotCache/pivotCacheDefinition11.xml"/><Relationship Id="rId63" Type="http://schemas.openxmlformats.org/officeDocument/2006/relationships/pivotCacheDefinition" Target="pivotCache/pivotCacheDefinition27.xml"/><Relationship Id="rId68" Type="http://schemas.openxmlformats.org/officeDocument/2006/relationships/pivotCacheDefinition" Target="pivotCache/pivotCacheDefinition3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1.xml"/><Relationship Id="rId53" Type="http://schemas.openxmlformats.org/officeDocument/2006/relationships/pivotCacheDefinition" Target="pivotCache/pivotCacheDefinition17.xml"/><Relationship Id="rId58" Type="http://schemas.openxmlformats.org/officeDocument/2006/relationships/pivotCacheDefinition" Target="pivotCache/pivotCacheDefinition22.xml"/><Relationship Id="rId74" Type="http://schemas.openxmlformats.org/officeDocument/2006/relationships/pivotCacheDefinition" Target="pivotCache/pivotCacheDefinition38.xml"/><Relationship Id="rId79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pivotCacheDefinition" Target="pivotCache/pivotCacheDefinition2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pivotCacheDefinition" Target="pivotCache/pivotCacheDefinition7.xml"/><Relationship Id="rId48" Type="http://schemas.openxmlformats.org/officeDocument/2006/relationships/pivotCacheDefinition" Target="pivotCache/pivotCacheDefinition12.xml"/><Relationship Id="rId56" Type="http://schemas.openxmlformats.org/officeDocument/2006/relationships/pivotCacheDefinition" Target="pivotCache/pivotCacheDefinition20.xml"/><Relationship Id="rId64" Type="http://schemas.openxmlformats.org/officeDocument/2006/relationships/pivotCacheDefinition" Target="pivotCache/pivotCacheDefinition28.xml"/><Relationship Id="rId69" Type="http://schemas.openxmlformats.org/officeDocument/2006/relationships/pivotCacheDefinition" Target="pivotCache/pivotCacheDefinition33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5.xml"/><Relationship Id="rId72" Type="http://schemas.openxmlformats.org/officeDocument/2006/relationships/pivotCacheDefinition" Target="pivotCache/pivotCacheDefinition36.xml"/><Relationship Id="rId80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2.xml"/><Relationship Id="rId46" Type="http://schemas.openxmlformats.org/officeDocument/2006/relationships/pivotCacheDefinition" Target="pivotCache/pivotCacheDefinition10.xml"/><Relationship Id="rId59" Type="http://schemas.openxmlformats.org/officeDocument/2006/relationships/pivotCacheDefinition" Target="pivotCache/pivotCacheDefinition23.xml"/><Relationship Id="rId67" Type="http://schemas.openxmlformats.org/officeDocument/2006/relationships/pivotCacheDefinition" Target="pivotCache/pivotCacheDefinition31.xml"/><Relationship Id="rId20" Type="http://schemas.openxmlformats.org/officeDocument/2006/relationships/worksheet" Target="worksheets/sheet20.xml"/><Relationship Id="rId41" Type="http://schemas.openxmlformats.org/officeDocument/2006/relationships/pivotCacheDefinition" Target="pivotCache/pivotCacheDefinition5.xml"/><Relationship Id="rId54" Type="http://schemas.openxmlformats.org/officeDocument/2006/relationships/pivotCacheDefinition" Target="pivotCache/pivotCacheDefinition18.xml"/><Relationship Id="rId62" Type="http://schemas.openxmlformats.org/officeDocument/2006/relationships/pivotCacheDefinition" Target="pivotCache/pivotCacheDefinition26.xml"/><Relationship Id="rId70" Type="http://schemas.openxmlformats.org/officeDocument/2006/relationships/pivotCacheDefinition" Target="pivotCache/pivotCacheDefinition34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49" Type="http://schemas.openxmlformats.org/officeDocument/2006/relationships/pivotCacheDefinition" Target="pivotCache/pivotCacheDefinition13.xml"/><Relationship Id="rId57" Type="http://schemas.openxmlformats.org/officeDocument/2006/relationships/pivotCacheDefinition" Target="pivotCache/pivotCacheDefinition2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8.xml"/><Relationship Id="rId52" Type="http://schemas.openxmlformats.org/officeDocument/2006/relationships/pivotCacheDefinition" Target="pivotCache/pivotCacheDefinition16.xml"/><Relationship Id="rId60" Type="http://schemas.openxmlformats.org/officeDocument/2006/relationships/pivotCacheDefinition" Target="pivotCache/pivotCacheDefinition24.xml"/><Relationship Id="rId65" Type="http://schemas.openxmlformats.org/officeDocument/2006/relationships/pivotCacheDefinition" Target="pivotCache/pivotCacheDefinition29.xml"/><Relationship Id="rId73" Type="http://schemas.openxmlformats.org/officeDocument/2006/relationships/pivotCacheDefinition" Target="pivotCache/pivotCacheDefinition37.xml"/><Relationship Id="rId78" Type="http://schemas.openxmlformats.org/officeDocument/2006/relationships/calcChain" Target="calcChain.xml"/><Relationship Id="rId8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pivotCacheDefinition" Target="pivotCache/pivotCacheDefinition3.xml"/><Relationship Id="rId34" Type="http://schemas.openxmlformats.org/officeDocument/2006/relationships/worksheet" Target="worksheets/sheet34.xml"/><Relationship Id="rId50" Type="http://schemas.openxmlformats.org/officeDocument/2006/relationships/pivotCacheDefinition" Target="pivotCache/pivotCacheDefinition14.xml"/><Relationship Id="rId55" Type="http://schemas.openxmlformats.org/officeDocument/2006/relationships/pivotCacheDefinition" Target="pivotCache/pivotCacheDefinition19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pivotCacheDefinition" Target="pivotCache/pivotCacheDefinition35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pivotCacheDefinition" Target="pivotCache/pivotCacheDefinition4.xml"/><Relationship Id="rId45" Type="http://schemas.openxmlformats.org/officeDocument/2006/relationships/pivotCacheDefinition" Target="pivotCache/pivotCacheDefinition9.xml"/><Relationship Id="rId66" Type="http://schemas.openxmlformats.org/officeDocument/2006/relationships/pivotCacheDefinition" Target="pivotCache/pivotCacheDefinition3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46.xml"/><Relationship Id="rId1" Type="http://schemas.microsoft.com/office/2011/relationships/chartStyle" Target="style46.xml"/><Relationship Id="rId4" Type="http://schemas.openxmlformats.org/officeDocument/2006/relationships/chartUserShapes" Target="../drawings/drawing33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 TreeComposition!Report1A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Percent Basal Area Live &amp; Dead</a:t>
            </a:r>
            <a:r>
              <a:rPr lang="en-US" sz="1800" baseline="0"/>
              <a:t> Trees</a:t>
            </a:r>
          </a:p>
        </c:rich>
      </c:tx>
      <c:layout>
        <c:manualLayout>
          <c:xMode val="edge"/>
          <c:yMode val="edge"/>
          <c:x val="0.36379293238148303"/>
          <c:y val="2.9453011707673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TreeComposition'!$AO$1</c:f>
              <c:strCache>
                <c:ptCount val="1"/>
                <c:pt idx="0">
                  <c:v>% BA/Acre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TreeComposition'!$AP$1</c:f>
              <c:strCache>
                <c:ptCount val="1"/>
                <c:pt idx="0">
                  <c:v>% BA/Acre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TreeComposition'!$AP$2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399638296"/>
        <c:axId val="402574120"/>
      </c:barChart>
      <c:catAx>
        <c:axId val="399638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4120"/>
        <c:crosses val="autoZero"/>
        <c:auto val="1"/>
        <c:lblAlgn val="ctr"/>
        <c:lblOffset val="100"/>
        <c:noMultiLvlLbl val="0"/>
      </c:catAx>
      <c:valAx>
        <c:axId val="402574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 Basal Area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82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 TreeComposition!PivotTable5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Percent Trees Per Acre Live &amp; Dead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31255084411916867"/>
          <c:y val="3.32226881458387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TreeComposition'!$BE$1</c:f>
              <c:strCache>
                <c:ptCount val="1"/>
                <c:pt idx="0">
                  <c:v>% 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TreeComposition'!$BE$2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TreeComposition'!$BF$1</c:f>
              <c:strCache>
                <c:ptCount val="1"/>
                <c:pt idx="0">
                  <c:v>% 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TreeComposition'!$BD$2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TreeComposition'!$BF$2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 Tree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 TreeComposition!PivotTable6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Basal Area Live &amp; Dead Trees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9083656542932136"/>
          <c:y val="1.43129260938309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0689980447172641E-2"/>
          <c:y val="8.5292544166649165E-2"/>
          <c:w val="0.91040846841453116"/>
          <c:h val="0.7095896619718268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 TreeComposition'!$BX$1</c:f>
              <c:strCache>
                <c:ptCount val="1"/>
                <c:pt idx="0">
                  <c:v>Live tree BA/Acre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TreeComposition'!$BX$2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TreeComposition'!$BY$1</c:f>
              <c:strCache>
                <c:ptCount val="1"/>
                <c:pt idx="0">
                  <c:v>Dead Tree BA/Acre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TreeComposition'!$BW$2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TreeComposition'!$BY$2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Basal Are</a:t>
                </a:r>
                <a:r>
                  <a:rPr lang="en-US" sz="1600" baseline="0"/>
                  <a:t> Per </a:t>
                </a:r>
                <a:r>
                  <a:rPr lang="en-US" sz="1600"/>
                  <a:t>Acre</a:t>
                </a:r>
              </a:p>
            </c:rich>
          </c:tx>
          <c:layout>
            <c:manualLayout>
              <c:xMode val="edge"/>
              <c:yMode val="edge"/>
              <c:x val="2.7985841769778773E-2"/>
              <c:y val="0.411921239374595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 TreeComposition!PivotTable7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Trees Per Acre Live &amp; Dead</a:t>
            </a:r>
            <a:endParaRPr lang="en-US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/>
          </a:p>
        </c:rich>
      </c:tx>
      <c:layout>
        <c:manualLayout>
          <c:xMode val="edge"/>
          <c:yMode val="edge"/>
          <c:x val="0.46306559927984214"/>
          <c:y val="2.75833538085356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 TreeComposition'!$CO$1</c:f>
              <c:strCache>
                <c:ptCount val="1"/>
                <c:pt idx="0">
                  <c:v>TPA Live Trees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TreeComposition'!$CO$2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A07-4C4F-A227-65FD74B3EDAD}"/>
            </c:ext>
          </c:extLst>
        </c:ser>
        <c:ser>
          <c:idx val="1"/>
          <c:order val="1"/>
          <c:tx>
            <c:strRef>
              <c:f>'1 TreeComposition'!$CP$1</c:f>
              <c:strCache>
                <c:ptCount val="1"/>
                <c:pt idx="0">
                  <c:v>TPA Dead Trees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 TreeComposition'!$CN$2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 TreeComposition'!$CP$2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077-40D4-A969-58BB381C5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7696288"/>
        <c:axId val="147696704"/>
      </c:barChart>
      <c:catAx>
        <c:axId val="14769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704"/>
        <c:crosses val="autoZero"/>
        <c:auto val="1"/>
        <c:lblAlgn val="ctr"/>
        <c:lblOffset val="100"/>
        <c:noMultiLvlLbl val="0"/>
      </c:catAx>
      <c:valAx>
        <c:axId val="14769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Trees</a:t>
                </a:r>
                <a:r>
                  <a:rPr lang="en-US" sz="1600" baseline="0"/>
                  <a:t> Per Acre</a:t>
                </a:r>
                <a:endParaRPr lang="en-US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962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 TreeStats!PivotTable2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68.2% &amp; 95% Confidence Intervals of Basal</a:t>
            </a:r>
            <a:r>
              <a:rPr lang="en-US" baseline="0"/>
              <a:t> Area</a:t>
            </a:r>
            <a:r>
              <a:rPr lang="en-US"/>
              <a:t> Sample Mean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TreeStats'!$O$2:$O$4</c:f>
                <c:numCache>
                  <c:formatCode>General</c:formatCode>
                  <c:ptCount val="3"/>
                  <c:pt idx="0">
                    <c:v>5.3197010332606425</c:v>
                  </c:pt>
                  <c:pt idx="1">
                    <c:v>1.2523802761354439</c:v>
                  </c:pt>
                  <c:pt idx="2">
                    <c:v>5.6987180987068058</c:v>
                  </c:pt>
                </c:numCache>
              </c:numRef>
            </c:plus>
            <c:minus>
              <c:numRef>
                <c:f>'2 TreeStats'!$O$2:$O$4</c:f>
                <c:numCache>
                  <c:formatCode>General</c:formatCode>
                  <c:ptCount val="3"/>
                  <c:pt idx="0">
                    <c:v>5.3197010332606425</c:v>
                  </c:pt>
                  <c:pt idx="1">
                    <c:v>1.2523802761354439</c:v>
                  </c:pt>
                  <c:pt idx="2">
                    <c:v>5.6987180987068058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85-4802-B866-1AF80DBCFB18}"/>
            </c:ext>
          </c:extLst>
        </c:ser>
        <c:ser>
          <c:idx val="1"/>
          <c:order val="1"/>
          <c:tx>
            <c:strRef>
              <c:f>'2 TreeStats'!$O$2:$O$4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TreeStats'!$P$2:$P$4</c:f>
                <c:numCache>
                  <c:formatCode>General</c:formatCode>
                  <c:ptCount val="3"/>
                  <c:pt idx="0">
                    <c:v>10.577029375868264</c:v>
                  </c:pt>
                  <c:pt idx="1">
                    <c:v>2.4900765828043259</c:v>
                  </c:pt>
                  <c:pt idx="2">
                    <c:v>11.330619588948693</c:v>
                  </c:pt>
                </c:numCache>
              </c:numRef>
            </c:plus>
            <c:minus>
              <c:numRef>
                <c:f>'2 TreeStats'!$P$2:$P$4</c:f>
                <c:numCache>
                  <c:formatCode>General</c:formatCode>
                  <c:ptCount val="3"/>
                  <c:pt idx="0">
                    <c:v>10.577029375868264</c:v>
                  </c:pt>
                  <c:pt idx="1">
                    <c:v>2.4900765828043259</c:v>
                  </c:pt>
                  <c:pt idx="2">
                    <c:v>11.330619588948693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TreeStats'!$O$2:$O$4</c:f>
              <c:strCache>
                <c:ptCount val="3"/>
                <c:pt idx="0">
                  <c:v>BA_ALL</c:v>
                </c:pt>
                <c:pt idx="1">
                  <c:v>BA_SUM DEAD</c:v>
                </c:pt>
                <c:pt idx="2">
                  <c:v>BA_SUM LIVE</c:v>
                </c:pt>
              </c:strCache>
            </c:strRef>
          </c:cat>
          <c:val>
            <c:numRef>
              <c:f>'2 TreeStats'!$O$2:$O$4</c:f>
              <c:numCache>
                <c:formatCode>General</c:formatCode>
                <c:ptCount val="3"/>
                <c:pt idx="0">
                  <c:v>86.25</c:v>
                </c:pt>
                <c:pt idx="1">
                  <c:v>1.25</c:v>
                </c:pt>
                <c:pt idx="2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85-4802-B866-1AF80DBCF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2579608"/>
        <c:axId val="402580000"/>
      </c:barChart>
      <c:catAx>
        <c:axId val="402579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80000"/>
        <c:crosses val="autoZero"/>
        <c:auto val="1"/>
        <c:lblAlgn val="ctr"/>
        <c:lblOffset val="100"/>
        <c:noMultiLvlLbl val="0"/>
      </c:catAx>
      <c:valAx>
        <c:axId val="40258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Basal Area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579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[Report_Template_Blank_MASTER_VERSION_20191230_CAV_conifer.xlsx]2 TreeStats!PivotTable3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baseline="0">
                <a:effectLst/>
              </a:rPr>
              <a:t>68.2% &amp; 95% Confidence Intervals of Trees Per Acre Sample Mean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0.1451021689773441"/>
          <c:y val="7.49192065277554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TreeStats'!$O$5:$O$7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TreeStats'!$O$5:$O$7</c:f>
                <c:numCache>
                  <c:formatCode>General</c:formatCode>
                  <c:ptCount val="3"/>
                  <c:pt idx="0">
                    <c:v>9.3605860164711459</c:v>
                  </c:pt>
                  <c:pt idx="1">
                    <c:v>2.8776017860991239</c:v>
                  </c:pt>
                  <c:pt idx="2">
                    <c:v>10.470948115337819</c:v>
                  </c:pt>
                </c:numCache>
              </c:numRef>
            </c:plus>
            <c:minus>
              <c:numRef>
                <c:f>'2 TreeStats'!$O$5:$O$7</c:f>
                <c:numCache>
                  <c:formatCode>General</c:formatCode>
                  <c:ptCount val="3"/>
                  <c:pt idx="0">
                    <c:v>9.3605860164711459</c:v>
                  </c:pt>
                  <c:pt idx="1">
                    <c:v>2.8776017860991239</c:v>
                  </c:pt>
                  <c:pt idx="2">
                    <c:v>10.470948115337819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56-4216-8A00-9026B7D417C2}"/>
            </c:ext>
          </c:extLst>
        </c:ser>
        <c:ser>
          <c:idx val="1"/>
          <c:order val="1"/>
          <c:tx>
            <c:strRef>
              <c:f>'2 TreeStats'!$O$5:$O$7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 TreeStats'!$P$5:$P$7</c:f>
                <c:numCache>
                  <c:formatCode>General</c:formatCode>
                  <c:ptCount val="3"/>
                  <c:pt idx="0">
                    <c:v>18.611420576556313</c:v>
                  </c:pt>
                  <c:pt idx="1">
                    <c:v>5.7214641261457899</c:v>
                  </c:pt>
                  <c:pt idx="2">
                    <c:v>20.819125946489066</c:v>
                  </c:pt>
                </c:numCache>
              </c:numRef>
            </c:plus>
            <c:minus>
              <c:numRef>
                <c:f>'2 TreeStats'!$P$5:$P$7</c:f>
                <c:numCache>
                  <c:formatCode>General</c:formatCode>
                  <c:ptCount val="3"/>
                  <c:pt idx="0">
                    <c:v>18.611420576556313</c:v>
                  </c:pt>
                  <c:pt idx="1">
                    <c:v>5.7214641261457899</c:v>
                  </c:pt>
                  <c:pt idx="2">
                    <c:v>20.819125946489066</c:v>
                  </c:pt>
                </c:numCache>
              </c:numRef>
            </c:minus>
            <c:spPr>
              <a:noFill/>
              <a:ln w="9525" cap="flat" cmpd="sng" algn="ctr">
                <a:solidFill>
                  <a:sysClr val="windowText" lastClr="000000"/>
                </a:solidFill>
                <a:round/>
              </a:ln>
              <a:effectLst/>
            </c:spPr>
          </c:errBars>
          <c:cat>
            <c:strRef>
              <c:f>'2 TreeStats'!$O$5:$O$7</c:f>
              <c:strCache>
                <c:ptCount val="3"/>
                <c:pt idx="0">
                  <c:v>TPA_ALL</c:v>
                </c:pt>
                <c:pt idx="1">
                  <c:v>TPA_SUM DEAD</c:v>
                </c:pt>
                <c:pt idx="2">
                  <c:v>TPA_SUM LIVE</c:v>
                </c:pt>
              </c:strCache>
            </c:strRef>
          </c:cat>
          <c:val>
            <c:numRef>
              <c:f>'2 TreeStats'!$O$5:$O$7</c:f>
              <c:numCache>
                <c:formatCode>General</c:formatCode>
                <c:ptCount val="3"/>
                <c:pt idx="0">
                  <c:v>113.87448326804778</c:v>
                </c:pt>
                <c:pt idx="1">
                  <c:v>0.2923254056789914</c:v>
                </c:pt>
                <c:pt idx="2">
                  <c:v>113.5821578623688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56-4216-8A00-9026B7D41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2104"/>
        <c:axId val="401697792"/>
      </c:barChart>
      <c:catAx>
        <c:axId val="401702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792"/>
        <c:crosses val="autoZero"/>
        <c:auto val="1"/>
        <c:lblAlgn val="ctr"/>
        <c:lblOffset val="100"/>
        <c:noMultiLvlLbl val="0"/>
      </c:catAx>
      <c:valAx>
        <c:axId val="40169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 Regen!Report2A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/>
              <a:t>Seedlings &amp; Saplings Percent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9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0.00%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0.10048485048155592"/>
          <c:y val="0.20718983359403303"/>
          <c:w val="0.60143629405110977"/>
          <c:h val="0.7743745415661426"/>
        </c:manualLayout>
      </c:layout>
      <c:pieChart>
        <c:varyColors val="1"/>
        <c:ser>
          <c:idx val="0"/>
          <c:order val="0"/>
          <c:tx>
            <c:strRef>
              <c:f>'3 Regen'!$Z$1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C-0316-42B5-BC60-864FF72576B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E-0316-42B5-BC60-864FF72576BF}"/>
              </c:ext>
            </c:extLst>
          </c:dPt>
          <c:dPt>
            <c:idx val="2"/>
            <c:bubble3D val="0"/>
            <c:explosion val="1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0-0316-42B5-BC60-864FF72576B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2-0316-42B5-BC60-864FF72576B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4-0316-42B5-BC60-864FF72576B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6-0316-42B5-BC60-864FF72576B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8-0316-42B5-BC60-864FF72576B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0316-42B5-BC60-864FF72576B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0316-42B5-BC60-864FF72576B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E-0316-42B5-BC60-864FF72576B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0-0316-42B5-BC60-864FF72576B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2-0316-42B5-BC60-864FF72576B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4-0316-42B5-BC60-864FF72576B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6-0316-42B5-BC60-864FF72576B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8-0316-42B5-BC60-864FF72576B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A-0316-42B5-BC60-864FF72576B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C-0316-42B5-BC60-864FF72576B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E-0316-42B5-BC60-864FF72576B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0-0316-42B5-BC60-864FF72576BF}"/>
              </c:ext>
            </c:extLst>
          </c:dPt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Regen'!$Y$2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B37B-49EB-B7AC-F42CF7CB3B6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 Regen!PivotTable3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Tree Stems Per Acre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Regen'!$BD$1</c:f>
              <c:strCache>
                <c:ptCount val="1"/>
                <c:pt idx="0">
                  <c:v>Seedlings/Acre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Regen'!$BD$2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F488-4429-9A53-0D72F2AF4D41}"/>
            </c:ext>
          </c:extLst>
        </c:ser>
        <c:ser>
          <c:idx val="1"/>
          <c:order val="1"/>
          <c:tx>
            <c:strRef>
              <c:f>'3 Regen'!$BE$1</c:f>
              <c:strCache>
                <c:ptCount val="1"/>
                <c:pt idx="0">
                  <c:v>Saplings/ Acre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 Regen'!$BC$2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Regen'!$BE$2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F488-4429-9A53-0D72F2AF4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01703280"/>
        <c:axId val="401704064"/>
      </c:barChart>
      <c:catAx>
        <c:axId val="40170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4064"/>
        <c:crosses val="autoZero"/>
        <c:auto val="1"/>
        <c:lblAlgn val="ctr"/>
        <c:lblOffset val="100"/>
        <c:noMultiLvlLbl val="0"/>
      </c:catAx>
      <c:valAx>
        <c:axId val="4017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Stems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3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 Regen!PivotTable8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Seedling Percent Per Acre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Regen'!$AG$1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5C-4B51-BB73-F534A7C458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5C-4B51-BB73-F534A7C458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45C-4B51-BB73-F534A7C458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45C-4B51-BB73-F534A7C458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5C-4B51-BB73-F534A7C458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45C-4B51-BB73-F534A7C458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5C-4B51-BB73-F534A7C458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45C-4B51-BB73-F534A7C4582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45C-4B51-BB73-F534A7C4582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45C-4B51-BB73-F534A7C4582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45C-4B51-BB73-F534A7C4582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45C-4B51-BB73-F534A7C4582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45C-4B51-BB73-F534A7C4582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45C-4B51-BB73-F534A7C4582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45C-4B51-BB73-F534A7C4582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45C-4B51-BB73-F534A7C4582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45C-4B51-BB73-F534A7C4582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45C-4B51-BB73-F534A7C4582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45C-4B51-BB73-F534A7C458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Regen'!$AF$2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Regen'!$AG$2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AE5-4156-AFB2-C3E486A5292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 Regen!PivotTable10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Sapling Percent Per Acre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'3 Regen'!$AO$1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B90-467B-9BDC-41AD6CA6F5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B90-467B-9BDC-41AD6CA6F5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B90-467B-9BDC-41AD6CA6F5E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B90-467B-9BDC-41AD6CA6F5E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B90-467B-9BDC-41AD6CA6F5E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B90-467B-9BDC-41AD6CA6F5E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B90-467B-9BDC-41AD6CA6F5E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B90-467B-9BDC-41AD6CA6F5E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B90-467B-9BDC-41AD6CA6F5E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B90-467B-9BDC-41AD6CA6F5E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B90-467B-9BDC-41AD6CA6F5E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B90-467B-9BDC-41AD6CA6F5E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B90-467B-9BDC-41AD6CA6F5E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B90-467B-9BDC-41AD6CA6F5E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B90-467B-9BDC-41AD6CA6F5E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B90-467B-9BDC-41AD6CA6F5E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6B90-467B-9BDC-41AD6CA6F5E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B90-467B-9BDC-41AD6CA6F5E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B90-467B-9BDC-41AD6CA6F5E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 Regen'!$AN$2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 Regen'!$AO$2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32D-4B7B-8493-47B855BD329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[Report_Template_Blank_MASTER_VERSION_20191230_CAV_conifer.xlsx]4 Regen_Stats!PivotTable1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3461222485096244"/>
          <c:y val="3.10028296299182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4127978964356736E-2"/>
          <c:y val="0.11348370067206281"/>
          <c:w val="0.84618549281753563"/>
          <c:h val="0.7981445118759624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'4 Regen_Stats'!$O$2:$O$4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Regen_Stats'!$O$2:$O$4</c:f>
                <c:numCache>
                  <c:formatCode>General</c:formatCode>
                  <c:ptCount val="3"/>
                  <c:pt idx="0">
                    <c:v>363.49704098505799</c:v>
                  </c:pt>
                  <c:pt idx="1">
                    <c:v>111.20105520100066</c:v>
                  </c:pt>
                  <c:pt idx="2">
                    <c:v>393.03917414577427</c:v>
                  </c:pt>
                </c:numCache>
              </c:numRef>
            </c:plus>
            <c:minus>
              <c:numRef>
                <c:f>'4 Regen_Stats'!$O$2:$O$4</c:f>
                <c:numCache>
                  <c:formatCode>General</c:formatCode>
                  <c:ptCount val="3"/>
                  <c:pt idx="0">
                    <c:v>363.49704098505799</c:v>
                  </c:pt>
                  <c:pt idx="1">
                    <c:v>111.20105520100066</c:v>
                  </c:pt>
                  <c:pt idx="2">
                    <c:v>393.03917414577427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36-4BC3-BD9A-D7499A102800}"/>
            </c:ext>
          </c:extLst>
        </c:ser>
        <c:ser>
          <c:idx val="1"/>
          <c:order val="1"/>
          <c:tx>
            <c:strRef>
              <c:f>'4 Regen_Stats'!$O$2:$O$4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'4 Regen_Stats'!$P$2:$P$4</c:f>
                <c:numCache>
                  <c:formatCode>General</c:formatCode>
                  <c:ptCount val="3"/>
                  <c:pt idx="0">
                    <c:v>722.73213409956634</c:v>
                  </c:pt>
                  <c:pt idx="1">
                    <c:v>221.09829483549134</c:v>
                  </c:pt>
                  <c:pt idx="2">
                    <c:v>781.47002337436697</c:v>
                  </c:pt>
                </c:numCache>
              </c:numRef>
            </c:plus>
            <c:minus>
              <c:numRef>
                <c:f>'4 Regen_Stats'!$P$2:$P$4</c:f>
                <c:numCache>
                  <c:formatCode>General</c:formatCode>
                  <c:ptCount val="3"/>
                  <c:pt idx="0">
                    <c:v>722.73213409956634</c:v>
                  </c:pt>
                  <c:pt idx="1">
                    <c:v>221.09829483549134</c:v>
                  </c:pt>
                  <c:pt idx="2">
                    <c:v>781.47002337436697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'4 Regen_Stats'!$O$2:$O$4</c:f>
              <c:strCache>
                <c:ptCount val="3"/>
                <c:pt idx="0">
                  <c:v>REGEN_TPA SEEDLING</c:v>
                </c:pt>
                <c:pt idx="1">
                  <c:v>REGEN_TPA SAPLING</c:v>
                </c:pt>
                <c:pt idx="2">
                  <c:v>REGEN_TPA ALL</c:v>
                </c:pt>
              </c:strCache>
            </c:strRef>
          </c:cat>
          <c:val>
            <c:numRef>
              <c:f>'4 Regen_Stats'!$O$2:$O$4</c:f>
              <c:numCache>
                <c:formatCode>General</c:formatCode>
                <c:ptCount val="3"/>
                <c:pt idx="0">
                  <c:v>1086.9965955417706</c:v>
                </c:pt>
                <c:pt idx="1">
                  <c:v>187.4132061278915</c:v>
                </c:pt>
                <c:pt idx="2">
                  <c:v>1274.4098016696621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36-4BC3-BD9A-D7499A102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1701712"/>
        <c:axId val="401697400"/>
      </c:barChart>
      <c:catAx>
        <c:axId val="401701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7400"/>
        <c:crosses val="autoZero"/>
        <c:auto val="1"/>
        <c:lblAlgn val="ctr"/>
        <c:lblOffset val="100"/>
        <c:noMultiLvlLbl val="0"/>
      </c:catAx>
      <c:valAx>
        <c:axId val="401697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1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[Report_Template_Blank_MASTER_VERSION_20191230_CAV_conifer.xlsx]5 VegComposition!PivotTable1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Vegetation</a:t>
            </a:r>
            <a:r>
              <a:rPr lang="en-US" sz="1800" baseline="0"/>
              <a:t> Composition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6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6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5.7598254414738023E-2"/>
          <c:y val="1.1726755747757828E-2"/>
          <c:w val="0.84159870819841054"/>
          <c:h val="0.7283758573577300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'5 VegComposition'!$R$1</c:f>
              <c:strCache>
                <c:ptCount val="1"/>
                <c:pt idx="0">
                  <c:v>Percent 0-2 feet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VegComposition'!$R$2:$R$3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4C-4536-B5F6-A044C78DFC33}"/>
            </c:ext>
          </c:extLst>
        </c:ser>
        <c:ser>
          <c:idx val="1"/>
          <c:order val="1"/>
          <c:tx>
            <c:strRef>
              <c:f>'5 VegComposition'!$S$1</c:f>
              <c:strCache>
                <c:ptCount val="1"/>
                <c:pt idx="0">
                  <c:v>Percent 2-6 feet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VegComposition'!$S$2:$S$3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A-D74C-4536-B5F6-A044C78DFC33}"/>
            </c:ext>
          </c:extLst>
        </c:ser>
        <c:ser>
          <c:idx val="2"/>
          <c:order val="2"/>
          <c:tx>
            <c:strRef>
              <c:f>'5 VegComposition'!$T$1</c:f>
              <c:strCache>
                <c:ptCount val="1"/>
                <c:pt idx="0">
                  <c:v>Percent 6-16 feet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VegComposition'!$T$2:$T$3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B-D74C-4536-B5F6-A044C78DFC33}"/>
            </c:ext>
          </c:extLst>
        </c:ser>
        <c:ser>
          <c:idx val="3"/>
          <c:order val="3"/>
          <c:tx>
            <c:strRef>
              <c:f>'5 VegComposition'!$U$1</c:f>
              <c:strCache>
                <c:ptCount val="1"/>
                <c:pt idx="0">
                  <c:v>Percent &gt;16 feet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'5 VegComposition'!$Q$2:$Q$3</c:f>
              <c:multiLvlStrCache>
                <c:ptCount val="1"/>
                <c:lvl>
                  <c:pt idx="0">
                    <c:v>(blank)</c:v>
                  </c:pt>
                </c:lvl>
                <c:lvl>
                  <c:pt idx="0">
                    <c:v>(blank)</c:v>
                  </c:pt>
                </c:lvl>
              </c:multiLvlStrCache>
            </c:multiLvlStrRef>
          </c:cat>
          <c:val>
            <c:numRef>
              <c:f>'5 VegComposition'!$U$2:$U$3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EC-D74C-4536-B5F6-A044C78DF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01698968"/>
        <c:axId val="401702888"/>
      </c:barChart>
      <c:catAx>
        <c:axId val="401698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702888"/>
        <c:crosses val="autoZero"/>
        <c:auto val="1"/>
        <c:lblAlgn val="ctr"/>
        <c:lblOffset val="100"/>
        <c:noMultiLvlLbl val="0"/>
      </c:catAx>
      <c:valAx>
        <c:axId val="401702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Percent</a:t>
                </a:r>
              </a:p>
            </c:rich>
          </c:tx>
          <c:layout>
            <c:manualLayout>
              <c:xMode val="edge"/>
              <c:yMode val="edge"/>
              <c:x val="1.1286633955054835E-2"/>
              <c:y val="0.335951924924554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698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[Report_Template_Blank_MASTER_VERSION_20191230_CAV_conifer.xlsx]6 WatchlistSpecies!Report4A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WatchlistSpecies'!$AA$1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WatchlistSpecies'!$AA$2:$AA$3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313-4B73-B68D-E4DEFF958EAC}"/>
            </c:ext>
          </c:extLst>
        </c:ser>
        <c:ser>
          <c:idx val="1"/>
          <c:order val="1"/>
          <c:tx>
            <c:strRef>
              <c:f>'6 WatchlistSpecies'!$AB$1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A313-4B73-B68D-E4DEFF958EAC}"/>
            </c:ext>
          </c:extLst>
        </c:ser>
        <c:ser>
          <c:idx val="2"/>
          <c:order val="2"/>
          <c:tx>
            <c:strRef>
              <c:f>'6 WatchlistSpecies'!$AC$1</c:f>
              <c:strCache>
                <c:ptCount val="1"/>
                <c:pt idx="0">
                  <c:v>RTE Species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A313-4B73-B68D-E4DEFF958EAC}"/>
            </c:ext>
          </c:extLst>
        </c:ser>
        <c:ser>
          <c:idx val="3"/>
          <c:order val="3"/>
          <c:tx>
            <c:strRef>
              <c:f>'6 WatchlistSpecies'!$AD$1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A313-4B73-B68D-E4DEFF958EAC}"/>
            </c:ext>
          </c:extLst>
        </c:ser>
        <c:ser>
          <c:idx val="4"/>
          <c:order val="4"/>
          <c:tx>
            <c:strRef>
              <c:f>'6 WatchlistSpecies'!$AE$1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WatchlistSpecies'!$Z$2:$Z$3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'6 WatchlistSpecies'!$AE$2:$AE$3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287-4403-9A97-A70689591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4"/>
        <c:overlap val="100"/>
        <c:axId val="399639472"/>
        <c:axId val="404041400"/>
      </c:barChart>
      <c:catAx>
        <c:axId val="399639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400"/>
        <c:crosses val="autoZero"/>
        <c:auto val="1"/>
        <c:lblAlgn val="ctr"/>
        <c:lblOffset val="100"/>
        <c:noMultiLvlLbl val="0"/>
      </c:catAx>
      <c:valAx>
        <c:axId val="404041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639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[Report_Template_Blank_MASTER_VERSION_20191230_CAV_conifer.xlsx]6 WatchlistSpecies!PivotTable11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Watch List Detection Totals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2614879750053882E-2"/>
          <c:y val="8.9693821366958831E-2"/>
          <c:w val="0.75620641527241306"/>
          <c:h val="0.830277667841125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 WatchlistSpecies'!$Z$25</c:f>
              <c:strCache>
                <c:ptCount val="1"/>
                <c:pt idx="0">
                  <c:v>Site Indicator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WatchlistSpecies'!$Z$26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120-4E8D-8E63-EC92E65F7C29}"/>
            </c:ext>
          </c:extLst>
        </c:ser>
        <c:ser>
          <c:idx val="1"/>
          <c:order val="1"/>
          <c:tx>
            <c:strRef>
              <c:f>'6 WatchlistSpecies'!$AA$25</c:f>
              <c:strCache>
                <c:ptCount val="1"/>
                <c:pt idx="0">
                  <c:v>Late Successional Site Indicator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WatchlistSpecies'!$AA$26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5120-4E8D-8E63-EC92E65F7C29}"/>
            </c:ext>
          </c:extLst>
        </c:ser>
        <c:ser>
          <c:idx val="2"/>
          <c:order val="2"/>
          <c:tx>
            <c:strRef>
              <c:f>'6 WatchlistSpecies'!$AB$25</c:f>
              <c:strCache>
                <c:ptCount val="1"/>
                <c:pt idx="0">
                  <c:v>RTE Species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WatchlistSpecies'!$AB$26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5120-4E8D-8E63-EC92E65F7C29}"/>
            </c:ext>
          </c:extLst>
        </c:ser>
        <c:ser>
          <c:idx val="3"/>
          <c:order val="3"/>
          <c:tx>
            <c:strRef>
              <c:f>'6 WatchlistSpecies'!$AC$25</c:f>
              <c:strCache>
                <c:ptCount val="1"/>
                <c:pt idx="0">
                  <c:v>Invasive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WatchlistSpecies'!$AC$26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2C-5120-4E8D-8E63-EC92E65F7C29}"/>
            </c:ext>
          </c:extLst>
        </c:ser>
        <c:ser>
          <c:idx val="4"/>
          <c:order val="4"/>
          <c:tx>
            <c:strRef>
              <c:f>'6 WatchlistSpecies'!$AD$25</c:f>
              <c:strCache>
                <c:ptCount val="1"/>
                <c:pt idx="0">
                  <c:v>Other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'6 WatchlistSpecies'!$Z$26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'6 WatchlistSpecies'!$AD$26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978-4DC9-8A04-1D246EABD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2341359"/>
        <c:axId val="502322639"/>
      </c:barChart>
      <c:catAx>
        <c:axId val="50234135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02322639"/>
        <c:crosses val="autoZero"/>
        <c:auto val="1"/>
        <c:lblAlgn val="ctr"/>
        <c:lblOffset val="100"/>
        <c:noMultiLvlLbl val="0"/>
      </c:catAx>
      <c:valAx>
        <c:axId val="502322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layout>
            <c:manualLayout>
              <c:xMode val="edge"/>
              <c:yMode val="edge"/>
              <c:x val="1.9547430420485727E-2"/>
              <c:y val="0.431749439685251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341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[Report_Template_Blank_MASTER_VERSION_20191230_CAV_conifer.xlsx]7 CrownComposition!Report7A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by Tree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AD47">
              <a:lumMod val="75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'7 CrownComposition'!$U$1</c:f>
              <c:strCache>
                <c:ptCount val="1"/>
                <c:pt idx="0">
                  <c:v>Overtopped (TPA)</c:v>
                </c:pt>
              </c:strCache>
            </c:strRef>
          </c:tx>
          <c:spPr>
            <a:solidFill>
              <a:srgbClr val="70AD47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CrownComposition'!$U$2:$U$3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3F0-45ED-8F9B-9D7056EA00AE}"/>
            </c:ext>
          </c:extLst>
        </c:ser>
        <c:ser>
          <c:idx val="1"/>
          <c:order val="1"/>
          <c:tx>
            <c:strRef>
              <c:f>'7 CrownComposition'!$V$1</c:f>
              <c:strCache>
                <c:ptCount val="1"/>
                <c:pt idx="0">
                  <c:v>Dominate &amp; Codominate (TPA)</c:v>
                </c:pt>
              </c:strCache>
            </c:strRef>
          </c:tx>
          <c:spPr>
            <a:solidFill>
              <a:srgbClr val="70AD47">
                <a:lumMod val="75000"/>
              </a:srgbClr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CrownComposition'!$V$2:$V$3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63F0-45ED-8F9B-9D7056EA00AE}"/>
            </c:ext>
          </c:extLst>
        </c:ser>
        <c:ser>
          <c:idx val="2"/>
          <c:order val="2"/>
          <c:tx>
            <c:strRef>
              <c:f>'7 CrownComposition'!$W$1</c:f>
              <c:strCache>
                <c:ptCount val="1"/>
                <c:pt idx="0">
                  <c:v>Super Canopy (TPA)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'7 CrownComposition'!$T$2:$T$3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'7 CrownComposition'!$W$2:$W$3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63F0-45ED-8F9B-9D7056EA00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4041792"/>
        <c:axId val="404044144"/>
      </c:barChart>
      <c:catAx>
        <c:axId val="40404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144"/>
        <c:crosses val="autoZero"/>
        <c:auto val="1"/>
        <c:lblAlgn val="ctr"/>
        <c:lblOffset val="100"/>
        <c:noMultiLvlLbl val="0"/>
      </c:catAx>
      <c:valAx>
        <c:axId val="40404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664813957078893"/>
          <c:y val="0.92336593938973488"/>
          <c:w val="0.55036372291698832"/>
          <c:h val="6.19497727982240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[Report_Template_Blank_MASTER_VERSION_20191230_CAV_conifer.xlsx]8 CrownStructure!Report7B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(TPA)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044928"/>
        <c:axId val="404042184"/>
      </c:barChart>
      <c:catAx>
        <c:axId val="404044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2184"/>
        <c:crosses val="autoZero"/>
        <c:auto val="1"/>
        <c:lblAlgn val="ctr"/>
        <c:lblOffset val="100"/>
        <c:noMultiLvlLbl val="0"/>
      </c:catAx>
      <c:valAx>
        <c:axId val="40404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TPA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044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[Report_Template_Blank_MASTER_VERSION_20191230_CAV_conifer.xlsx]8 CrownStructure!PivotTable4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Position (BA/Acre)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CrownStructure'!$Q$18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'8 CrownStructure'!$P$19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'8 CrownStructure'!$Q$19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C22-4E77-81F3-25181CE5F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4941880"/>
        <c:axId val="404945016"/>
      </c:barChart>
      <c:catAx>
        <c:axId val="40494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016"/>
        <c:crosses val="autoZero"/>
        <c:auto val="1"/>
        <c:lblAlgn val="ctr"/>
        <c:lblOffset val="100"/>
        <c:noMultiLvlLbl val="0"/>
      </c:catAx>
      <c:valAx>
        <c:axId val="404945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BA/Acre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[Report_Template_Blank_MASTER_VERSION_20191230_CAV_conifer.xlsx]9 CrownStructure_Stats!PivotTable6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CrownStructure_Stats'!$O$2:$O$7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CrownStructure_Stats'!$O$2:$O$7</c:f>
                <c:numCache>
                  <c:formatCode>General</c:formatCode>
                  <c:ptCount val="6"/>
                  <c:pt idx="0">
                    <c:v>4.9824239196294826</c:v>
                  </c:pt>
                  <c:pt idx="1">
                    <c:v>0.78563941035184737</c:v>
                  </c:pt>
                  <c:pt idx="2">
                    <c:v>0.65357080626252451</c:v>
                  </c:pt>
                  <c:pt idx="3">
                    <c:v>8.1065876852392478</c:v>
                  </c:pt>
                  <c:pt idx="4">
                    <c:v>3.1747043799440924</c:v>
                  </c:pt>
                  <c:pt idx="5">
                    <c:v>0.37261105451239684</c:v>
                  </c:pt>
                </c:numCache>
              </c:numRef>
            </c:plus>
            <c:minus>
              <c:numRef>
                <c:f>'9 CrownStructure_Stats'!$O$2:$O$7</c:f>
                <c:numCache>
                  <c:formatCode>General</c:formatCode>
                  <c:ptCount val="6"/>
                  <c:pt idx="0">
                    <c:v>4.9824239196294826</c:v>
                  </c:pt>
                  <c:pt idx="1">
                    <c:v>0.78563941035184737</c:v>
                  </c:pt>
                  <c:pt idx="2">
                    <c:v>0.65357080626252451</c:v>
                  </c:pt>
                  <c:pt idx="3">
                    <c:v>8.1065876852392478</c:v>
                  </c:pt>
                  <c:pt idx="4">
                    <c:v>3.1747043799440924</c:v>
                  </c:pt>
                  <c:pt idx="5">
                    <c:v>0.37261105451239684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A8-4A64-B15C-FB3A579B1443}"/>
            </c:ext>
          </c:extLst>
        </c:ser>
        <c:ser>
          <c:idx val="1"/>
          <c:order val="1"/>
          <c:tx>
            <c:strRef>
              <c:f>'9 CrownStructure_Stats'!$O$2:$O$7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'9 CrownStructure_Stats'!$P$2:$P$7</c:f>
                <c:numCache>
                  <c:formatCode>General</c:formatCode>
                  <c:ptCount val="6"/>
                  <c:pt idx="0">
                    <c:v>9.9064296717908036</c:v>
                  </c:pt>
                  <c:pt idx="1">
                    <c:v>1.5620673173503414</c:v>
                  </c:pt>
                  <c:pt idx="2">
                    <c:v>1.2994785935952233</c:v>
                  </c:pt>
                  <c:pt idx="3">
                    <c:v>16.118126855010786</c:v>
                  </c:pt>
                  <c:pt idx="4">
                    <c:v>6.3121858308237258</c:v>
                  </c:pt>
                  <c:pt idx="5">
                    <c:v>0.74085330072303379</c:v>
                  </c:pt>
                </c:numCache>
              </c:numRef>
            </c:plus>
            <c:minus>
              <c:numRef>
                <c:f>'9 CrownStructure_Stats'!$P$2:$P$7</c:f>
                <c:numCache>
                  <c:formatCode>General</c:formatCode>
                  <c:ptCount val="6"/>
                  <c:pt idx="0">
                    <c:v>9.9064296717908036</c:v>
                  </c:pt>
                  <c:pt idx="1">
                    <c:v>1.5620673173503414</c:v>
                  </c:pt>
                  <c:pt idx="2">
                    <c:v>1.2994785935952233</c:v>
                  </c:pt>
                  <c:pt idx="3">
                    <c:v>16.118126855010786</c:v>
                  </c:pt>
                  <c:pt idx="4">
                    <c:v>6.3121858308237258</c:v>
                  </c:pt>
                  <c:pt idx="5">
                    <c:v>0.74085330072303379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'9 CrownStructure_Stats'!$O$2:$O$7</c:f>
              <c:strCache>
                <c:ptCount val="6"/>
                <c:pt idx="0">
                  <c:v>BA_SUM dominant or co-dominant</c:v>
                </c:pt>
                <c:pt idx="1">
                  <c:v>BA_SUM overtopped (intermediate or suppressed)</c:v>
                </c:pt>
                <c:pt idx="2">
                  <c:v>BA_SUM super canopy (&gt;10' above dominant)</c:v>
                </c:pt>
                <c:pt idx="3">
                  <c:v>TPA_SUM dominant or co-dominant</c:v>
                </c:pt>
                <c:pt idx="4">
                  <c:v>TPA_SUM overtopped (intermediate or suppressed)</c:v>
                </c:pt>
                <c:pt idx="5">
                  <c:v>TPA_SUM super canopy (&gt;10' above dominant)</c:v>
                </c:pt>
              </c:strCache>
            </c:strRef>
          </c:cat>
          <c:val>
            <c:numRef>
              <c:f>'9 CrownStructure_Stats'!$O$2:$O$7</c:f>
              <c:numCache>
                <c:formatCode>General</c:formatCode>
                <c:ptCount val="6"/>
                <c:pt idx="0">
                  <c:v>77.5</c:v>
                </c:pt>
                <c:pt idx="1">
                  <c:v>7.5</c:v>
                </c:pt>
                <c:pt idx="3">
                  <c:v>91.195708587143073</c:v>
                </c:pt>
                <c:pt idx="4">
                  <c:v>22.386449275225718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A8-4A64-B15C-FB3A579B1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8544"/>
        <c:axId val="404945408"/>
      </c:barChart>
      <c:catAx>
        <c:axId val="40494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5408"/>
        <c:crosses val="autoZero"/>
        <c:auto val="1"/>
        <c:lblAlgn val="ctr"/>
        <c:lblOffset val="100"/>
        <c:noMultiLvlLbl val="0"/>
      </c:catAx>
      <c:valAx>
        <c:axId val="4049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[Report_Template_Blank_MASTER_VERSION_20191230_CAV_conifer.xlsx]10 TreeDiameter!PivotTable1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Trees Per Acre Diameter Distribution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40000"/>
              <a:lumOff val="6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solidFill>
              <a:schemeClr val="bg1">
                <a:lumMod val="85000"/>
              </a:schemeClr>
            </a:solidFill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rgbClr val="ED7D31">
              <a:lumMod val="60000"/>
              <a:lumOff val="4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 TreeDiameter'!$AB$1</c:f>
              <c:strCache>
                <c:ptCount val="1"/>
                <c:pt idx="0">
                  <c:v>TPA Live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TreeDiameter'!$AB$2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D-EFB7-41F3-8785-A31E74AB3DBB}"/>
            </c:ext>
          </c:extLst>
        </c:ser>
        <c:ser>
          <c:idx val="2"/>
          <c:order val="1"/>
          <c:tx>
            <c:strRef>
              <c:f>'10 TreeDiameter'!$AC$1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rgbClr val="ED7D31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cat>
            <c:strRef>
              <c:f>'10 TreeDiameter'!$AA$2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'10 TreeDiameter'!$AC$2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10E-EFB7-41F3-8785-A31E74AB3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404947368"/>
        <c:axId val="404948152"/>
        <c:extLst/>
      </c:barChart>
      <c:catAx>
        <c:axId val="404947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@" sourceLinked="0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152"/>
        <c:crosses val="autoZero"/>
        <c:auto val="0"/>
        <c:lblAlgn val="ctr"/>
        <c:lblOffset val="1"/>
        <c:noMultiLvlLbl val="0"/>
      </c:catAx>
      <c:valAx>
        <c:axId val="40494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[Report_Template_Blank_MASTER_VERSION_20191230_CAV_conifer.xlsx]11 TreeDiameter_Stats!PivotTable3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Diameter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TreeDiameter_Stats'!$O$2:$O$4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TreeDiameter_Stats'!$O$2:$O$4</c:f>
                <c:numCache>
                  <c:formatCode>General</c:formatCode>
                  <c:ptCount val="3"/>
                  <c:pt idx="0">
                    <c:v>2.6892276708944518</c:v>
                  </c:pt>
                  <c:pt idx="1">
                    <c:v>0.67513663457096484</c:v>
                  </c:pt>
                  <c:pt idx="2">
                    <c:v>2.9572875676557828</c:v>
                  </c:pt>
                </c:numCache>
              </c:numRef>
            </c:plus>
            <c:minus>
              <c:numRef>
                <c:f>'11 TreeDiameter_Stats'!$O$2:$O$4</c:f>
                <c:numCache>
                  <c:formatCode>General</c:formatCode>
                  <c:ptCount val="3"/>
                  <c:pt idx="0">
                    <c:v>2.6892276708944518</c:v>
                  </c:pt>
                  <c:pt idx="1">
                    <c:v>0.67513663457096484</c:v>
                  </c:pt>
                  <c:pt idx="2">
                    <c:v>2.9572875676557828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'11 TreeDiameter_Stats'!$O$2:$O$4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'11 TreeDiameter_Stats'!$P$2:$P$4</c:f>
                <c:numCache>
                  <c:formatCode>General</c:formatCode>
                  <c:ptCount val="3"/>
                  <c:pt idx="0">
                    <c:v>5.3469245537683694</c:v>
                  </c:pt>
                  <c:pt idx="1">
                    <c:v>1.3423573941344138</c:v>
                  </c:pt>
                  <c:pt idx="2">
                    <c:v>5.8799013855131719</c:v>
                  </c:pt>
                </c:numCache>
              </c:numRef>
            </c:plus>
            <c:minus>
              <c:numRef>
                <c:f>'11 TreeDiameter_Stats'!$P$2:$P$4</c:f>
                <c:numCache>
                  <c:formatCode>General</c:formatCode>
                  <c:ptCount val="3"/>
                  <c:pt idx="0">
                    <c:v>5.3469245537683694</c:v>
                  </c:pt>
                  <c:pt idx="1">
                    <c:v>1.3423573941344138</c:v>
                  </c:pt>
                  <c:pt idx="2">
                    <c:v>5.8799013855131719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'11 TreeDiameter_Stats'!$O$2:$O$4</c:f>
              <c:strCache>
                <c:ptCount val="3"/>
                <c:pt idx="0">
                  <c:v>DBH Live</c:v>
                </c:pt>
                <c:pt idx="1">
                  <c:v>DBH Dead</c:v>
                </c:pt>
                <c:pt idx="2">
                  <c:v>DBH All</c:v>
                </c:pt>
              </c:strCache>
            </c:strRef>
          </c:cat>
          <c:val>
            <c:numRef>
              <c:f>'11 TreeDiameter_Stats'!$O$2:$O$4</c:f>
              <c:numCache>
                <c:formatCode>General</c:formatCode>
                <c:ptCount val="3"/>
                <c:pt idx="0">
                  <c:v>14.720588235294118</c:v>
                </c:pt>
                <c:pt idx="1">
                  <c:v>28</c:v>
                </c:pt>
                <c:pt idx="2">
                  <c:v>14.913043478260869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2664"/>
        <c:axId val="404948936"/>
      </c:barChart>
      <c:catAx>
        <c:axId val="404942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8936"/>
        <c:crosses val="autoZero"/>
        <c:auto val="1"/>
        <c:lblAlgn val="ctr"/>
        <c:lblOffset val="100"/>
        <c:noMultiLvlLbl val="0"/>
      </c:catAx>
      <c:valAx>
        <c:axId val="404948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2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[Report_Template_Blank_MASTER_VERSION_20191230_CAV_conifer.xlsx]12 DeadTreeDiameter!Report8A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Dead Tree (Snag)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DeadTreeDiameter'!$Y$1</c:f>
              <c:strCache>
                <c:ptCount val="1"/>
                <c:pt idx="0">
                  <c:v>TPA Dead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DeadTreeDiameter'!$Y$2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9EC-475B-B850-9464210ECAA7}"/>
            </c:ext>
          </c:extLst>
        </c:ser>
        <c:ser>
          <c:idx val="1"/>
          <c:order val="1"/>
          <c:tx>
            <c:strRef>
              <c:f>'12 DeadTreeDiameter'!$Z$1</c:f>
              <c:strCache>
                <c:ptCount val="1"/>
                <c:pt idx="0">
                  <c:v>BA/Acre Dead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'12 DeadTreeDiameter'!$X$2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'12 DeadTreeDiameter'!$Z$2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9EC-475B-B850-9464210EC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axId val="404943056"/>
        <c:axId val="404944232"/>
      </c:barChart>
      <c:catAx>
        <c:axId val="4049430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solidFill>
            <a:sysClr val="window" lastClr="FFFFFF"/>
          </a:solidFill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232"/>
        <c:crosses val="autoZero"/>
        <c:auto val="1"/>
        <c:lblAlgn val="ctr"/>
        <c:lblOffset val="100"/>
        <c:noMultiLvlLbl val="0"/>
      </c:catAx>
      <c:valAx>
        <c:axId val="4049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3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[Report_Template_Blank_MASTER_VERSION_20191230_CAV_conifer.xlsx]13 TreeCavityClass!Report9A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TreeCavityClass'!$Q$1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'13 TreeCavityClass'!$P$2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'13 TreeCavityClass'!$Q$2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87D-4F15-80C0-9DC3CDF182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4944624"/>
        <c:axId val="404946976"/>
      </c:barChart>
      <c:catAx>
        <c:axId val="404944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Cavity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6976"/>
        <c:crosses val="autoZero"/>
        <c:auto val="1"/>
        <c:lblAlgn val="ctr"/>
        <c:lblOffset val="100"/>
        <c:noMultiLvlLbl val="0"/>
      </c:catAx>
      <c:valAx>
        <c:axId val="40494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4944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[Report_Template_Blank_MASTER_VERSION_20191230_CAV_conifer.xlsx]14 TreeCavityClass_Stats!PivotTable7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'14 TreeCavityClass_Stats'!$O$2:$O$4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TreeCavityClass_Stats'!$O$2:$O$4</c:f>
                <c:numCache>
                  <c:formatCode>General</c:formatCode>
                  <c:ptCount val="3"/>
                  <c:pt idx="0">
                    <c:v>3.779163163059053</c:v>
                  </c:pt>
                  <c:pt idx="1">
                    <c:v>2.0729273367358338</c:v>
                  </c:pt>
                  <c:pt idx="2">
                    <c:v>2.3284677189709306</c:v>
                  </c:pt>
                </c:numCache>
              </c:numRef>
            </c:plus>
            <c:minus>
              <c:numRef>
                <c:f>'14 TreeCavityClass_Stats'!$O$2:$O$4</c:f>
                <c:numCache>
                  <c:formatCode>General</c:formatCode>
                  <c:ptCount val="3"/>
                  <c:pt idx="0">
                    <c:v>3.779163163059053</c:v>
                  </c:pt>
                  <c:pt idx="1">
                    <c:v>2.0729273367358338</c:v>
                  </c:pt>
                  <c:pt idx="2">
                    <c:v>2.3284677189709306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39-4F90-AF9F-EFCC216C2789}"/>
            </c:ext>
          </c:extLst>
        </c:ser>
        <c:ser>
          <c:idx val="1"/>
          <c:order val="1"/>
          <c:tx>
            <c:strRef>
              <c:f>'14 TreeCavityClass_Stats'!$O$2:$O$4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'14 TreeCavityClass_Stats'!$P$2:$P$4</c:f>
                <c:numCache>
                  <c:formatCode>General</c:formatCode>
                  <c:ptCount val="3"/>
                  <c:pt idx="0">
                    <c:v>7.5140162091729721</c:v>
                  </c:pt>
                  <c:pt idx="1">
                    <c:v>4.1215499137281562</c:v>
                  </c:pt>
                  <c:pt idx="2">
                    <c:v>4.6296345058363038</c:v>
                  </c:pt>
                </c:numCache>
              </c:numRef>
            </c:plus>
            <c:minus>
              <c:numRef>
                <c:f>'14 TreeCavityClass_Stats'!$P$2:$P$4</c:f>
                <c:numCache>
                  <c:formatCode>General</c:formatCode>
                  <c:ptCount val="3"/>
                  <c:pt idx="0">
                    <c:v>7.5140162091729721</c:v>
                  </c:pt>
                  <c:pt idx="1">
                    <c:v>4.1215499137281562</c:v>
                  </c:pt>
                  <c:pt idx="2">
                    <c:v>4.6296345058363038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'14 TreeCavityClass_Stats'!$O$2:$O$4</c:f>
              <c:strCache>
                <c:ptCount val="3"/>
                <c:pt idx="0">
                  <c:v>TPA_SUM Live and Dead</c:v>
                </c:pt>
                <c:pt idx="1">
                  <c:v>TPA_SUM Live</c:v>
                </c:pt>
                <c:pt idx="2">
                  <c:v>TPA_SUM Dead</c:v>
                </c:pt>
              </c:strCache>
            </c:strRef>
          </c:cat>
          <c:val>
            <c:numRef>
              <c:f>'14 TreeCavityClass_Stats'!$O$2:$O$4</c:f>
              <c:numCache>
                <c:formatCode>General</c:formatCode>
                <c:ptCount val="3"/>
                <c:pt idx="0">
                  <c:v>9.2784918572798389</c:v>
                </c:pt>
                <c:pt idx="1">
                  <c:v>8.9861664516008464</c:v>
                </c:pt>
                <c:pt idx="2">
                  <c:v>0.2923254056789914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39-4F90-AF9F-EFCC216C2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87600"/>
        <c:axId val="405592304"/>
      </c:barChart>
      <c:catAx>
        <c:axId val="40558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2304"/>
        <c:crosses val="autoZero"/>
        <c:auto val="1"/>
        <c:lblAlgn val="ctr"/>
        <c:lblOffset val="100"/>
        <c:noMultiLvlLbl val="0"/>
      </c:catAx>
      <c:valAx>
        <c:axId val="40559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7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[Report_Template_Blank_MASTER_VERSION_20191230_CAV_conifer.xlsx]15 TreeCavityDistribution!Report9B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Cavity Tree Diameter Distribution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 TreeCavityDistribution'!$N$1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'15 TreeCavityDistribution'!$M$2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'15 TreeCavityDistribution'!$N$2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777-4449-8AE7-6A5EC1167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"/>
        <c:axId val="405584856"/>
        <c:axId val="405589952"/>
      </c:barChart>
      <c:catAx>
        <c:axId val="4055848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Diameter (inches)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952"/>
        <c:crosses val="autoZero"/>
        <c:auto val="1"/>
        <c:lblAlgn val="ctr"/>
        <c:lblOffset val="100"/>
        <c:noMultiLvlLbl val="0"/>
      </c:catAx>
      <c:valAx>
        <c:axId val="40558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4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[Report_Template_Blank_MASTER_VERSION_20191230_CAV_conifer.xlsx]16 TreeWildlifeValues!Report10A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8.6747480217389192E-2"/>
          <c:y val="0.20461831106530357"/>
          <c:w val="0.74745789792075246"/>
          <c:h val="0.6953405126572845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 TreeWildlifeValues'!$AB$1</c:f>
              <c:strCache>
                <c:ptCount val="1"/>
                <c:pt idx="0">
                  <c:v>Bear Scarred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TreeWildlifeValues'!$AB$2:$AB$3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5C7-464C-A648-38A7826D8C42}"/>
            </c:ext>
          </c:extLst>
        </c:ser>
        <c:ser>
          <c:idx val="1"/>
          <c:order val="1"/>
          <c:tx>
            <c:strRef>
              <c:f>'16 TreeWildlifeValues'!$AC$1</c:f>
              <c:strCache>
                <c:ptCount val="1"/>
                <c:pt idx="0">
                  <c:v>Curling Bark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TreeWildlifeValues'!$AC$2:$AC$3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5C7-464C-A648-38A7826D8C42}"/>
            </c:ext>
          </c:extLst>
        </c:ser>
        <c:ser>
          <c:idx val="2"/>
          <c:order val="2"/>
          <c:tx>
            <c:strRef>
              <c:f>'16 TreeWildlifeValues'!$AD$1</c:f>
              <c:strCache>
                <c:ptCount val="1"/>
                <c:pt idx="0">
                  <c:v>Perched Tree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TreeWildlifeValues'!$AD$2:$AD$3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5C7-464C-A648-38A7826D8C42}"/>
            </c:ext>
          </c:extLst>
        </c:ser>
        <c:ser>
          <c:idx val="3"/>
          <c:order val="3"/>
          <c:tx>
            <c:strRef>
              <c:f>'16 TreeWildlifeValues'!$AE$1</c:f>
              <c:strCache>
                <c:ptCount val="1"/>
                <c:pt idx="0">
                  <c:v>Candidate Snag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TreeWildlifeValues'!$AE$2:$AE$3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15C7-464C-A648-38A7826D8C42}"/>
            </c:ext>
          </c:extLst>
        </c:ser>
        <c:ser>
          <c:idx val="4"/>
          <c:order val="4"/>
          <c:tx>
            <c:strRef>
              <c:f>'16 TreeWildlifeValues'!$AF$1</c:f>
              <c:strCache>
                <c:ptCount val="1"/>
                <c:pt idx="0">
                  <c:v>Nest Tree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TreeWildlifeValues'!$AF$2:$AF$3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15C7-464C-A648-38A7826D8C42}"/>
            </c:ext>
          </c:extLst>
        </c:ser>
        <c:ser>
          <c:idx val="5"/>
          <c:order val="5"/>
          <c:tx>
            <c:strRef>
              <c:f>'16 TreeWildlifeValues'!$AG$1</c:f>
              <c:strCache>
                <c:ptCount val="1"/>
                <c:pt idx="0">
                  <c:v>Horizontal Branching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TreeWildlifeValues'!$AG$2:$AG$3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15C7-464C-A648-38A7826D8C42}"/>
            </c:ext>
          </c:extLst>
        </c:ser>
        <c:ser>
          <c:idx val="6"/>
          <c:order val="6"/>
          <c:tx>
            <c:strRef>
              <c:f>'16 TreeWildlifeValues'!$AH$1</c:f>
              <c:strCache>
                <c:ptCount val="1"/>
                <c:pt idx="0">
                  <c:v>Shaggy Bark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TreeWildlifeValues'!$AH$2:$AH$3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6-15C7-464C-A648-38A7826D8C42}"/>
            </c:ext>
          </c:extLst>
        </c:ser>
        <c:ser>
          <c:idx val="7"/>
          <c:order val="7"/>
          <c:tx>
            <c:strRef>
              <c:f>'16 TreeWildlifeValues'!$AI$1</c:f>
              <c:strCache>
                <c:ptCount val="1"/>
                <c:pt idx="0">
                  <c:v>Hollow Tree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'16 TreeWildlifeValues'!$AA$2:$AA$3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'16 TreeWildlifeValues'!$AI$2:$AI$3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15C7-464C-A648-38A7826D8C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05585248"/>
        <c:axId val="405585640"/>
      </c:barChart>
      <c:catAx>
        <c:axId val="40558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640"/>
        <c:crosses val="autoZero"/>
        <c:auto val="1"/>
        <c:lblAlgn val="ctr"/>
        <c:lblOffset val="100"/>
        <c:noMultiLvlLbl val="0"/>
      </c:catAx>
      <c:valAx>
        <c:axId val="405585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[Report_Template_Blank_MASTER_VERSION_20191230_CAV_conifer.xlsx]17 TreeWildlifeValues_Stats!PivotTable8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Trees Per Acre Sample Mean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'17 TreeWildlifeValues_Stats'!$O$2:$O$11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TreeWildlifeValues_Stats'!$O$2:$O$11</c:f>
                <c:numCache>
                  <c:formatCode>General</c:formatCode>
                  <c:ptCount val="10"/>
                  <c:pt idx="0">
                    <c:v>1.011589902414217</c:v>
                  </c:pt>
                  <c:pt idx="1">
                    <c:v>0</c:v>
                  </c:pt>
                  <c:pt idx="2">
                    <c:v>0</c:v>
                  </c:pt>
                  <c:pt idx="3">
                    <c:v>2.5967203289814979E-2</c:v>
                  </c:pt>
                  <c:pt idx="4">
                    <c:v>0</c:v>
                  </c:pt>
                  <c:pt idx="5">
                    <c:v>0</c:v>
                  </c:pt>
                  <c:pt idx="6">
                    <c:v>1.0120485773045647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TreeWildlifeValues_Stats'!$O$2:$O$11</c:f>
                <c:numCache>
                  <c:formatCode>General</c:formatCode>
                  <c:ptCount val="10"/>
                  <c:pt idx="0">
                    <c:v>1.011589902414217</c:v>
                  </c:pt>
                  <c:pt idx="1">
                    <c:v>0</c:v>
                  </c:pt>
                  <c:pt idx="2">
                    <c:v>0</c:v>
                  </c:pt>
                  <c:pt idx="3">
                    <c:v>2.5967203289814979E-2</c:v>
                  </c:pt>
                  <c:pt idx="4">
                    <c:v>0</c:v>
                  </c:pt>
                  <c:pt idx="5">
                    <c:v>0</c:v>
                  </c:pt>
                  <c:pt idx="6">
                    <c:v>1.0120485773045647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1-48C0-B5AD-4D418B28D3D0}"/>
            </c:ext>
          </c:extLst>
        </c:ser>
        <c:ser>
          <c:idx val="1"/>
          <c:order val="1"/>
          <c:tx>
            <c:strRef>
              <c:f>'17 TreeWildlifeValues_Stats'!$O$2:$O$11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'17 TreeWildlifeValues_Stats'!$P$2:$P$11</c:f>
                <c:numCache>
                  <c:formatCode>General</c:formatCode>
                  <c:ptCount val="10"/>
                  <c:pt idx="0">
                    <c:v>2.0113190661033569</c:v>
                  </c:pt>
                  <c:pt idx="1">
                    <c:v>0</c:v>
                  </c:pt>
                  <c:pt idx="2">
                    <c:v>0</c:v>
                  </c:pt>
                  <c:pt idx="3">
                    <c:v>5.1629945045458293E-2</c:v>
                  </c:pt>
                  <c:pt idx="4">
                    <c:v>0</c:v>
                  </c:pt>
                  <c:pt idx="5">
                    <c:v>0</c:v>
                  </c:pt>
                  <c:pt idx="6">
                    <c:v>2.0122310379902761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plus>
            <c:minus>
              <c:numRef>
                <c:f>'17 TreeWildlifeValues_Stats'!$P$2:$P$11</c:f>
                <c:numCache>
                  <c:formatCode>General</c:formatCode>
                  <c:ptCount val="10"/>
                  <c:pt idx="0">
                    <c:v>2.0113190661033569</c:v>
                  </c:pt>
                  <c:pt idx="1">
                    <c:v>0</c:v>
                  </c:pt>
                  <c:pt idx="2">
                    <c:v>0</c:v>
                  </c:pt>
                  <c:pt idx="3">
                    <c:v>5.1629945045458293E-2</c:v>
                  </c:pt>
                  <c:pt idx="4">
                    <c:v>0</c:v>
                  </c:pt>
                  <c:pt idx="5">
                    <c:v>0</c:v>
                  </c:pt>
                  <c:pt idx="6">
                    <c:v>2.0122310379902761</c:v>
                  </c:pt>
                  <c:pt idx="7">
                    <c:v>0</c:v>
                  </c:pt>
                  <c:pt idx="8">
                    <c:v>0</c:v>
                  </c:pt>
                  <c:pt idx="9">
                    <c:v>0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'17 TreeWildlifeValues_Stats'!$O$2:$O$11</c:f>
              <c:strCache>
                <c:ptCount val="10"/>
                <c:pt idx="0">
                  <c:v>TPA_SUM ALL</c:v>
                </c:pt>
                <c:pt idx="1">
                  <c:v>TPA_SUM LB</c:v>
                </c:pt>
                <c:pt idx="2">
                  <c:v>TPA_SUM HT</c:v>
                </c:pt>
                <c:pt idx="3">
                  <c:v>TPA_SUM SB</c:v>
                </c:pt>
                <c:pt idx="4">
                  <c:v>TPA_SUM HB</c:v>
                </c:pt>
                <c:pt idx="5">
                  <c:v>TPA_SUM NT</c:v>
                </c:pt>
                <c:pt idx="6">
                  <c:v>TPA_SUM CS</c:v>
                </c:pt>
                <c:pt idx="7">
                  <c:v>TPA_SUM PT</c:v>
                </c:pt>
                <c:pt idx="8">
                  <c:v>TPA_SUM BB</c:v>
                </c:pt>
                <c:pt idx="9">
                  <c:v>TPA_SUM CB</c:v>
                </c:pt>
              </c:strCache>
            </c:strRef>
          </c:cat>
          <c:val>
            <c:numRef>
              <c:f>'17 TreeWildlifeValues_Stats'!$O$2:$O$11</c:f>
              <c:numCache>
                <c:formatCode>General</c:formatCode>
                <c:ptCount val="10"/>
                <c:pt idx="0">
                  <c:v>12.113984539121017</c:v>
                </c:pt>
                <c:pt idx="3">
                  <c:v>1.2931339126216495</c:v>
                </c:pt>
                <c:pt idx="6">
                  <c:v>10.820850626499368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B1-48C0-B5AD-4D418B28D3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0736"/>
        <c:axId val="405589560"/>
      </c:barChart>
      <c:catAx>
        <c:axId val="40559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9560"/>
        <c:crosses val="autoZero"/>
        <c:auto val="1"/>
        <c:lblAlgn val="ctr"/>
        <c:lblOffset val="100"/>
        <c:noMultiLvlLbl val="0"/>
      </c:catAx>
      <c:valAx>
        <c:axId val="40558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Trees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[Report_Template_Blank_MASTER_VERSION_20191230_CAV_conifer.xlsx]18 VegStructure!PivotTable1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Vegetation</a:t>
            </a:r>
            <a:r>
              <a:rPr lang="en-US" baseline="0"/>
              <a:t> </a:t>
            </a:r>
            <a:r>
              <a:rPr lang="en-US"/>
              <a:t>Profile - Structure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rgbClr val="00B0F0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5588776"/>
        <c:axId val="405591912"/>
      </c:barChart>
      <c:catAx>
        <c:axId val="405588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912"/>
        <c:crosses val="autoZero"/>
        <c:auto val="1"/>
        <c:lblAlgn val="ctr"/>
        <c:lblOffset val="100"/>
        <c:noMultiLvlLbl val="0"/>
      </c:catAx>
      <c:valAx>
        <c:axId val="405591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="1"/>
                  <a:t>Percent</a:t>
                </a:r>
                <a:r>
                  <a:rPr lang="en-US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88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[Report_Template_Blank_MASTER_VERSION_20191230_CAV_conifer.xlsx]19 VegStructure_Stats!PivotTable4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 b="0" i="0" baseline="0">
                <a:effectLst/>
              </a:rPr>
              <a:t>68.2% &amp; 95% Confidence Intervals of the Percent Sample Mean</a:t>
            </a:r>
            <a:endParaRPr lang="en-US" sz="2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0201973518241937E-2"/>
          <c:y val="5.8259171726150825E-2"/>
          <c:w val="0.91164848781195729"/>
          <c:h val="0.8509327904953722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'19 VegStructure_Stats'!$O$2:$O$26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VegStructure_Stats'!$O$2:$O$26</c:f>
                <c:numCache>
                  <c:formatCode>General</c:formatCode>
                  <c:ptCount val="25"/>
                  <c:pt idx="0">
                    <c:v>0.90296797591475642</c:v>
                  </c:pt>
                  <c:pt idx="1">
                    <c:v>1.2849710976685866</c:v>
                  </c:pt>
                  <c:pt idx="2">
                    <c:v>2.3795753219597913</c:v>
                  </c:pt>
                  <c:pt idx="3">
                    <c:v>2.909933971306117</c:v>
                  </c:pt>
                  <c:pt idx="4">
                    <c:v>3.0840669685469138</c:v>
                  </c:pt>
                  <c:pt idx="5">
                    <c:v>0.68803075133125979</c:v>
                  </c:pt>
                  <c:pt idx="6">
                    <c:v>0.73211189362437779</c:v>
                  </c:pt>
                  <c:pt idx="7">
                    <c:v>1.5859112403638931</c:v>
                  </c:pt>
                  <c:pt idx="8">
                    <c:v>0.24485465033641224</c:v>
                  </c:pt>
                  <c:pt idx="9">
                    <c:v>0.17866513919353175</c:v>
                  </c:pt>
                  <c:pt idx="10">
                    <c:v>1.66427589998582</c:v>
                  </c:pt>
                  <c:pt idx="11">
                    <c:v>1.0999814214321164</c:v>
                  </c:pt>
                  <c:pt idx="12">
                    <c:v>1.2277037404991451</c:v>
                  </c:pt>
                  <c:pt idx="13">
                    <c:v>5.9555046397843869E-2</c:v>
                  </c:pt>
                  <c:pt idx="14">
                    <c:v>1.6520692631683014</c:v>
                  </c:pt>
                  <c:pt idx="15">
                    <c:v>2.9078561737363771</c:v>
                  </c:pt>
                  <c:pt idx="16">
                    <c:v>1.3061912486527758</c:v>
                  </c:pt>
                  <c:pt idx="17">
                    <c:v>0</c:v>
                  </c:pt>
                  <c:pt idx="18">
                    <c:v>0</c:v>
                  </c:pt>
                  <c:pt idx="19">
                    <c:v>2.1142656921690461</c:v>
                  </c:pt>
                  <c:pt idx="20">
                    <c:v>2.1734604639899935</c:v>
                  </c:pt>
                  <c:pt idx="21">
                    <c:v>1.1163438978062823</c:v>
                  </c:pt>
                  <c:pt idx="22">
                    <c:v>0</c:v>
                  </c:pt>
                  <c:pt idx="23">
                    <c:v>0</c:v>
                  </c:pt>
                  <c:pt idx="24">
                    <c:v>0.89944298684657187</c:v>
                  </c:pt>
                </c:numCache>
              </c:numRef>
            </c:plus>
            <c:minus>
              <c:numRef>
                <c:f>'19 VegStructure_Stats'!$O$2:$O$26</c:f>
                <c:numCache>
                  <c:formatCode>General</c:formatCode>
                  <c:ptCount val="25"/>
                  <c:pt idx="0">
                    <c:v>0.90296797591475642</c:v>
                  </c:pt>
                  <c:pt idx="1">
                    <c:v>1.2849710976685866</c:v>
                  </c:pt>
                  <c:pt idx="2">
                    <c:v>2.3795753219597913</c:v>
                  </c:pt>
                  <c:pt idx="3">
                    <c:v>2.909933971306117</c:v>
                  </c:pt>
                  <c:pt idx="4">
                    <c:v>3.0840669685469138</c:v>
                  </c:pt>
                  <c:pt idx="5">
                    <c:v>0.68803075133125979</c:v>
                  </c:pt>
                  <c:pt idx="6">
                    <c:v>0.73211189362437779</c:v>
                  </c:pt>
                  <c:pt idx="7">
                    <c:v>1.5859112403638931</c:v>
                  </c:pt>
                  <c:pt idx="8">
                    <c:v>0.24485465033641224</c:v>
                  </c:pt>
                  <c:pt idx="9">
                    <c:v>0.17866513919353175</c:v>
                  </c:pt>
                  <c:pt idx="10">
                    <c:v>1.66427589998582</c:v>
                  </c:pt>
                  <c:pt idx="11">
                    <c:v>1.0999814214321164</c:v>
                  </c:pt>
                  <c:pt idx="12">
                    <c:v>1.2277037404991451</c:v>
                  </c:pt>
                  <c:pt idx="13">
                    <c:v>5.9555046397843869E-2</c:v>
                  </c:pt>
                  <c:pt idx="14">
                    <c:v>1.6520692631683014</c:v>
                  </c:pt>
                  <c:pt idx="15">
                    <c:v>2.9078561737363771</c:v>
                  </c:pt>
                  <c:pt idx="16">
                    <c:v>1.3061912486527758</c:v>
                  </c:pt>
                  <c:pt idx="17">
                    <c:v>0</c:v>
                  </c:pt>
                  <c:pt idx="18">
                    <c:v>0</c:v>
                  </c:pt>
                  <c:pt idx="19">
                    <c:v>2.1142656921690461</c:v>
                  </c:pt>
                  <c:pt idx="20">
                    <c:v>2.1734604639899935</c:v>
                  </c:pt>
                  <c:pt idx="21">
                    <c:v>1.1163438978062823</c:v>
                  </c:pt>
                  <c:pt idx="22">
                    <c:v>0</c:v>
                  </c:pt>
                  <c:pt idx="23">
                    <c:v>0</c:v>
                  </c:pt>
                  <c:pt idx="24">
                    <c:v>0.89944298684657187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'19 VegStructure_Stats'!$O$2:$O$26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'19 VegStructure_Stats'!$P$2:$P$26</c:f>
                <c:numCache>
                  <c:formatCode>General</c:formatCode>
                  <c:ptCount val="25"/>
                  <c:pt idx="0">
                    <c:v>1.7953487887766952</c:v>
                  </c:pt>
                  <c:pt idx="1">
                    <c:v>2.5548761034136014</c:v>
                  </c:pt>
                  <c:pt idx="2">
                    <c:v>4.7312504828927828</c:v>
                  </c:pt>
                  <c:pt idx="3">
                    <c:v>5.7857494065745314</c:v>
                  </c:pt>
                  <c:pt idx="4">
                    <c:v>6.1319737179799958</c:v>
                  </c:pt>
                  <c:pt idx="5">
                    <c:v>1.3679944460846705</c:v>
                  </c:pt>
                  <c:pt idx="6">
                    <c:v>1.4556398859394628</c:v>
                  </c:pt>
                  <c:pt idx="7">
                    <c:v>3.1532279111119403</c:v>
                  </c:pt>
                  <c:pt idx="8">
                    <c:v>0.48683841690230562</c:v>
                  </c:pt>
                  <c:pt idx="9">
                    <c:v>0.35523545663153022</c:v>
                  </c:pt>
                  <c:pt idx="10">
                    <c:v>3.3090384165649214</c:v>
                  </c:pt>
                  <c:pt idx="11">
                    <c:v>2.187065726937198</c:v>
                  </c:pt>
                  <c:pt idx="12">
                    <c:v>2.4410128401827635</c:v>
                  </c:pt>
                  <c:pt idx="13">
                    <c:v>0.11841181887717682</c:v>
                  </c:pt>
                  <c:pt idx="14">
                    <c:v>3.2847682639017828</c:v>
                  </c:pt>
                  <c:pt idx="15">
                    <c:v>5.7816181732975664</c:v>
                  </c:pt>
                  <c:pt idx="16">
                    <c:v>2.5970676023186767</c:v>
                  </c:pt>
                  <c:pt idx="17">
                    <c:v>0</c:v>
                  </c:pt>
                  <c:pt idx="18">
                    <c:v>0</c:v>
                  </c:pt>
                  <c:pt idx="19">
                    <c:v>4.2037419386245949</c:v>
                  </c:pt>
                  <c:pt idx="20">
                    <c:v>4.3214374325129672</c:v>
                  </c:pt>
                  <c:pt idx="21">
                    <c:v>2.219598832122895</c:v>
                  </c:pt>
                  <c:pt idx="22">
                    <c:v>0</c:v>
                  </c:pt>
                  <c:pt idx="23">
                    <c:v>0</c:v>
                  </c:pt>
                  <c:pt idx="24">
                    <c:v>1.7883401406044215</c:v>
                  </c:pt>
                </c:numCache>
              </c:numRef>
            </c:plus>
            <c:minus>
              <c:numRef>
                <c:f>'19 VegStructure_Stats'!$P$2:$P$26</c:f>
                <c:numCache>
                  <c:formatCode>General</c:formatCode>
                  <c:ptCount val="25"/>
                  <c:pt idx="0">
                    <c:v>1.7953487887766952</c:v>
                  </c:pt>
                  <c:pt idx="1">
                    <c:v>2.5548761034136014</c:v>
                  </c:pt>
                  <c:pt idx="2">
                    <c:v>4.7312504828927828</c:v>
                  </c:pt>
                  <c:pt idx="3">
                    <c:v>5.7857494065745314</c:v>
                  </c:pt>
                  <c:pt idx="4">
                    <c:v>6.1319737179799958</c:v>
                  </c:pt>
                  <c:pt idx="5">
                    <c:v>1.3679944460846705</c:v>
                  </c:pt>
                  <c:pt idx="6">
                    <c:v>1.4556398859394628</c:v>
                  </c:pt>
                  <c:pt idx="7">
                    <c:v>3.1532279111119403</c:v>
                  </c:pt>
                  <c:pt idx="8">
                    <c:v>0.48683841690230562</c:v>
                  </c:pt>
                  <c:pt idx="9">
                    <c:v>0.35523545663153022</c:v>
                  </c:pt>
                  <c:pt idx="10">
                    <c:v>3.3090384165649214</c:v>
                  </c:pt>
                  <c:pt idx="11">
                    <c:v>2.187065726937198</c:v>
                  </c:pt>
                  <c:pt idx="12">
                    <c:v>2.4410128401827635</c:v>
                  </c:pt>
                  <c:pt idx="13">
                    <c:v>0.11841181887717682</c:v>
                  </c:pt>
                  <c:pt idx="14">
                    <c:v>3.2847682639017828</c:v>
                  </c:pt>
                  <c:pt idx="15">
                    <c:v>5.7816181732975664</c:v>
                  </c:pt>
                  <c:pt idx="16">
                    <c:v>2.5970676023186767</c:v>
                  </c:pt>
                  <c:pt idx="17">
                    <c:v>0</c:v>
                  </c:pt>
                  <c:pt idx="18">
                    <c:v>0</c:v>
                  </c:pt>
                  <c:pt idx="19">
                    <c:v>4.2037419386245949</c:v>
                  </c:pt>
                  <c:pt idx="20">
                    <c:v>4.3214374325129672</c:v>
                  </c:pt>
                  <c:pt idx="21">
                    <c:v>2.219598832122895</c:v>
                  </c:pt>
                  <c:pt idx="22">
                    <c:v>0</c:v>
                  </c:pt>
                  <c:pt idx="23">
                    <c:v>0</c:v>
                  </c:pt>
                  <c:pt idx="24">
                    <c:v>1.7883401406044215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'19 VegStructure_Stats'!$O$2:$O$26</c:f>
              <c:strCache>
                <c:ptCount val="25"/>
                <c:pt idx="0">
                  <c:v>TALLY 0 - 2 feet</c:v>
                </c:pt>
                <c:pt idx="1">
                  <c:v>TALLY 2 - 6 feet</c:v>
                </c:pt>
                <c:pt idx="2">
                  <c:v>TALLY 6 - 16 feet</c:v>
                </c:pt>
                <c:pt idx="3">
                  <c:v>TALLY 16 + feet</c:v>
                </c:pt>
                <c:pt idx="4">
                  <c:v>TALLY Aerial</c:v>
                </c:pt>
                <c:pt idx="5">
                  <c:v>NONTALLY 0 - 2 feet</c:v>
                </c:pt>
                <c:pt idx="6">
                  <c:v>NONTALLY 2 - 6 feet</c:v>
                </c:pt>
                <c:pt idx="7">
                  <c:v>NONTALLY 6 - 16 feet</c:v>
                </c:pt>
                <c:pt idx="8">
                  <c:v>NONTALLY 16 + feet</c:v>
                </c:pt>
                <c:pt idx="9">
                  <c:v>NONTALLY Aerial</c:v>
                </c:pt>
                <c:pt idx="10">
                  <c:v>SHRUBS 0 - 2 feet</c:v>
                </c:pt>
                <c:pt idx="11">
                  <c:v>SHRUBS 2 - 6 feet</c:v>
                </c:pt>
                <c:pt idx="12">
                  <c:v>SHRUBS 6 - 16 feet</c:v>
                </c:pt>
                <c:pt idx="13">
                  <c:v>SHRUBS 16 + feet</c:v>
                </c:pt>
                <c:pt idx="14">
                  <c:v>SHRUBS Aerial</c:v>
                </c:pt>
                <c:pt idx="15">
                  <c:v>FORBS 0 - 2 feet</c:v>
                </c:pt>
                <c:pt idx="16">
                  <c:v>FORBS 2 - 6 feet</c:v>
                </c:pt>
                <c:pt idx="17">
                  <c:v>FORBS 6 - 16 feet</c:v>
                </c:pt>
                <c:pt idx="18">
                  <c:v>FORBS 16 + feet</c:v>
                </c:pt>
                <c:pt idx="19">
                  <c:v>FORBS Aerial</c:v>
                </c:pt>
                <c:pt idx="20">
                  <c:v>GRAMINOIDS 0 - 2 feet</c:v>
                </c:pt>
                <c:pt idx="21">
                  <c:v>GRAMINOIDS 2 - 6 feet</c:v>
                </c:pt>
                <c:pt idx="22">
                  <c:v>GRAMINOIDS 6 - 16 feet</c:v>
                </c:pt>
                <c:pt idx="23">
                  <c:v>GRAMINOIDS 16 + feet</c:v>
                </c:pt>
                <c:pt idx="24">
                  <c:v>GRAMINOIDS Aerial</c:v>
                </c:pt>
              </c:strCache>
            </c:strRef>
          </c:cat>
          <c:val>
            <c:numRef>
              <c:f>'19 VegStructure_Stats'!$O$2:$O$26</c:f>
              <c:numCache>
                <c:formatCode>General</c:formatCode>
                <c:ptCount val="25"/>
                <c:pt idx="0">
                  <c:v>0.875</c:v>
                </c:pt>
                <c:pt idx="1">
                  <c:v>2.25</c:v>
                </c:pt>
                <c:pt idx="2">
                  <c:v>17.375</c:v>
                </c:pt>
                <c:pt idx="3">
                  <c:v>81.625</c:v>
                </c:pt>
                <c:pt idx="4">
                  <c:v>87.625</c:v>
                </c:pt>
                <c:pt idx="5">
                  <c:v>0.375</c:v>
                </c:pt>
                <c:pt idx="6">
                  <c:v>0</c:v>
                </c:pt>
                <c:pt idx="7">
                  <c:v>0.375</c:v>
                </c:pt>
                <c:pt idx="8">
                  <c:v>0.375</c:v>
                </c:pt>
                <c:pt idx="9">
                  <c:v>0.75</c:v>
                </c:pt>
                <c:pt idx="10">
                  <c:v>22.375</c:v>
                </c:pt>
                <c:pt idx="11">
                  <c:v>39.875</c:v>
                </c:pt>
                <c:pt idx="12">
                  <c:v>1.375</c:v>
                </c:pt>
                <c:pt idx="13">
                  <c:v>1</c:v>
                </c:pt>
                <c:pt idx="14">
                  <c:v>54.125</c:v>
                </c:pt>
                <c:pt idx="15">
                  <c:v>7.5</c:v>
                </c:pt>
                <c:pt idx="16">
                  <c:v>1.5</c:v>
                </c:pt>
                <c:pt idx="17">
                  <c:v>0</c:v>
                </c:pt>
                <c:pt idx="18">
                  <c:v>0</c:v>
                </c:pt>
                <c:pt idx="19">
                  <c:v>8</c:v>
                </c:pt>
                <c:pt idx="20">
                  <c:v>5.75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591520"/>
        <c:axId val="406118768"/>
      </c:barChart>
      <c:catAx>
        <c:axId val="405591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768"/>
        <c:crosses val="autoZero"/>
        <c:auto val="1"/>
        <c:lblAlgn val="ctr"/>
        <c:lblOffset val="100"/>
        <c:noMultiLvlLbl val="0"/>
      </c:catAx>
      <c:valAx>
        <c:axId val="406118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591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[Report_Template_Blank_MASTER_VERSION_20191230_CAV_conifer.xlsx]20 CWD!Report11A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5432"/>
        <c:axId val="406124648"/>
      </c:barChart>
      <c:catAx>
        <c:axId val="40612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4648"/>
        <c:crosses val="autoZero"/>
        <c:auto val="1"/>
        <c:lblAlgn val="ctr"/>
        <c:lblOffset val="100"/>
        <c:noMultiLvlLbl val="0"/>
      </c:catAx>
      <c:valAx>
        <c:axId val="40612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[Report_Template_Blank_MASTER_VERSION_20191230_CAV_conifer.xlsx]22 CanopyStructure!Report12A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Closure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0728"/>
        <c:axId val="406117984"/>
      </c:barChart>
      <c:catAx>
        <c:axId val="406120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Closure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7984"/>
        <c:crosses val="autoZero"/>
        <c:auto val="1"/>
        <c:lblAlgn val="ctr"/>
        <c:lblOffset val="100"/>
        <c:noMultiLvlLbl val="0"/>
      </c:catAx>
      <c:valAx>
        <c:axId val="40611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0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[Report_Template_Blank_MASTER_VERSION_20191230_CAV_conifer.xlsx]22 CanopyStructure!Report12B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Dispersal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19160"/>
        <c:axId val="406123472"/>
      </c:barChart>
      <c:catAx>
        <c:axId val="406119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Dispersal Class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3472"/>
        <c:crosses val="autoZero"/>
        <c:auto val="1"/>
        <c:lblAlgn val="ctr"/>
        <c:lblOffset val="100"/>
        <c:noMultiLvlLbl val="0"/>
      </c:catAx>
      <c:valAx>
        <c:axId val="40612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[Report_Template_Blank_MASTER_VERSION_20191230_CAV_conifer.xlsx]22 CanopyStructure!PivotTable1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Canopy Height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2296"/>
        <c:axId val="406119552"/>
      </c:barChart>
      <c:catAx>
        <c:axId val="40612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9552"/>
        <c:crosses val="autoZero"/>
        <c:auto val="1"/>
        <c:lblAlgn val="ctr"/>
        <c:lblOffset val="100"/>
        <c:noMultiLvlLbl val="0"/>
      </c:catAx>
      <c:valAx>
        <c:axId val="40611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[Report_Template_Blank_MASTER_VERSION_20191230_CAV_conifer.xlsx]23 CrownConditionSpecies!Report13A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 by Species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70AD47">
              <a:lumMod val="50000"/>
            </a:srgb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75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'23 CrownConditionSpecies'!$AB$1</c:f>
              <c:strCache>
                <c:ptCount val="1"/>
                <c:pt idx="0">
                  <c:v>% Healthy   </c:v>
                </c:pt>
              </c:strCache>
            </c:strRef>
          </c:tx>
          <c:spPr>
            <a:solidFill>
              <a:srgbClr val="70AD47">
                <a:lumMod val="50000"/>
              </a:srgbClr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CrownConditionSpecies'!$AB$2:$AB$3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3C3-46D2-800E-AB04C7759085}"/>
            </c:ext>
          </c:extLst>
        </c:ser>
        <c:ser>
          <c:idx val="1"/>
          <c:order val="1"/>
          <c:tx>
            <c:strRef>
              <c:f>'23 CrownConditionSpecies'!$AC$1</c:f>
              <c:strCache>
                <c:ptCount val="1"/>
                <c:pt idx="0">
                  <c:v>% Satisfactory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CrownConditionSpecies'!$AC$2:$AC$3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73C3-46D2-800E-AB04C7759085}"/>
            </c:ext>
          </c:extLst>
        </c:ser>
        <c:ser>
          <c:idx val="2"/>
          <c:order val="2"/>
          <c:tx>
            <c:strRef>
              <c:f>'23 CrownConditionSpecies'!$AD$1</c:f>
              <c:strCache>
                <c:ptCount val="1"/>
                <c:pt idx="0">
                  <c:v>% Poor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CrownConditionSpecies'!$AD$2:$AD$3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73C3-46D2-800E-AB04C7759085}"/>
            </c:ext>
          </c:extLst>
        </c:ser>
        <c:ser>
          <c:idx val="3"/>
          <c:order val="3"/>
          <c:tx>
            <c:strRef>
              <c:f>'23 CrownConditionSpecies'!$AE$1</c:f>
              <c:strCache>
                <c:ptCount val="1"/>
                <c:pt idx="0">
                  <c:v>% Almost Dead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'23 CrownConditionSpecies'!$AA$2:$AA$3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'23 CrownConditionSpecies'!$AE$2:$AE$3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73C3-46D2-800E-AB04C7759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125040"/>
        <c:axId val="406118376"/>
      </c:barChart>
      <c:catAx>
        <c:axId val="40612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18376"/>
        <c:crosses val="autoZero"/>
        <c:auto val="1"/>
        <c:lblAlgn val="ctr"/>
        <c:lblOffset val="100"/>
        <c:noMultiLvlLbl val="0"/>
      </c:catAx>
      <c:valAx>
        <c:axId val="40611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Percent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5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[Report_Template_Blank_MASTER_VERSION_20191230_CAV_conifer.xlsx]24 CrownConditionSummary!Report13B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Crown Condition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rgbClr val="FFC000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rgbClr val="92D050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rgbClr val="FFFF00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 w="0"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6">
              <a:lumMod val="60000"/>
              <a:lumOff val="4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rgbClr val="FF0000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rgbClr val="70AD47">
              <a:lumMod val="60000"/>
              <a:lumOff val="40000"/>
            </a:srgbClr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rgbClr val="70AD47">
              <a:lumMod val="75000"/>
            </a:srgb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'24 CrownConditionSummary'!$P$1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82-4801-9275-F0B3CAD7B42A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482-4801-9275-F0B3CAD7B42A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482-4801-9275-F0B3CAD7B42A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3482-4801-9275-F0B3CAD7B42A}"/>
              </c:ext>
            </c:extLst>
          </c:dPt>
          <c:dPt>
            <c:idx val="4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482-4801-9275-F0B3CAD7B42A}"/>
              </c:ext>
            </c:extLst>
          </c:dPt>
          <c:dLbls>
            <c:spPr>
              <a:noFill/>
              <a:ln w="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'24 CrownConditionSummary'!$O$2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'24 CrownConditionSummary'!$P$2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482-4801-9275-F0B3CAD7B42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[Report_Template_Blank_MASTER_VERSION_20191230_CAV_conifer.xlsx]25 CrownConditionSummary_Stats!PivotTable9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68.2% &amp; 95% Confidence Intervals of the Basal Area and Trees Per Acre Sample Mean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0.10593041903848491"/>
          <c:y val="2.801696571554286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9350887802832919E-2"/>
          <c:y val="0.1604406174374402"/>
          <c:w val="0.87705393971492729"/>
          <c:h val="0.7595606104792457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'25 CrownConditionSummary_Stats'!$O$2:$O$9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0.42000007258150496</c:v>
                  </c:pt>
                  <c:pt idx="1">
                    <c:v>0.78563941035184737</c:v>
                  </c:pt>
                  <c:pt idx="2">
                    <c:v>4.8948411525733562</c:v>
                  </c:pt>
                  <c:pt idx="3">
                    <c:v>1.2275672898313772</c:v>
                  </c:pt>
                  <c:pt idx="4">
                    <c:v>0.93621599509497377</c:v>
                  </c:pt>
                  <c:pt idx="5">
                    <c:v>2.1690604698274472</c:v>
                  </c:pt>
                  <c:pt idx="6">
                    <c:v>8.3712035604895618</c:v>
                  </c:pt>
                  <c:pt idx="7">
                    <c:v>2.6004437596524408</c:v>
                  </c:pt>
                </c:numCache>
              </c:numRef>
            </c:plus>
            <c:minus>
              <c:numRef>
                <c:f>'25 CrownConditionSummary_Stats'!$O$2:$O$9</c:f>
                <c:numCache>
                  <c:formatCode>General</c:formatCode>
                  <c:ptCount val="8"/>
                  <c:pt idx="0">
                    <c:v>0.42000007258150496</c:v>
                  </c:pt>
                  <c:pt idx="1">
                    <c:v>0.78563941035184737</c:v>
                  </c:pt>
                  <c:pt idx="2">
                    <c:v>4.8948411525733562</c:v>
                  </c:pt>
                  <c:pt idx="3">
                    <c:v>1.2275672898313772</c:v>
                  </c:pt>
                  <c:pt idx="4">
                    <c:v>0.93621599509497377</c:v>
                  </c:pt>
                  <c:pt idx="5">
                    <c:v>2.1690604698274472</c:v>
                  </c:pt>
                  <c:pt idx="6">
                    <c:v>8.3712035604895618</c:v>
                  </c:pt>
                  <c:pt idx="7">
                    <c:v>2.6004437596524408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6-45F8-A976-864C305C9BD4}"/>
            </c:ext>
          </c:extLst>
        </c:ser>
        <c:ser>
          <c:idx val="1"/>
          <c:order val="1"/>
          <c:tx>
            <c:strRef>
              <c:f>'25 CrownConditionSummary_Stats'!$O$2:$O$9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0.83507570778624607</c:v>
                  </c:pt>
                  <c:pt idx="1">
                    <c:v>1.5620673173503414</c:v>
                  </c:pt>
                  <c:pt idx="2">
                    <c:v>9.7322910323859801</c:v>
                  </c:pt>
                  <c:pt idx="3">
                    <c:v>2.4407415387106912</c:v>
                  </c:pt>
                  <c:pt idx="4">
                    <c:v>1.8614549991369862</c:v>
                  </c:pt>
                  <c:pt idx="5">
                    <c:v>4.3126890334544408</c:v>
                  </c:pt>
                  <c:pt idx="6">
                    <c:v>16.644256024365291</c:v>
                  </c:pt>
                  <c:pt idx="7">
                    <c:v>5.1703977092258615</c:v>
                  </c:pt>
                </c:numCache>
              </c:numRef>
            </c:plus>
            <c:minus>
              <c:numRef>
                <c:f>'25 CrownConditionSummary_Stats'!$P$2:$P$9</c:f>
                <c:numCache>
                  <c:formatCode>General</c:formatCode>
                  <c:ptCount val="8"/>
                  <c:pt idx="0">
                    <c:v>0.83507570778624607</c:v>
                  </c:pt>
                  <c:pt idx="1">
                    <c:v>1.5620673173503414</c:v>
                  </c:pt>
                  <c:pt idx="2">
                    <c:v>9.7322910323859801</c:v>
                  </c:pt>
                  <c:pt idx="3">
                    <c:v>2.4407415387106912</c:v>
                  </c:pt>
                  <c:pt idx="4">
                    <c:v>1.8614549991369862</c:v>
                  </c:pt>
                  <c:pt idx="5">
                    <c:v>4.3126890334544408</c:v>
                  </c:pt>
                  <c:pt idx="6">
                    <c:v>16.644256024365291</c:v>
                  </c:pt>
                  <c:pt idx="7">
                    <c:v>5.1703977092258615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'25 CrownConditionSummary_Stats'!$O$2:$O$9</c:f>
              <c:strCache>
                <c:ptCount val="8"/>
                <c:pt idx="0">
                  <c:v>BA_SUM ALMOST DEAD</c:v>
                </c:pt>
                <c:pt idx="1">
                  <c:v>BA_SUM POOR</c:v>
                </c:pt>
                <c:pt idx="2">
                  <c:v>BA_SUM HEALTHY</c:v>
                </c:pt>
                <c:pt idx="3">
                  <c:v>BA_SUM SATISFACTORY</c:v>
                </c:pt>
                <c:pt idx="4">
                  <c:v>TPA_SUM ALMOST DEAD</c:v>
                </c:pt>
                <c:pt idx="5">
                  <c:v>TPA_SUM POOR</c:v>
                </c:pt>
                <c:pt idx="6">
                  <c:v>TPA_SUM HEALTHY</c:v>
                </c:pt>
                <c:pt idx="7">
                  <c:v>TPA_SUM SATISFACTORY</c:v>
                </c:pt>
              </c:strCache>
            </c:strRef>
          </c:cat>
          <c:val>
            <c:numRef>
              <c:f>'25 CrownConditionSummary_Stats'!$O$2:$O$9</c:f>
              <c:numCache>
                <c:formatCode>General</c:formatCode>
                <c:ptCount val="8"/>
                <c:pt idx="0">
                  <c:v>2.1818181818181817</c:v>
                </c:pt>
                <c:pt idx="1">
                  <c:v>4</c:v>
                </c:pt>
                <c:pt idx="2">
                  <c:v>37.454545454545453</c:v>
                </c:pt>
                <c:pt idx="3">
                  <c:v>22.363636363636363</c:v>
                </c:pt>
                <c:pt idx="4">
                  <c:v>6.2294033701311182</c:v>
                </c:pt>
                <c:pt idx="5">
                  <c:v>14.017372502086095</c:v>
                </c:pt>
                <c:pt idx="6">
                  <c:v>52.53717445639532</c:v>
                </c:pt>
                <c:pt idx="7">
                  <c:v>46.92170997470555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76-45F8-A976-864C305C9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21512"/>
        <c:axId val="405482648"/>
      </c:barChart>
      <c:catAx>
        <c:axId val="406121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2648"/>
        <c:crosses val="autoZero"/>
        <c:auto val="1"/>
        <c:lblAlgn val="ctr"/>
        <c:lblOffset val="100"/>
        <c:noMultiLvlLbl val="0"/>
      </c:catAx>
      <c:valAx>
        <c:axId val="40548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21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[Report_Template_Blank_MASTER_VERSION_20191230_CAV_conifer.xlsx]26 DamageImpact!Report15A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 Class by</a:t>
            </a:r>
            <a:r>
              <a:rPr lang="en-US" baseline="0"/>
              <a:t> Impact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rgbClr val="FF0000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'26 DamageImpact'!$J$1</c:f>
              <c:strCache>
                <c:ptCount val="1"/>
                <c:pt idx="0">
                  <c:v>No Impact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DamageImpact'!$J$2:$J$3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8AFA-4297-BFFC-1B9CF9A38CD5}"/>
            </c:ext>
          </c:extLst>
        </c:ser>
        <c:ser>
          <c:idx val="1"/>
          <c:order val="1"/>
          <c:tx>
            <c:strRef>
              <c:f>'26 DamageImpact'!$K$1</c:f>
              <c:strCache>
                <c:ptCount val="1"/>
                <c:pt idx="0">
                  <c:v>Slight 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DamageImpact'!$K$2:$K$3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8AFA-4297-BFFC-1B9CF9A38CD5}"/>
            </c:ext>
          </c:extLst>
        </c:ser>
        <c:ser>
          <c:idx val="2"/>
          <c:order val="2"/>
          <c:tx>
            <c:strRef>
              <c:f>'26 DamageImpact'!$L$1</c:f>
              <c:strCache>
                <c:ptCount val="1"/>
                <c:pt idx="0">
                  <c:v>Moderate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DamageImpact'!$L$2:$L$3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8AFA-4297-BFFC-1B9CF9A38CD5}"/>
            </c:ext>
          </c:extLst>
        </c:ser>
        <c:ser>
          <c:idx val="3"/>
          <c:order val="3"/>
          <c:tx>
            <c:strRef>
              <c:f>'26 DamageImpact'!$M$1</c:f>
              <c:strCache>
                <c:ptCount val="1"/>
                <c:pt idx="0">
                  <c:v>Significant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'26 DamageImpact'!$I$2:$I$3</c:f>
              <c:strCache>
                <c:ptCount val="1"/>
                <c:pt idx="0">
                  <c:v>(blank)</c:v>
                </c:pt>
              </c:strCache>
            </c:strRef>
          </c:cat>
          <c:val>
            <c:numRef>
              <c:f>'26 DamageImpact'!$M$2:$M$3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8AFA-4297-BFFC-1B9CF9A38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05484216"/>
        <c:axId val="405484608"/>
      </c:barChart>
      <c:catAx>
        <c:axId val="405484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608"/>
        <c:crosses val="autoZero"/>
        <c:auto val="1"/>
        <c:lblAlgn val="ctr"/>
        <c:lblOffset val="100"/>
        <c:noMultiLvlLbl val="0"/>
      </c:catAx>
      <c:valAx>
        <c:axId val="40548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Detections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4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[Report_Template_Blank_MASTER_VERSION_20191230_CAV_conifer.xlsx]27 DamageAgent!Report15B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Damage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'27 DamageAgent'!$P$1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'27 DamageAgent'!$O$2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'27 DamageAgent'!$P$2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5CE8-4045-84F8-F19D40761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8464"/>
        <c:axId val="430976112"/>
      </c:barChart>
      <c:catAx>
        <c:axId val="43097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6112"/>
        <c:crosses val="autoZero"/>
        <c:auto val="1"/>
        <c:lblAlgn val="ctr"/>
        <c:lblOffset val="100"/>
        <c:noMultiLvlLbl val="0"/>
      </c:catAx>
      <c:valAx>
        <c:axId val="430976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[Report_Template_Blank_MASTER_VERSION_20191230_CAV_conifer.xlsx]28 Browse!Report14A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&amp; Sapling Browse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'28 Browse'!$R$1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'28 Browse'!$Q$2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'28 Browse'!$R$2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B77-46A6-9DBE-3C69F52E9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5481472"/>
        <c:axId val="405483040"/>
      </c:barChart>
      <c:catAx>
        <c:axId val="405481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Browse Class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3040"/>
        <c:crosses val="autoZero"/>
        <c:auto val="1"/>
        <c:lblAlgn val="ctr"/>
        <c:lblOffset val="100"/>
        <c:noMultiLvlLbl val="0"/>
      </c:catAx>
      <c:valAx>
        <c:axId val="4054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48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[Report_Template_Blank_MASTER_VERSION_20191230_CAV_conifer.xlsx]29 Landform!Report15C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Landform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'29 Landform'!$N$1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'29 Landform'!$M$2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'29 Landform'!$N$2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919-4742-87C7-DC3331AF20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975720"/>
        <c:axId val="430980032"/>
      </c:barChart>
      <c:catAx>
        <c:axId val="430975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032"/>
        <c:crosses val="autoZero"/>
        <c:auto val="1"/>
        <c:lblAlgn val="ctr"/>
        <c:lblOffset val="100"/>
        <c:noMultiLvlLbl val="0"/>
      </c:catAx>
      <c:valAx>
        <c:axId val="43098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Plot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5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[Report_Template_Blank_MASTER_VERSION_20191230_CAV_conifer.xlsx]30 MerchantableSpeciesVolume!PivotTable1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Sawtimber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37567025065071E-2"/>
          <c:y val="9.7622037389828345E-2"/>
          <c:w val="0.92411755668759776"/>
          <c:h val="0.769676247458422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</c:f>
              <c:strCache>
                <c:ptCount val="1"/>
                <c:pt idx="0">
                  <c:v>Sum of Live Sawtimber (mbf)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3853-47D6-83BB-59991DB9477D}"/>
            </c:ext>
          </c:extLst>
        </c:ser>
        <c:ser>
          <c:idx val="1"/>
          <c:order val="1"/>
          <c:tx>
            <c:strRef>
              <c:f>'30 MerchantableSpeciesVolume'!$N$1</c:f>
              <c:strCache>
                <c:ptCount val="1"/>
                <c:pt idx="0">
                  <c:v>Sum of Dead Sawtimber (mbf)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3853-47D6-83BB-59991DB94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8488"/>
        <c:axId val="430242800"/>
      </c:barChart>
      <c:catAx>
        <c:axId val="43023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2800"/>
        <c:crosses val="autoZero"/>
        <c:auto val="1"/>
        <c:lblAlgn val="ctr"/>
        <c:lblOffset val="100"/>
        <c:noMultiLvlLbl val="0"/>
      </c:catAx>
      <c:valAx>
        <c:axId val="43024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MBF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[Report_Template_Blank_MASTER_VERSION_20191230_CAV_conifer.xlsx]30 MerchantableSpeciesVolume!PivotTable2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Pulp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MerchantableSpeciesVolume'!$M$33</c:f>
              <c:strCache>
                <c:ptCount val="1"/>
                <c:pt idx="0">
                  <c:v>Live pulp (cords)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B65-4127-991C-995D8A8C1104}"/>
            </c:ext>
          </c:extLst>
        </c:ser>
        <c:ser>
          <c:idx val="1"/>
          <c:order val="1"/>
          <c:tx>
            <c:strRef>
              <c:f>'30 MerchantableSpeciesVolume'!$N$33</c:f>
              <c:strCache>
                <c:ptCount val="1"/>
                <c:pt idx="0">
                  <c:v>Dead pulp (cords)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MerchantableSpeciesVolume'!$L$34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MerchantableSpeciesVolume'!$N$34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B65-4127-991C-995D8A8C11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39664"/>
        <c:axId val="430240056"/>
      </c:barChart>
      <c:catAx>
        <c:axId val="43023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056"/>
        <c:crosses val="autoZero"/>
        <c:auto val="1"/>
        <c:lblAlgn val="ctr"/>
        <c:lblOffset val="100"/>
        <c:noMultiLvlLbl val="0"/>
      </c:catAx>
      <c:valAx>
        <c:axId val="43024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[Report_Template_Blank_MASTER_VERSION_20191230_CAV_conifer.xlsx]30 MerchantableSpeciesVolume!PivotTable3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Topwood Live &amp; Dead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MerchantableSpeciesVolume'!$M$67</c:f>
              <c:strCache>
                <c:ptCount val="1"/>
                <c:pt idx="0">
                  <c:v>Sum of Live Topwood (tons)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MerchantableSpeciesVolume'!$N$67</c:f>
              <c:strCache>
                <c:ptCount val="1"/>
                <c:pt idx="0">
                  <c:v>Sum of Dead Topwood (tons)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MerchantableSpeciesVolume'!$L$68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MerchantableSpeciesVolume'!$N$68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0448"/>
        <c:axId val="430238880"/>
      </c:barChart>
      <c:catAx>
        <c:axId val="43024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8880"/>
        <c:crosses val="autoZero"/>
        <c:auto val="1"/>
        <c:lblAlgn val="ctr"/>
        <c:lblOffset val="100"/>
        <c:noMultiLvlLbl val="0"/>
      </c:catAx>
      <c:valAx>
        <c:axId val="43023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0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[Report_Template_Blank_MASTER_VERSION_20191230_CAV_conifer.xlsx]30 MerchantableSpeciesVolume!PivotTable4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Total</a:t>
            </a:r>
            <a:r>
              <a:rPr lang="en-US" sz="1800" baseline="0"/>
              <a:t> Sawtimber and Pulp Volume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'30 MerchantableSpeciesVolume'!$M$100</c:f>
              <c:strCache>
                <c:ptCount val="1"/>
                <c:pt idx="0">
                  <c:v> Live sawtimber and pulp (cords)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MerchantableSpeciesVolume'!$M$101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FA7-4E68-9CF1-D80144ACADB4}"/>
            </c:ext>
          </c:extLst>
        </c:ser>
        <c:ser>
          <c:idx val="1"/>
          <c:order val="1"/>
          <c:tx>
            <c:strRef>
              <c:f>'30 MerchantableSpeciesVolume'!$N$100</c:f>
              <c:strCache>
                <c:ptCount val="1"/>
                <c:pt idx="0">
                  <c:v>  Dead sawtimber and pulp (cords)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'30 MerchantableSpeciesVolume'!$L$101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'30 MerchantableSpeciesVolume'!$N$101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FA7-4E68-9CF1-D80144ACA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30241232"/>
        <c:axId val="430241624"/>
      </c:barChart>
      <c:catAx>
        <c:axId val="430241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624"/>
        <c:crosses val="autoZero"/>
        <c:auto val="1"/>
        <c:lblAlgn val="ctr"/>
        <c:lblOffset val="100"/>
        <c:noMultiLvlLbl val="0"/>
      </c:catAx>
      <c:valAx>
        <c:axId val="43024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Cords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41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[Report_Template_Blank_MASTER_VERSION_20191230_CAV_conifer.xlsx]31 MerchantableSummary!PivotTable1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5728160444801559E-2"/>
          <c:y val="0.19905208318043482"/>
          <c:w val="0.82651628839708013"/>
          <c:h val="0.7276516705472826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MerchantableSummary'!$I$9:$I$10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MerchantableSummary'!$H$11:$H$13</c:f>
              <c:strCache>
                <c:ptCount val="3"/>
                <c:pt idx="0">
                  <c:v>Total Sawtimber (MBF) </c:v>
                </c:pt>
                <c:pt idx="1">
                  <c:v>Total Pulp (Cords) </c:v>
                </c:pt>
                <c:pt idx="2">
                  <c:v>Total Sawtimber and Pulp (cords) </c:v>
                </c:pt>
              </c:strCache>
            </c:strRef>
          </c:cat>
          <c:val>
            <c:numRef>
              <c:f>'31 MerchantableSummary'!$I$11:$I$13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E6F5-442E-940E-6C936C384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0236920"/>
        <c:axId val="431904256"/>
      </c:barChart>
      <c:catAx>
        <c:axId val="430236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4256"/>
        <c:crosses val="autoZero"/>
        <c:auto val="1"/>
        <c:lblAlgn val="ctr"/>
        <c:lblOffset val="100"/>
        <c:noMultiLvlLbl val="0"/>
      </c:catAx>
      <c:valAx>
        <c:axId val="43190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6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[Report_Template_Blank_MASTER_VERSION_20191230_CAV_conifer.xlsx]31 MerchantableSummary!PivotTable3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Merchantable Volume Summary Hardwood &amp; Softwood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2869602453966281E-2"/>
          <c:y val="0.12322274881516586"/>
          <c:w val="0.82776780538392747"/>
          <c:h val="0.81927877498724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'31 MerchantableSummary'!$I$31:$I$32</c:f>
              <c:strCache>
                <c:ptCount val="1"/>
                <c:pt idx="0">
                  <c:v>Grand 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'31 MerchantableSummary'!$H$33:$H$35</c:f>
              <c:strCache>
                <c:ptCount val="3"/>
                <c:pt idx="0">
                  <c:v>Total Sawtimber (MBF)  </c:v>
                </c:pt>
                <c:pt idx="1">
                  <c:v>Total Pulp (Cords)  </c:v>
                </c:pt>
                <c:pt idx="2">
                  <c:v>Total Sawtimber and Pulp (cords)  </c:v>
                </c:pt>
              </c:strCache>
            </c:strRef>
          </c:cat>
          <c:val>
            <c:numRef>
              <c:f>'31 MerchantableSummary'!$I$33:$I$35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3EEB-45DA-8968-D0BB8F95A5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431901120"/>
        <c:axId val="431901512"/>
      </c:barChart>
      <c:catAx>
        <c:axId val="4319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512"/>
        <c:crosses val="autoZero"/>
        <c:auto val="1"/>
        <c:lblAlgn val="ctr"/>
        <c:lblOffset val="100"/>
        <c:noMultiLvlLbl val="0"/>
      </c:catAx>
      <c:valAx>
        <c:axId val="431901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[Report_Template_Blank_MASTER_VERSION_20191230_CAV_conifer.xlsx]32 MerchantableSummaryStats!PivotTable6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'32 MerchantableSummaryStats'!$O$2:$O$7</c:f>
              <c:strCache>
                <c:ptCount val="1"/>
                <c:pt idx="0">
                  <c:v>68.2%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MerchantableSummaryStats'!$O$2:$O$7</c:f>
                <c:numCache>
                  <c:formatCode>General</c:formatCode>
                  <c:ptCount val="6"/>
                  <c:pt idx="0">
                    <c:v>0.28467309013624797</c:v>
                  </c:pt>
                  <c:pt idx="1">
                    <c:v>71957.909214917396</c:v>
                  </c:pt>
                  <c:pt idx="2">
                    <c:v>2.1230870245642883</c:v>
                  </c:pt>
                  <c:pt idx="3">
                    <c:v>1.2659707182293933E-2</c:v>
                  </c:pt>
                  <c:pt idx="4">
                    <c:v>853.06320182556306</c:v>
                  </c:pt>
                  <c:pt idx="5">
                    <c:v>0.80196544363855349</c:v>
                  </c:pt>
                </c:numCache>
              </c:numRef>
            </c:plus>
            <c:minus>
              <c:numRef>
                <c:f>'32 MerchantableSummaryStats'!$O$2:$O$7</c:f>
                <c:numCache>
                  <c:formatCode>General</c:formatCode>
                  <c:ptCount val="6"/>
                  <c:pt idx="0">
                    <c:v>0.28467309013624797</c:v>
                  </c:pt>
                  <c:pt idx="1">
                    <c:v>71957.909214917396</c:v>
                  </c:pt>
                  <c:pt idx="2">
                    <c:v>2.1230870245642883</c:v>
                  </c:pt>
                  <c:pt idx="3">
                    <c:v>1.2659707182293933E-2</c:v>
                  </c:pt>
                  <c:pt idx="4">
                    <c:v>853.06320182556306</c:v>
                  </c:pt>
                  <c:pt idx="5">
                    <c:v>0.80196544363855349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F-4E16-BAB9-56C4B54E40D9}"/>
            </c:ext>
          </c:extLst>
        </c:ser>
        <c:ser>
          <c:idx val="1"/>
          <c:order val="1"/>
          <c:tx>
            <c:strRef>
              <c:f>'32 MerchantableSummaryStats'!$O$2:$O$7</c:f>
              <c:strCache>
                <c:ptCount val="1"/>
                <c:pt idx="0">
                  <c:v>95%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'32 MerchantableSummaryStats'!$P$2:$P$7</c:f>
                <c:numCache>
                  <c:formatCode>General</c:formatCode>
                  <c:ptCount val="6"/>
                  <c:pt idx="0">
                    <c:v>0.5660084313130489</c:v>
                  </c:pt>
                  <c:pt idx="1">
                    <c:v>143072.12281922757</c:v>
                  </c:pt>
                  <c:pt idx="2">
                    <c:v>4.2212811746259362</c:v>
                  </c:pt>
                  <c:pt idx="3">
                    <c:v>2.5170981211126344E-2</c:v>
                  </c:pt>
                  <c:pt idx="4">
                    <c:v>1696.1243665324416</c:v>
                  </c:pt>
                  <c:pt idx="5">
                    <c:v>1.5945279636508065</c:v>
                  </c:pt>
                </c:numCache>
              </c:numRef>
            </c:plus>
            <c:minus>
              <c:numRef>
                <c:f>'32 MerchantableSummaryStats'!$P$2:$P$7</c:f>
                <c:numCache>
                  <c:formatCode>General</c:formatCode>
                  <c:ptCount val="6"/>
                  <c:pt idx="0">
                    <c:v>0.5660084313130489</c:v>
                  </c:pt>
                  <c:pt idx="1">
                    <c:v>143072.12281922757</c:v>
                  </c:pt>
                  <c:pt idx="2">
                    <c:v>4.2212811746259362</c:v>
                  </c:pt>
                  <c:pt idx="3">
                    <c:v>2.5170981211126344E-2</c:v>
                  </c:pt>
                  <c:pt idx="4">
                    <c:v>1696.1243665324416</c:v>
                  </c:pt>
                  <c:pt idx="5">
                    <c:v>1.5945279636508065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'32 MerchantableSummaryStats'!$O$2:$O$7</c:f>
              <c:strCache>
                <c:ptCount val="6"/>
                <c:pt idx="0">
                  <c:v>Live sawtimber (MBF)</c:v>
                </c:pt>
                <c:pt idx="1">
                  <c:v>Live pulp (cords)</c:v>
                </c:pt>
                <c:pt idx="2">
                  <c:v>Live topwood (tons)</c:v>
                </c:pt>
                <c:pt idx="3">
                  <c:v>Dead sawtimber (MBF)</c:v>
                </c:pt>
                <c:pt idx="4">
                  <c:v>Dead pulp (cords)</c:v>
                </c:pt>
                <c:pt idx="5">
                  <c:v>Dead topwood (tons)</c:v>
                </c:pt>
              </c:strCache>
            </c:strRef>
          </c:cat>
          <c:val>
            <c:numRef>
              <c:f>'32 MerchantableSummaryStats'!$O$2:$O$7</c:f>
              <c:numCache>
                <c:formatCode>General</c:formatCode>
                <c:ptCount val="6"/>
                <c:pt idx="0">
                  <c:v>0.78645085662902214</c:v>
                </c:pt>
                <c:pt idx="1">
                  <c:v>14.60160316991392</c:v>
                </c:pt>
                <c:pt idx="2">
                  <c:v>42.779989725230855</c:v>
                </c:pt>
                <c:pt idx="3">
                  <c:v>0</c:v>
                </c:pt>
                <c:pt idx="4">
                  <c:v>0.14314871923067682</c:v>
                </c:pt>
                <c:pt idx="5">
                  <c:v>1.5330029670373284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F-4E16-BAB9-56C4B54E4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1905432"/>
        <c:axId val="431902296"/>
      </c:barChart>
      <c:catAx>
        <c:axId val="431905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2296"/>
        <c:crosses val="autoZero"/>
        <c:auto val="1"/>
        <c:lblAlgn val="ctr"/>
        <c:lblOffset val="100"/>
        <c:noMultiLvlLbl val="0"/>
      </c:catAx>
      <c:valAx>
        <c:axId val="43190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05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4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[Report_Template_Blank_MASTER_VERSION_20191230_CAV_conifer.xlsx]33 BiomassSpecies!Report16A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Live &amp; Dead Tree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7628136332312835E-2"/>
          <c:y val="0.10777026215537161"/>
          <c:w val="0.91922026156343084"/>
          <c:h val="0.624025384441700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'33 BiomassSpecies'!$N$1</c:f>
              <c:strCache>
                <c:ptCount val="1"/>
                <c:pt idx="0">
                  <c:v>Live Tree Biomass (Tons/Acre)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ser>
          <c:idx val="1"/>
          <c:order val="1"/>
          <c:tx>
            <c:strRef>
              <c:f>'33 BiomassSpecies'!$O$1</c:f>
              <c:strCache>
                <c:ptCount val="1"/>
                <c:pt idx="0">
                  <c:v>Dead Tree Biomass (Tons/Acre)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'33 BiomassSpecies'!$M$2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80424"/>
        <c:axId val="430972976"/>
      </c:barChart>
      <c:catAx>
        <c:axId val="430980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2976"/>
        <c:crosses val="autoZero"/>
        <c:auto val="1"/>
        <c:lblAlgn val="ctr"/>
        <c:lblOffset val="100"/>
        <c:noMultiLvlLbl val="0"/>
      </c:catAx>
      <c:valAx>
        <c:axId val="430972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80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[Report_Template_Blank_MASTER_VERSION_20191230_CAV_conifer.xlsx]33 BiomassSpecies!Report16B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Coarse Woody Debris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BiomassSpecies'!$N$47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BiomassSpecies'!$M$48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BiomassSpecies'!$N$48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165-4651-A868-FC5C5326D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0973760"/>
        <c:axId val="430978856"/>
      </c:barChart>
      <c:catAx>
        <c:axId val="430973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856"/>
        <c:crosses val="autoZero"/>
        <c:auto val="1"/>
        <c:lblAlgn val="ctr"/>
        <c:lblOffset val="100"/>
        <c:noMultiLvlLbl val="0"/>
      </c:catAx>
      <c:valAx>
        <c:axId val="43097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[Report_Template_Blank_MASTER_VERSION_20191230_CAV_conifer.xlsx]33 BiomassSpecies!PivotTable2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Sapling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'33 BiomassSpecies'!$N$80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BiomassSpecies'!$M$81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BiomassSpecies'!$N$81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A3D-4C9F-AC8A-32FA9960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2"/>
        <c:overlap val="100"/>
        <c:axId val="430974152"/>
        <c:axId val="430974544"/>
      </c:barChart>
      <c:catAx>
        <c:axId val="4309741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544"/>
        <c:crosses val="autoZero"/>
        <c:auto val="1"/>
        <c:lblAlgn val="ctr"/>
        <c:lblOffset val="100"/>
        <c:noMultiLvlLbl val="0"/>
      </c:catAx>
      <c:valAx>
        <c:axId val="43097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4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[Report_Template_Blank_MASTER_VERSION_20191230_CAV_conifer.xlsx]33 BiomassSpecies!PivotTable3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Seedling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113263388036421"/>
          <c:y val="0.15150569524891419"/>
          <c:w val="0.87709980313998392"/>
          <c:h val="0.633612043064025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'33 BiomassSpecies'!$N$109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'33 BiomassSpecies'!$M$110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'33 BiomassSpecies'!$N$110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6871-4C8D-85EB-E9F5B240D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30977680"/>
        <c:axId val="430978072"/>
      </c:barChart>
      <c:catAx>
        <c:axId val="4309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8072"/>
        <c:crosses val="autoZero"/>
        <c:auto val="1"/>
        <c:lblAlgn val="ctr"/>
        <c:lblOffset val="100"/>
        <c:noMultiLvlLbl val="0"/>
      </c:catAx>
      <c:valAx>
        <c:axId val="4309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[Report_Template_Blank_MASTER_VERSION_20191230_CAV_conifer.xlsx]34 BiomassSummary!Report16C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Biomass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'34 BiomassSummary'!$O$1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'34 BiomassSummary'!$N$2</c:f>
              <c:strCache>
                <c:ptCount val="1"/>
                <c:pt idx="0">
                  <c:v>Grand Total</c:v>
                </c:pt>
              </c:strCache>
            </c:strRef>
          </c:cat>
          <c:val>
            <c:numRef>
              <c:f>'34 BiomassSummary'!$O$2</c:f>
              <c:numCache>
                <c:formatCode>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0F3-4E4E-AD9B-823AA7A51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237312"/>
        <c:axId val="430237704"/>
      </c:barChart>
      <c:catAx>
        <c:axId val="43023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704"/>
        <c:crosses val="autoZero"/>
        <c:auto val="1"/>
        <c:lblAlgn val="ctr"/>
        <c:lblOffset val="100"/>
        <c:noMultiLvlLbl val="0"/>
      </c:catAx>
      <c:valAx>
        <c:axId val="43023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Tons Per Acre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23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2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4" Type="http://schemas.openxmlformats.org/officeDocument/2006/relationships/chart" Target="../charts/chart43.xm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chart" Target="../charts/chart48.xml"/><Relationship Id="rId1" Type="http://schemas.openxmlformats.org/officeDocument/2006/relationships/chart" Target="../charts/chart47.xml"/><Relationship Id="rId4" Type="http://schemas.openxmlformats.org/officeDocument/2006/relationships/chart" Target="../charts/chart50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19438</xdr:colOff>
      <xdr:row>0</xdr:row>
      <xdr:rowOff>7619</xdr:rowOff>
    </xdr:from>
    <xdr:to>
      <xdr:col>38</xdr:col>
      <xdr:colOff>2089667</xdr:colOff>
      <xdr:row>34</xdr:row>
      <xdr:rowOff>184668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1370434</xdr:colOff>
      <xdr:row>0</xdr:row>
      <xdr:rowOff>29157</xdr:rowOff>
    </xdr:from>
    <xdr:to>
      <xdr:col>55</xdr:col>
      <xdr:colOff>0</xdr:colOff>
      <xdr:row>35</xdr:row>
      <xdr:rowOff>9719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59</xdr:col>
      <xdr:colOff>9720</xdr:colOff>
      <xdr:row>0</xdr:row>
      <xdr:rowOff>48596</xdr:rowOff>
    </xdr:from>
    <xdr:to>
      <xdr:col>73</xdr:col>
      <xdr:colOff>894184</xdr:colOff>
      <xdr:row>34</xdr:row>
      <xdr:rowOff>155509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78</xdr:col>
      <xdr:colOff>29158</xdr:colOff>
      <xdr:row>0</xdr:row>
      <xdr:rowOff>27993</xdr:rowOff>
    </xdr:from>
    <xdr:to>
      <xdr:col>90</xdr:col>
      <xdr:colOff>1039974</xdr:colOff>
      <xdr:row>34</xdr:row>
      <xdr:rowOff>174949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10</xdr:row>
      <xdr:rowOff>15240</xdr:rowOff>
    </xdr:from>
    <xdr:to>
      <xdr:col>11</xdr:col>
      <xdr:colOff>541021</xdr:colOff>
      <xdr:row>35</xdr:row>
      <xdr:rowOff>137161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22860</xdr:colOff>
      <xdr:row>10</xdr:row>
      <xdr:rowOff>7619</xdr:rowOff>
    </xdr:from>
    <xdr:to>
      <xdr:col>23</xdr:col>
      <xdr:colOff>68580</xdr:colOff>
      <xdr:row>35</xdr:row>
      <xdr:rowOff>144780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1906</xdr:colOff>
      <xdr:row>0</xdr:row>
      <xdr:rowOff>38100</xdr:rowOff>
    </xdr:from>
    <xdr:to>
      <xdr:col>23</xdr:col>
      <xdr:colOff>581026</xdr:colOff>
      <xdr:row>29</xdr:row>
      <xdr:rowOff>171450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42</xdr:col>
      <xdr:colOff>9525</xdr:colOff>
      <xdr:row>0</xdr:row>
      <xdr:rowOff>95250</xdr:rowOff>
    </xdr:from>
    <xdr:to>
      <xdr:col>53</xdr:col>
      <xdr:colOff>561974</xdr:colOff>
      <xdr:row>28</xdr:row>
      <xdr:rowOff>15240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9525</xdr:colOff>
      <xdr:row>0</xdr:row>
      <xdr:rowOff>9524</xdr:rowOff>
    </xdr:from>
    <xdr:to>
      <xdr:col>31</xdr:col>
      <xdr:colOff>9524</xdr:colOff>
      <xdr:row>29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1400176</xdr:colOff>
      <xdr:row>0</xdr:row>
      <xdr:rowOff>9524</xdr:rowOff>
    </xdr:from>
    <xdr:to>
      <xdr:col>38</xdr:col>
      <xdr:colOff>2019300</xdr:colOff>
      <xdr:row>29</xdr:row>
      <xdr:rowOff>9525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321944</xdr:colOff>
      <xdr:row>8</xdr:row>
      <xdr:rowOff>135254</xdr:rowOff>
    </xdr:from>
    <xdr:to>
      <xdr:col>15</xdr:col>
      <xdr:colOff>396240</xdr:colOff>
      <xdr:row>34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16667</xdr:colOff>
      <xdr:row>1</xdr:row>
      <xdr:rowOff>95250</xdr:rowOff>
    </xdr:from>
    <xdr:to>
      <xdr:col>38</xdr:col>
      <xdr:colOff>809624</xdr:colOff>
      <xdr:row>42</xdr:row>
      <xdr:rowOff>154781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0</xdr:row>
      <xdr:rowOff>0</xdr:rowOff>
    </xdr:from>
    <xdr:to>
      <xdr:col>24</xdr:col>
      <xdr:colOff>571500</xdr:colOff>
      <xdr:row>18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138906</xdr:colOff>
      <xdr:row>24</xdr:row>
      <xdr:rowOff>5557</xdr:rowOff>
    </xdr:from>
    <xdr:to>
      <xdr:col>24</xdr:col>
      <xdr:colOff>583405</xdr:colOff>
      <xdr:row>43</xdr:row>
      <xdr:rowOff>67470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</xdr:colOff>
      <xdr:row>0</xdr:row>
      <xdr:rowOff>45720</xdr:rowOff>
    </xdr:from>
    <xdr:to>
      <xdr:col>18</xdr:col>
      <xdr:colOff>525780</xdr:colOff>
      <xdr:row>19</xdr:row>
      <xdr:rowOff>30480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30481</xdr:colOff>
      <xdr:row>0</xdr:row>
      <xdr:rowOff>19051</xdr:rowOff>
    </xdr:from>
    <xdr:to>
      <xdr:col>14</xdr:col>
      <xdr:colOff>238126</xdr:colOff>
      <xdr:row>16</xdr:row>
      <xdr:rowOff>17010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22961</xdr:colOff>
      <xdr:row>17</xdr:row>
      <xdr:rowOff>14627</xdr:rowOff>
    </xdr:from>
    <xdr:to>
      <xdr:col>14</xdr:col>
      <xdr:colOff>263637</xdr:colOff>
      <xdr:row>33</xdr:row>
      <xdr:rowOff>8505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19050</xdr:rowOff>
    </xdr:from>
    <xdr:to>
      <xdr:col>13</xdr:col>
      <xdr:colOff>342900</xdr:colOff>
      <xdr:row>34</xdr:row>
      <xdr:rowOff>60960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243840</xdr:colOff>
      <xdr:row>0</xdr:row>
      <xdr:rowOff>49530</xdr:rowOff>
    </xdr:from>
    <xdr:to>
      <xdr:col>25</xdr:col>
      <xdr:colOff>350520</xdr:colOff>
      <xdr:row>22</xdr:row>
      <xdr:rowOff>129540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23811</xdr:colOff>
      <xdr:row>6</xdr:row>
      <xdr:rowOff>180974</xdr:rowOff>
    </xdr:from>
    <xdr:to>
      <xdr:col>13</xdr:col>
      <xdr:colOff>552449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0</xdr:row>
      <xdr:rowOff>80010</xdr:rowOff>
    </xdr:from>
    <xdr:to>
      <xdr:col>22</xdr:col>
      <xdr:colOff>510540</xdr:colOff>
      <xdr:row>24</xdr:row>
      <xdr:rowOff>175260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</xdr:colOff>
      <xdr:row>0</xdr:row>
      <xdr:rowOff>34290</xdr:rowOff>
    </xdr:from>
    <xdr:to>
      <xdr:col>14</xdr:col>
      <xdr:colOff>571500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14286</xdr:colOff>
      <xdr:row>5</xdr:row>
      <xdr:rowOff>0</xdr:rowOff>
    </xdr:from>
    <xdr:to>
      <xdr:col>13</xdr:col>
      <xdr:colOff>19049</xdr:colOff>
      <xdr:row>27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0</xdr:rowOff>
    </xdr:from>
    <xdr:to>
      <xdr:col>11</xdr:col>
      <xdr:colOff>285749</xdr:colOff>
      <xdr:row>19</xdr:row>
      <xdr:rowOff>161924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0</xdr:row>
      <xdr:rowOff>87630</xdr:rowOff>
    </xdr:from>
    <xdr:to>
      <xdr:col>25</xdr:col>
      <xdr:colOff>502920</xdr:colOff>
      <xdr:row>22</xdr:row>
      <xdr:rowOff>22860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0.35874</cdr:x>
      <cdr:y>0.05486</cdr:y>
    </cdr:from>
    <cdr:to>
      <cdr:x>0.5632</cdr:x>
      <cdr:y>0.18961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41352" y="217171"/>
          <a:ext cx="1676368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600"/>
            <a:t>Tree-Widlife Values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15</xdr:row>
      <xdr:rowOff>83820</xdr:rowOff>
    </xdr:from>
    <xdr:to>
      <xdr:col>17</xdr:col>
      <xdr:colOff>257175</xdr:colOff>
      <xdr:row>43</xdr:row>
      <xdr:rowOff>19049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536666</xdr:colOff>
      <xdr:row>7</xdr:row>
      <xdr:rowOff>29392</xdr:rowOff>
    </xdr:from>
    <xdr:to>
      <xdr:col>19</xdr:col>
      <xdr:colOff>590006</xdr:colOff>
      <xdr:row>32</xdr:row>
      <xdr:rowOff>29392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20000</xdr:colOff>
      <xdr:row>26</xdr:row>
      <xdr:rowOff>123824</xdr:rowOff>
    </xdr:from>
    <xdr:to>
      <xdr:col>20</xdr:col>
      <xdr:colOff>83819</xdr:colOff>
      <xdr:row>65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</xdr:colOff>
      <xdr:row>0</xdr:row>
      <xdr:rowOff>34290</xdr:rowOff>
    </xdr:from>
    <xdr:to>
      <xdr:col>18</xdr:col>
      <xdr:colOff>541020</xdr:colOff>
      <xdr:row>21</xdr:row>
      <xdr:rowOff>106680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14540</xdr:colOff>
      <xdr:row>0</xdr:row>
      <xdr:rowOff>11430</xdr:rowOff>
    </xdr:from>
    <xdr:to>
      <xdr:col>20</xdr:col>
      <xdr:colOff>0</xdr:colOff>
      <xdr:row>15</xdr:row>
      <xdr:rowOff>11430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18739</xdr:colOff>
      <xdr:row>15</xdr:row>
      <xdr:rowOff>195321</xdr:rowOff>
    </xdr:from>
    <xdr:to>
      <xdr:col>19</xdr:col>
      <xdr:colOff>592882</xdr:colOff>
      <xdr:row>31</xdr:row>
      <xdr:rowOff>933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16250</xdr:colOff>
      <xdr:row>32</xdr:row>
      <xdr:rowOff>17495</xdr:rowOff>
    </xdr:from>
    <xdr:to>
      <xdr:col>19</xdr:col>
      <xdr:colOff>602601</xdr:colOff>
      <xdr:row>47</xdr:row>
      <xdr:rowOff>17494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0</xdr:row>
      <xdr:rowOff>26670</xdr:rowOff>
    </xdr:from>
    <xdr:to>
      <xdr:col>25</xdr:col>
      <xdr:colOff>548640</xdr:colOff>
      <xdr:row>20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45720</xdr:rowOff>
    </xdr:from>
    <xdr:to>
      <xdr:col>13</xdr:col>
      <xdr:colOff>571500</xdr:colOff>
      <xdr:row>21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</xdr:colOff>
      <xdr:row>10</xdr:row>
      <xdr:rowOff>9524</xdr:rowOff>
    </xdr:from>
    <xdr:to>
      <xdr:col>13</xdr:col>
      <xdr:colOff>19050</xdr:colOff>
      <xdr:row>35</xdr:row>
      <xdr:rowOff>133349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34289</xdr:rowOff>
    </xdr:from>
    <xdr:to>
      <xdr:col>29</xdr:col>
      <xdr:colOff>144780</xdr:colOff>
      <xdr:row>20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0</xdr:rowOff>
    </xdr:from>
    <xdr:to>
      <xdr:col>13</xdr:col>
      <xdr:colOff>525780</xdr:colOff>
      <xdr:row>19</xdr:row>
      <xdr:rowOff>53340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</xdr:colOff>
      <xdr:row>0</xdr:row>
      <xdr:rowOff>19050</xdr:rowOff>
    </xdr:from>
    <xdr:to>
      <xdr:col>15</xdr:col>
      <xdr:colOff>563880</xdr:colOff>
      <xdr:row>19</xdr:row>
      <xdr:rowOff>121920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49530</xdr:rowOff>
    </xdr:from>
    <xdr:to>
      <xdr:col>11</xdr:col>
      <xdr:colOff>487680</xdr:colOff>
      <xdr:row>15</xdr:row>
      <xdr:rowOff>49530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5953</xdr:colOff>
      <xdr:row>0</xdr:row>
      <xdr:rowOff>0</xdr:rowOff>
    </xdr:from>
    <xdr:to>
      <xdr:col>30</xdr:col>
      <xdr:colOff>595312</xdr:colOff>
      <xdr:row>29</xdr:row>
      <xdr:rowOff>157163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17858</xdr:colOff>
      <xdr:row>32</xdr:row>
      <xdr:rowOff>9524</xdr:rowOff>
    </xdr:from>
    <xdr:to>
      <xdr:col>30</xdr:col>
      <xdr:colOff>595312</xdr:colOff>
      <xdr:row>64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5953</xdr:colOff>
      <xdr:row>65</xdr:row>
      <xdr:rowOff>188118</xdr:rowOff>
    </xdr:from>
    <xdr:to>
      <xdr:col>31</xdr:col>
      <xdr:colOff>0</xdr:colOff>
      <xdr:row>96</xdr:row>
      <xdr:rowOff>190499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23812</xdr:colOff>
      <xdr:row>98</xdr:row>
      <xdr:rowOff>188118</xdr:rowOff>
    </xdr:from>
    <xdr:to>
      <xdr:col>30</xdr:col>
      <xdr:colOff>595312</xdr:colOff>
      <xdr:row>130</xdr:row>
      <xdr:rowOff>11905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4761</xdr:colOff>
      <xdr:row>7</xdr:row>
      <xdr:rowOff>190499</xdr:rowOff>
    </xdr:from>
    <xdr:to>
      <xdr:col>17</xdr:col>
      <xdr:colOff>2590800</xdr:colOff>
      <xdr:row>29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466725</xdr:colOff>
      <xdr:row>30</xdr:row>
      <xdr:rowOff>19050</xdr:rowOff>
    </xdr:from>
    <xdr:to>
      <xdr:col>17</xdr:col>
      <xdr:colOff>2590800</xdr:colOff>
      <xdr:row>51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1319210</xdr:colOff>
      <xdr:row>7</xdr:row>
      <xdr:rowOff>182879</xdr:rowOff>
    </xdr:from>
    <xdr:to>
      <xdr:col>15</xdr:col>
      <xdr:colOff>114299</xdr:colOff>
      <xdr:row>42</xdr:row>
      <xdr:rowOff>68580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0.20508</cdr:x>
      <cdr:y>0</cdr:y>
    </cdr:from>
    <cdr:to>
      <cdr:x>0.80487</cdr:x>
      <cdr:y>0.07661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:a16="http://schemas.microsoft.com/office/drawing/2014/main" id="{CDA63F52-7872-4454-BE1C-288CB37CD3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075462" y="0"/>
          <a:ext cx="6070063" cy="502041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22860</xdr:colOff>
      <xdr:row>0</xdr:row>
      <xdr:rowOff>15240</xdr:rowOff>
    </xdr:from>
    <xdr:to>
      <xdr:col>31</xdr:col>
      <xdr:colOff>586740</xdr:colOff>
      <xdr:row>22</xdr:row>
      <xdr:rowOff>26958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8986</xdr:colOff>
      <xdr:row>46</xdr:row>
      <xdr:rowOff>9489</xdr:rowOff>
    </xdr:from>
    <xdr:to>
      <xdr:col>32</xdr:col>
      <xdr:colOff>16606</xdr:colOff>
      <xdr:row>68</xdr:row>
      <xdr:rowOff>8987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2001112</xdr:colOff>
      <xdr:row>79</xdr:row>
      <xdr:rowOff>13801</xdr:rowOff>
    </xdr:from>
    <xdr:to>
      <xdr:col>31</xdr:col>
      <xdr:colOff>593066</xdr:colOff>
      <xdr:row>97</xdr:row>
      <xdr:rowOff>137734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69154</xdr:colOff>
      <xdr:row>107</xdr:row>
      <xdr:rowOff>21421</xdr:rowOff>
    </xdr:from>
    <xdr:to>
      <xdr:col>32</xdr:col>
      <xdr:colOff>61536</xdr:colOff>
      <xdr:row>133</xdr:row>
      <xdr:rowOff>62901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851535</xdr:colOff>
      <xdr:row>0</xdr:row>
      <xdr:rowOff>0</xdr:rowOff>
    </xdr:from>
    <xdr:to>
      <xdr:col>12</xdr:col>
      <xdr:colOff>600075</xdr:colOff>
      <xdr:row>21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fw5ro-vsarcfs\r5_gis\NWRS\DNR\Forest_Network\Forest_Metrix\Documents\Report_Templates\Reports%20Template%20UP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_1_TreesLive&amp;Lead"/>
      <sheetName val="Report_2_Seedlings&amp;Saplings"/>
      <sheetName val="Report_4_Watchlist"/>
      <sheetName val="Report_5_TPA_Dia_Distribution"/>
      <sheetName val="Report_6_VegStructureProfile"/>
      <sheetName val="Report_7A_CrownPosition(TPA)"/>
      <sheetName val="Repot_7B_CrownPosition"/>
      <sheetName val="Report_8_Dead_Dia_Distribution"/>
      <sheetName val="Report_9A_CavityTreeClass"/>
      <sheetName val="Report_9B_CavityTreeDistributio"/>
      <sheetName val="Report_10_WildlifeValue"/>
      <sheetName val="Report_11_CWD"/>
      <sheetName val="Report_12_ClosureDispersalHgt"/>
      <sheetName val="Report_13A_CrownCondition"/>
      <sheetName val="Report_13B_CrownCondition"/>
      <sheetName val="Report_14_Browse"/>
      <sheetName val="Report_15A_Damage"/>
      <sheetName val="Report_15B_Damage"/>
      <sheetName val="Report_15C_Landform"/>
      <sheetName val="Report_16_Biomass"/>
      <sheetName val="Report_16 Biomass Totals"/>
      <sheetName val="Report 19"/>
      <sheetName val="Report 19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_rels/pivotCacheDefinition2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1.xml"/></Relationships>
</file>

<file path=xl/pivotCache/_rels/pivotCacheDefinition2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2.xml"/></Relationships>
</file>

<file path=xl/pivotCache/_rels/pivotCacheDefinition2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3.xml"/></Relationships>
</file>

<file path=xl/pivotCache/_rels/pivotCacheDefinition2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4.xml"/></Relationships>
</file>

<file path=xl/pivotCache/_rels/pivotCacheDefinition2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5.xml"/></Relationships>
</file>

<file path=xl/pivotCache/_rels/pivotCacheDefinition2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6.xml"/></Relationships>
</file>

<file path=xl/pivotCache/_rels/pivotCacheDefinition2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7.xml"/></Relationships>
</file>

<file path=xl/pivotCache/_rels/pivotCacheDefinition2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8.xml"/></Relationships>
</file>

<file path=xl/pivotCache/_rels/pivotCacheDefinition2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9.xml"/></Relationships>
</file>

<file path=xl/pivotCache/_rels/pivotCacheDefinition3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0.xml"/></Relationships>
</file>

<file path=xl/pivotCache/_rels/pivotCacheDefinition3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1.xml"/></Relationships>
</file>

<file path=xl/pivotCache/_rels/pivotCacheDefinition3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2.xml"/></Relationships>
</file>

<file path=xl/pivotCache/_rels/pivotCacheDefinition3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3.xml"/></Relationships>
</file>

<file path=xl/pivotCache/_rels/pivotCacheDefinition3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4.xml"/></Relationships>
</file>

<file path=xl/pivotCache/_rels/pivotCacheDefinition3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5.xml"/></Relationships>
</file>

<file path=xl/pivotCache/_rels/pivotCacheDefinition3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6.xml"/></Relationships>
</file>

<file path=xl/pivotCache/_rels/pivotCacheDefinition3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Bush" refreshedDate="43511.62709652778" createdVersion="6" refreshedVersion="6" minRefreshableVersion="3" recordCount="9">
  <cacheSource type="worksheet">
    <worksheetSource ref="B1:C1048576" sheet="25 CrownConditionSummary_Stats"/>
  </cacheSource>
  <cacheFields count="2">
    <cacheField name="Metric" numFmtId="0">
      <sharedItems containsBlank="1" count="9">
        <s v="BA_SUM ALMOST DEAD"/>
        <s v="BA_SUM POOR"/>
        <s v="BA_SUM HEALTHY"/>
        <s v="BA_SUM SATISFACTORY"/>
        <s v="TPA_SUM ALMOST DEAD"/>
        <s v="TPA_SUM POOR"/>
        <s v="TPA_SUM HEALTHY"/>
        <s v="TPA_SUM SATISFACTORY"/>
        <m/>
      </sharedItems>
    </cacheField>
    <cacheField name="Mean" numFmtId="0">
      <sharedItems containsString="0" containsBlank="1" containsNumber="1" minValue="2.1818181818181817" maxValue="52.537174456395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3611114" createdVersion="6" refreshedVersion="6" minRefreshableVersion="3" recordCount="3">
  <cacheSource type="worksheet">
    <worksheetSource ref="B1:G1048576" sheet="23 CrownConditionSpecies"/>
  </cacheSource>
  <cacheFields count="6">
    <cacheField name="Species " numFmtId="0">
      <sharedItems containsNonDate="0" containsString="0" containsBlank="1" count="1">
        <m/>
      </sharedItems>
    </cacheField>
    <cacheField name="Healthy" numFmtId="0">
      <sharedItems containsNonDate="0" containsString="0" containsBlank="1"/>
    </cacheField>
    <cacheField name="Satisfactory" numFmtId="0">
      <sharedItems containsNonDate="0" containsString="0" containsBlank="1"/>
    </cacheField>
    <cacheField name="No_Crown" numFmtId="0">
      <sharedItems containsNonDate="0" containsString="0" containsBlank="1"/>
    </cacheField>
    <cacheField name="Poor" numFmtId="0">
      <sharedItems containsNonDate="0" containsString="0" containsBlank="1"/>
    </cacheField>
    <cacheField name="Almost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3842591" createdVersion="6" refreshedVersion="6" minRefreshableVersion="3" recordCount="16">
  <cacheSource type="worksheet">
    <worksheetSource ref="B1:K1048576" sheet="3 Regen"/>
  </cacheSource>
  <cacheFields count="10">
    <cacheField name="Species" numFmtId="0">
      <sharedItems containsNonDate="0" containsBlank="1" count="27">
        <m/>
        <s v="American hornbeam" u="1"/>
        <s v="beech" u="1"/>
        <s v="blackjack oak" u="1"/>
        <s v="flowering dogwood" u="1"/>
        <s v="poplar" u="1"/>
        <s v="hickory" u="1"/>
        <s v="hophornbeam" u="1"/>
        <s v="American beech" u="1"/>
        <s v="persimmon spp." u="1"/>
        <s v="mockernut hickory" u="1"/>
        <s v="American holly" u="1"/>
        <s v="pear hawthorn" u="1"/>
        <s v="Bradford/Callery pear" u="1"/>
        <s v="boxelder" u="1"/>
        <s v="pin oak" u="1"/>
        <s v="pitch pine" u="1"/>
        <s v="American sycamore" u="1"/>
        <s v="chestnut oak" u="1"/>
        <s v="blackgum" u="1"/>
        <s v="black cherry" u="1"/>
        <s v="pignut hickory" u="1"/>
        <s v="pawpaw" u="1"/>
        <s v="black oak" u="1"/>
        <s v="black locust" u="1"/>
        <s v="other hardwood" u="1"/>
        <s v="northern red oak" u="1"/>
      </sharedItems>
    </cacheField>
    <cacheField name="Seedling_TPA" numFmtId="1">
      <sharedItems containsNonDate="0" containsString="0" containsBlank="1"/>
    </cacheField>
    <cacheField name="Seedling_Count" numFmtId="0">
      <sharedItems containsNonDate="0" containsString="0" containsBlank="1"/>
    </cacheField>
    <cacheField name="Seedling_Percent" numFmtId="0">
      <sharedItems containsNonDate="0" containsString="0" containsBlank="1"/>
    </cacheField>
    <cacheField name="Sapling_TPA" numFmtId="2">
      <sharedItems containsNonDate="0" containsString="0" containsBlank="1"/>
    </cacheField>
    <cacheField name="Sapling_Count" numFmtId="0">
      <sharedItems containsNonDate="0" containsString="0" containsBlank="1"/>
    </cacheField>
    <cacheField name="Sapling_Percent" numFmtId="0">
      <sharedItems containsNonDate="0" containsString="0" containsBlank="1"/>
    </cacheField>
    <cacheField name="Total_Regen_TPA" numFmtId="2">
      <sharedItems containsNonDate="0" containsString="0" containsBlank="1"/>
    </cacheField>
    <cacheField name="Total_Regen_Count" numFmtId="0">
      <sharedItems containsNonDate="0" containsString="0" containsBlank="1"/>
    </cacheField>
    <cacheField name="Total_Regen_Percent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4421299" createdVersion="6" refreshedVersion="6" minRefreshableVersion="3" recordCount="16">
  <cacheSource type="worksheet">
    <worksheetSource ref="A1:P1048576" sheet="1 TreeComposition"/>
  </cacheSource>
  <cacheFields count="16">
    <cacheField name="LocName" numFmtId="0">
      <sharedItems containsNonDate="0" containsString="0" containsBlank="1"/>
    </cacheField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4768515" createdVersion="6" refreshedVersion="6" minRefreshableVersion="3" recordCount="16">
  <cacheSource type="worksheet">
    <worksheetSource ref="B1:P1048576" sheet="1 TreeComposition"/>
  </cacheSource>
  <cacheFields count="15">
    <cacheField name="Species" numFmtId="0">
      <sharedItems containsNonDate="0" containsString="0" containsBlank="1" count="1">
        <m/>
      </sharedItems>
    </cacheField>
    <cacheField name="BA_Live" numFmtId="2">
      <sharedItems containsNonDate="0" containsString="0" containsBlank="1"/>
    </cacheField>
    <cacheField name="Percent_BA_Live" numFmtId="2">
      <sharedItems containsNonDate="0" containsString="0" containsBlank="1"/>
    </cacheField>
    <cacheField name="BA_Dead" numFmtId="2">
      <sharedItems containsNonDate="0" containsString="0" containsBlank="1"/>
    </cacheField>
    <cacheField name="Percent_BA_Dead" numFmtId="2">
      <sharedItems containsNonDate="0" containsString="0" containsBlank="1"/>
    </cacheField>
    <cacheField name="TPA_Live" numFmtId="1">
      <sharedItems containsNonDate="0" containsString="0" containsBlank="1"/>
    </cacheField>
    <cacheField name="Percent_TPA_Live" numFmtId="2">
      <sharedItems containsNonDate="0" containsString="0" containsBlank="1"/>
    </cacheField>
    <cacheField name="TPA_Dead" numFmtId="1">
      <sharedItems containsNonDate="0" containsString="0" containsBlank="1"/>
    </cacheField>
    <cacheField name="Percent_TPA_Dead" numFmtId="1">
      <sharedItems containsNonDate="0" containsString="0" containsBlank="1"/>
    </cacheField>
    <cacheField name="QMD_LIVE" numFmtId="1">
      <sharedItems containsNonDate="0" containsString="0" containsBlank="1"/>
    </cacheField>
    <cacheField name="QMD_DEAD" numFmtId="1">
      <sharedItems containsNonDate="0" containsString="0" containsBlank="1"/>
    </cacheField>
    <cacheField name="QMD_ALL" numFmtId="1">
      <sharedItems containsNonDate="0" containsString="0" containsBlank="1"/>
    </cacheField>
    <cacheField name="MEAN_DIA_LIVE" numFmtId="1">
      <sharedItems containsNonDate="0" containsString="0" containsBlank="1"/>
    </cacheField>
    <cacheField name="MEAN_DIA_DEAD" numFmtId="1">
      <sharedItems containsNonDate="0" containsString="0" containsBlank="1"/>
    </cacheField>
    <cacheField name="MEAN_DIA_AL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5231484" createdVersion="6" refreshedVersion="6" minRefreshableVersion="3" recordCount="3">
  <cacheSource type="worksheet">
    <worksheetSource ref="B1:J1048576" sheet="5 VegComposition"/>
  </cacheSource>
  <cacheFields count="9">
    <cacheField name="Growth Form" numFmtId="0">
      <sharedItems containsNonDate="0" containsString="0" containsBlank="1" count="1">
        <m/>
      </sharedItems>
    </cacheField>
    <cacheField name="Species" numFmtId="0">
      <sharedItems containsNonDate="0" containsString="0" containsBlank="1" count="1">
        <m/>
      </sharedItems>
    </cacheField>
    <cacheField name="Number Times Listed" numFmtId="0">
      <sharedItems containsNonDate="0" containsString="0" containsBlank="1"/>
    </cacheField>
    <cacheField name="Mean Cover" numFmtId="0">
      <sharedItems containsNonDate="0" containsString="0" containsBlank="1"/>
    </cacheField>
    <cacheField name="0-2 feet" numFmtId="0">
      <sharedItems containsNonDate="0" containsString="0" containsBlank="1"/>
    </cacheField>
    <cacheField name="2-6 feet" numFmtId="0">
      <sharedItems containsNonDate="0" containsString="0" containsBlank="1"/>
    </cacheField>
    <cacheField name="6-16 feet" numFmtId="0">
      <sharedItems containsNonDate="0" containsString="0" containsBlank="1"/>
    </cacheField>
    <cacheField name="&gt;16 feet" numFmtId="0">
      <sharedItems containsNonDate="0" containsString="0" containsBlank="1"/>
    </cacheField>
    <cacheField name="Layer Most Commonly Use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55787" createdVersion="6" refreshedVersion="6" minRefreshableVersion="3" recordCount="16">
  <cacheSource type="worksheet">
    <worksheetSource ref="B1:K1048576" sheet="33 BiomassSpecies"/>
  </cacheSource>
  <cacheFields count="10">
    <cacheField name="Species" numFmtId="0">
      <sharedItems containsNonDate="0" containsString="0" containsBlank="1" count="1">
        <m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5925923" createdVersion="6" refreshedVersion="6" minRefreshableVersion="3" recordCount="16">
  <cacheSource type="worksheet">
    <worksheetSource ref="B1:D1048576" sheet="12 DeadTreeDiameter"/>
  </cacheSource>
  <cacheFields count="3">
    <cacheField name="Diameter" numFmtId="0">
      <sharedItems containsNonDate="0" containsString="0" containsBlank="1" count="1">
        <m/>
      </sharedItems>
    </cacheField>
    <cacheField name="TPA_Dead" numFmtId="0">
      <sharedItems containsNonDate="0" containsString="0" containsBlank="1"/>
    </cacheField>
    <cacheField name="BA_Dead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6157408" createdVersion="6" refreshedVersion="6" minRefreshableVersion="3" recordCount="16">
  <cacheSource type="worksheet">
    <worksheetSource ref="B1:D1048576" sheet="30 MerchantableSpeciesVolume"/>
  </cacheSource>
  <cacheFields count="3">
    <cacheField name="Species" numFmtId="0">
      <sharedItems containsNonDate="0" containsString="0" containsBlank="1" count="1">
        <m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6504631" createdVersion="6" refreshedVersion="6" minRefreshableVersion="3" recordCount="16">
  <cacheSource type="worksheet">
    <worksheetSource ref="B1:J1048576" sheet="30 MerchantableSpeciesVolume"/>
  </cacheSource>
  <cacheFields count="9">
    <cacheField name="Species" numFmtId="0">
      <sharedItems containsNonDate="0" containsBlank="1" count="30">
        <m/>
        <s v="gray birch" u="1"/>
        <s v="yellow birch" u="1"/>
        <s v="striped maple" u="1"/>
        <s v="quaking aspen" u="1"/>
        <s v="red oak" u="1"/>
        <s v="white oak" u="1"/>
        <s v="Eastern Larch" u="1"/>
        <s v="bigtooth aspen" u="1"/>
        <s v="American beech" u="1"/>
        <s v="oak spp" u="1"/>
        <s v="balsam fir" u="1"/>
        <s v="eastern red cedar" u="1"/>
        <s v="red maple" u="1"/>
        <s v="White birch" u="1"/>
        <s v="paper birch" u="1"/>
        <s v="white pine" u="1"/>
        <s v="black spruce" u="1"/>
        <s v="eastern hemlock" u="1"/>
        <s v="pin oak" u="1"/>
        <s v="pitch pine" u="1"/>
        <s v="blackgum" u="1"/>
        <s v="white ash" u="1"/>
        <s v="black cherry" u="1"/>
        <s v="white spruce" u="1"/>
        <s v="scarlet oak" u="1"/>
        <s v="northern white-cedar" u="1"/>
        <s v="red pine" u="1"/>
        <s v="red spruce" u="1"/>
        <s v="birch spp." u="1"/>
      </sharedItems>
    </cacheField>
    <cacheField name="Live Sawtimber (mbf)" numFmtId="0">
      <sharedItems containsNonDate="0" containsString="0" containsBlank="1"/>
    </cacheField>
    <cacheField name="Dead Sawtimber (mbf)" numFmtId="0">
      <sharedItems containsNonDate="0" containsString="0" containsBlank="1"/>
    </cacheField>
    <cacheField name="Live pulp (cords)" numFmtId="0">
      <sharedItems containsNonDate="0" containsString="0" containsBlank="1"/>
    </cacheField>
    <cacheField name="Dead pulp (cords)" numFmtId="0">
      <sharedItems containsBlank="1"/>
    </cacheField>
    <cacheField name="Live Topwood (tons)" numFmtId="0">
      <sharedItems containsNonDate="0" containsString="0" containsBlank="1"/>
    </cacheField>
    <cacheField name="Dead Topwood (tons)" numFmtId="0">
      <sharedItems containsNonDate="0" containsString="0" containsBlank="1"/>
    </cacheField>
    <cacheField name="Live sawtimber and pulp (cords)" numFmtId="0">
      <sharedItems containsNonDate="0" containsString="0" containsBlank="1"/>
    </cacheField>
    <cacheField name="Dead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6851855" createdVersion="6" refreshedVersion="6" minRefreshableVersion="3" recordCount="11">
  <cacheSource type="worksheet">
    <worksheetSource ref="B1:C1048576" sheet="34 BiomassSummary"/>
  </cacheSource>
  <cacheFields count="2">
    <cacheField name="Category" numFmtId="0">
      <sharedItems containsNonDate="0" containsBlank="1" count="9">
        <m/>
        <s v="CWD" u="1"/>
        <s v="Graminoids" u="1"/>
        <s v="Dead tree" u="1"/>
        <s v="Sapling" u="1"/>
        <s v="Shrub" u="1"/>
        <s v="Seedling" u="1"/>
        <s v="Live tree" u="1"/>
        <s v="Forbs" u="1"/>
      </sharedItems>
    </cacheField>
    <cacheField name="Tons Per Ac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7083332" createdVersion="6" refreshedVersion="6" minRefreshableVersion="3" recordCount="2">
  <cacheSource type="worksheet">
    <worksheetSource ref="B1:C1048576" sheet="29 Landform"/>
  </cacheSource>
  <cacheFields count="2">
    <cacheField name="Landform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7314816" createdVersion="6" refreshedVersion="6" minRefreshableVersion="3" recordCount="4">
  <cacheSource type="worksheet">
    <worksheetSource ref="B1:C1048576" sheet="27 DamageAgent"/>
  </cacheSource>
  <cacheFields count="2">
    <cacheField name="Damag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7546294" createdVersion="6" refreshedVersion="6" minRefreshableVersion="3" recordCount="3">
  <cacheSource type="worksheet">
    <worksheetSource ref="B1:F1048576" sheet="26 DamageImpact"/>
  </cacheSource>
  <cacheFields count="5">
    <cacheField name="Damage_Class" numFmtId="0">
      <sharedItems containsNonDate="0" containsString="0" containsBlank="1" count="1">
        <m/>
      </sharedItems>
    </cacheField>
    <cacheField name="No_Impact" numFmtId="0">
      <sharedItems containsNonDate="0" containsString="0" containsBlank="1"/>
    </cacheField>
    <cacheField name="Slight" numFmtId="0">
      <sharedItems containsNonDate="0" containsString="0" containsBlank="1"/>
    </cacheField>
    <cacheField name="Moderate" numFmtId="0">
      <sharedItems containsNonDate="0" containsString="0" containsBlank="1"/>
    </cacheField>
    <cacheField name="Significa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7777778" createdVersion="6" refreshedVersion="6" minRefreshableVersion="3" recordCount="2">
  <cacheSource type="worksheet">
    <worksheetSource ref="B1:C1048576" sheet="28 Browse"/>
  </cacheSource>
  <cacheFields count="2">
    <cacheField name="Browse_Class" numFmtId="0">
      <sharedItems containsNonDate="0" containsString="0" containsBlank="1" count="1">
        <m/>
      </sharedItems>
    </cacheField>
    <cacheField name="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8009256" createdVersion="6" refreshedVersion="6" minRefreshableVersion="3" recordCount="2">
  <cacheSource type="worksheet">
    <worksheetSource ref="B1:C1048576" sheet="24 CrownConditionSummary"/>
  </cacheSource>
  <cacheFields count="2">
    <cacheField name="Crown_Condition" numFmtId="0">
      <sharedItems containsNonDate="0" containsBlank="1" count="7">
        <m/>
        <s v="d" u="1"/>
        <s v="healthy" u="1"/>
        <s v="satisfactory" u="1"/>
        <s v="f" u="1"/>
        <s v="almost dead" u="1"/>
        <s v="poor" u="1"/>
      </sharedItems>
    </cacheField>
    <cacheField name="Percent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8125002" createdVersion="6" refreshedVersion="6" minRefreshableVersion="3" recordCount="11">
  <cacheSource type="worksheet">
    <worksheetSource ref="F1:G1048576" sheet="22 CanopyStructure"/>
  </cacheSource>
  <cacheFields count="2">
    <cacheField name="Height_Class_ft" numFmtId="0">
      <sharedItems containsNonDate="0" containsBlank="1" count="8">
        <m/>
        <s v="100+ feet" u="1"/>
        <s v="Average" u="1"/>
        <s v="36-50 feet" u="1"/>
        <s v="16-35 feet" u="1"/>
        <s v="51-70 feet" u="1"/>
        <s v="0-15  feet" u="1"/>
        <s v="71-100 feet" u="1"/>
      </sharedItems>
    </cacheField>
    <cacheField name="_Height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8356479" createdVersion="6" refreshedVersion="6" minRefreshableVersion="3" recordCount="1">
  <cacheSource type="worksheet">
    <worksheetSource ref="B1:C1048576" sheet="20 CWD"/>
  </cacheSource>
  <cacheFields count="2">
    <cacheField name="CWD_Attribute" numFmtId="49">
      <sharedItems containsNonDate="0" containsBlank="1" count="9">
        <m/>
        <s v="Large end diameter range" u="1"/>
        <s v="Log length range" u="1"/>
        <s v="Log length average" u="1"/>
        <s v="Log pieces per acre" u="1"/>
        <s v="Tons per acre" u="1"/>
        <s v="Large end average diameter (inches)" u="1"/>
        <s v="Log length average (feet)" u="1"/>
        <s v="Large end average diameter" u="1"/>
      </sharedItems>
    </cacheField>
    <cacheField name="CWD_Meas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8587964" createdVersion="6" refreshedVersion="6" minRefreshableVersion="3" recordCount="15">
  <cacheSource type="worksheet">
    <worksheetSource ref="B1:L1048576" sheet="16 TreeWildlifeValues"/>
  </cacheSource>
  <cacheFields count="11">
    <cacheField name="Species" numFmtId="0">
      <sharedItems containsNonDate="0" containsString="0" containsBlank="1" count="1">
        <m/>
      </sharedItems>
    </cacheField>
    <cacheField name="Diameter" numFmtId="0">
      <sharedItems containsNonDate="0" containsString="0" containsBlank="1"/>
    </cacheField>
    <cacheField name="BB" numFmtId="0">
      <sharedItems containsNonDate="0" containsString="0" containsBlank="1"/>
    </cacheField>
    <cacheField name="CB" numFmtId="0">
      <sharedItems containsNonDate="0" containsString="0" containsBlank="1"/>
    </cacheField>
    <cacheField name="CS" numFmtId="0">
      <sharedItems containsNonDate="0" containsString="0" containsBlank="1"/>
    </cacheField>
    <cacheField name="HB" numFmtId="0">
      <sharedItems containsNonDate="0" containsString="0" containsBlank="1"/>
    </cacheField>
    <cacheField name="HT" numFmtId="0">
      <sharedItems containsNonDate="0" containsString="0" containsBlank="1"/>
    </cacheField>
    <cacheField name="LT" numFmtId="0">
      <sharedItems containsNonDate="0" containsString="0" containsBlank="1"/>
    </cacheField>
    <cacheField name="NT" numFmtId="0">
      <sharedItems containsNonDate="0" containsString="0" containsBlank="1"/>
    </cacheField>
    <cacheField name="PT" numFmtId="0">
      <sharedItems containsNonDate="0" containsString="0" containsBlank="1"/>
    </cacheField>
    <cacheField name="SB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8935187" createdVersion="6" refreshedVersion="6" minRefreshableVersion="3" recordCount="2">
  <cacheSource type="worksheet">
    <worksheetSource ref="B1:C1048576" sheet="15 TreeCavityDistribution"/>
  </cacheSource>
  <cacheFields count="2">
    <cacheField name="Diameter" numFmtId="0">
      <sharedItems containsNonDate="0" containsString="0" containsBlank="1" count="1">
        <m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9166664" createdVersion="6" refreshedVersion="6" minRefreshableVersion="3" recordCount="2">
  <cacheSource type="worksheet">
    <worksheetSource ref="B1:C1048576" sheet="13 TreeCavityClass"/>
  </cacheSource>
  <cacheFields count="2">
    <cacheField name="Cavity_Class" numFmtId="0">
      <sharedItems containsNonDate="0" containsBlank="1" count="9">
        <m/>
        <s v="2 or more cavities in the tree   " u="1"/>
        <s v="1 cavity in tree, above 10'   &gt;8”" u="1"/>
        <s v="1 cavity in tree, below 10'   &gt;8”" u="1"/>
        <s v="1 cavity in tree, above 10'   2 – 4”" u="1"/>
        <s v="1 cavity in tree, below 10'   2 – 4”" u="1"/>
        <s v="No cavity in tree   " u="1"/>
        <s v="1 cavity in tree, above 10'   4 – 8”" u="1"/>
        <s v="1 cavity in tree, below 10'   4 – 8”" u="1"/>
      </sharedItems>
    </cacheField>
    <cacheField name="TPA_Cavity_Tre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928241" createdVersion="6" refreshedVersion="6" minRefreshableVersion="3" recordCount="16">
  <cacheSource type="worksheet">
    <worksheetSource ref="B1:D1048576" sheet="8 CrownStructure"/>
  </cacheSource>
  <cacheFields count="3">
    <cacheField name="Crown_Position" numFmtId="0">
      <sharedItems containsNonDate="0" containsBlank="1" count="4">
        <m/>
        <s v="super canopy (&gt;10' above dominant)" u="1"/>
        <s v="overtopped (intermediate or suppressed)" u="1"/>
        <s v="dominant or co-dominant" u="1"/>
      </sharedItems>
    </cacheField>
    <cacheField name="TPA_Total" numFmtId="0">
      <sharedItems containsNonDate="0" containsString="0" containsBlank="1"/>
    </cacheField>
    <cacheField name="BA_Tota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3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9513887" createdVersion="6" refreshedVersion="6" minRefreshableVersion="3" recordCount="16">
  <cacheSource type="worksheet">
    <worksheetSource ref="B1:F1048576" sheet="7 CrownComposition"/>
  </cacheSource>
  <cacheFields count="5">
    <cacheField name="Species" numFmtId="0">
      <sharedItems containsNonDate="0" containsString="0" containsBlank="1" count="1">
        <m/>
      </sharedItems>
    </cacheField>
    <cacheField name="TPA_Dominate_Codominate" numFmtId="2">
      <sharedItems containsNonDate="0" containsString="0" containsBlank="1"/>
    </cacheField>
    <cacheField name="TPA_No_Crown" numFmtId="2">
      <sharedItems containsNonDate="0" containsString="0" containsBlank="1"/>
    </cacheField>
    <cacheField name="TPA_Overtopped" numFmtId="2">
      <sharedItems containsNonDate="0" containsString="0" containsBlank="1"/>
    </cacheField>
    <cacheField name="TPA_Super_Canopy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79861111" createdVersion="6" refreshedVersion="6" minRefreshableVersion="3" recordCount="1">
  <cacheSource type="worksheet">
    <worksheetSource ref="A1:G1048576" sheet="18 VegStructure"/>
  </cacheSource>
  <cacheFields count="7">
    <cacheField name="LocName" numFmtId="0">
      <sharedItems containsNonDate="0" containsString="0" containsBlank="1"/>
    </cacheField>
    <cacheField name="Height_Class" numFmtId="0">
      <sharedItems containsNonDate="0" containsBlank="1" count="7">
        <m/>
        <s v="Height above 16 ft" u="1"/>
        <s v="Height 0 - 2 ft" u="1"/>
        <s v="Height 6 - 16 ft" u="1"/>
        <s v="Height 2 - 6 ft" u="1"/>
        <s v="dfg" u="1"/>
        <s v="Aerial" u="1"/>
      </sharedItems>
    </cacheField>
    <cacheField name="Tally_Tree" numFmtId="0">
      <sharedItems containsNonDate="0" containsString="0" containsBlank="1"/>
    </cacheField>
    <cacheField name="Nontally_Tree" numFmtId="0">
      <sharedItems containsNonDate="0" containsString="0" containsBlank="1"/>
    </cacheField>
    <cacheField name="Shrubs" numFmtId="0">
      <sharedItems containsNonDate="0" containsString="0" containsBlank="1"/>
    </cacheField>
    <cacheField name="Forbs" numFmtId="0">
      <sharedItems containsNonDate="0" containsString="0" containsBlank="1"/>
    </cacheField>
    <cacheField name="Graminoid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092595" createdVersion="6" refreshedVersion="6" minRefreshableVersion="3" recordCount="16">
  <cacheSource type="worksheet">
    <worksheetSource ref="B1:E1048576" sheet="10 TreeDiameter"/>
  </cacheSource>
  <cacheFields count="4">
    <cacheField name="Diameter" numFmtId="49">
      <sharedItems containsNonDate="0" containsString="0" containsBlank="1" count="1">
        <m/>
      </sharedItems>
    </cacheField>
    <cacheField name="TPA_live" numFmtId="2">
      <sharedItems containsNonDate="0" containsString="0" containsBlank="1"/>
    </cacheField>
    <cacheField name="TPA_Dead" numFmtId="2">
      <sharedItems containsNonDate="0" containsString="0" containsBlank="1"/>
    </cacheField>
    <cacheField name="TPA_Total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208334" createdVersion="6" refreshedVersion="6" minRefreshableVersion="3" recordCount="4">
  <cacheSource type="worksheet">
    <worksheetSource ref="B1:C1048576" sheet="4 Regen_Stats"/>
  </cacheSource>
  <cacheFields count="2">
    <cacheField name="Metric" numFmtId="0">
      <sharedItems containsBlank="1" count="5">
        <s v="REGEN_TPA SEEDLING"/>
        <s v="REGEN_TPA SAPLING"/>
        <s v="REGEN_TPA ALL"/>
        <m/>
        <s v="ALL" u="1"/>
      </sharedItems>
    </cacheField>
    <cacheField name="Mean" numFmtId="0">
      <sharedItems containsString="0" containsBlank="1" containsNumber="1" minValue="187.4132061278915" maxValue="1274.40980166966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439811" createdVersion="6" refreshedVersion="6" minRefreshableVersion="3" recordCount="7">
  <cacheSource type="worksheet">
    <worksheetSource ref="B1:C1048576" sheet="32 MerchantableSummaryStats"/>
  </cacheSource>
  <cacheFields count="2">
    <cacheField name="Metric" numFmtId="0">
      <sharedItems containsBlank="1" count="7">
        <s v="Live sawtimber (MBF)"/>
        <s v="Live pulp (cords)"/>
        <s v="Live topwood (tons)"/>
        <s v="Dead sawtimber (MBF)"/>
        <s v="Dead pulp (cords)"/>
        <s v="Dead topwood (tons)"/>
        <m/>
      </sharedItems>
    </cacheField>
    <cacheField name="Mean" numFmtId="0">
      <sharedItems containsString="0" containsBlank="1" containsNumber="1" minValue="0" maxValue="42.7799897252308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671296" createdVersion="6" refreshedVersion="6" minRefreshableVersion="3" recordCount="7">
  <cacheSource type="worksheet">
    <worksheetSource ref="B1:C1048576" sheet="9 CrownStructure_Stats"/>
  </cacheSource>
  <cacheFields count="2">
    <cacheField name="Metric" numFmtId="0">
      <sharedItems containsBlank="1" count="7">
        <s v="BA_SUM dominant or co-dominant"/>
        <s v="BA_SUM overtopped (intermediate or suppressed)"/>
        <s v="BA_SUM super canopy (&gt;10' above dominant)"/>
        <s v="TPA_SUM dominant or co-dominant"/>
        <s v="TPA_SUM overtopped (intermediate or suppressed)"/>
        <s v="TPA_SUM super canopy (&gt;10' above dominant)"/>
        <m/>
      </sharedItems>
    </cacheField>
    <cacheField name="Mean" numFmtId="0">
      <sharedItems containsString="0" containsBlank="1" containsNumber="1" minValue="7.5" maxValue="91.19570858714307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9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787034" createdVersion="6" refreshedVersion="6" minRefreshableVersion="3" recordCount="11">
  <cacheSource type="worksheet">
    <worksheetSource ref="B1:C1048576" sheet="17 TreeWildlifeValues_Stats"/>
  </cacheSource>
  <cacheFields count="2">
    <cacheField name="Metric" numFmtId="0">
      <sharedItems containsBlank="1" count="11">
        <s v="TPA_SUM ALL"/>
        <s v="TPA_SUM LB"/>
        <s v="TPA_SUM HT"/>
        <s v="TPA_SUM SB"/>
        <s v="TPA_SUM HB"/>
        <s v="TPA_SUM NT"/>
        <s v="TPA_SUM CS"/>
        <s v="TPA_SUM PT"/>
        <s v="TPA_SUM BB"/>
        <s v="TPA_SUM CB"/>
        <m/>
      </sharedItems>
    </cacheField>
    <cacheField name="Mean" numFmtId="0">
      <sharedItems containsString="0" containsBlank="1" containsNumber="1" minValue="1.2931339126216495" maxValue="12.1139845391210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0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090278" createdVersion="6" refreshedVersion="6" minRefreshableVersion="3" recordCount="5">
  <cacheSource type="worksheet">
    <worksheetSource ref="B1:C1048576" sheet="14 TreeCavityClass_Stats"/>
  </cacheSource>
  <cacheFields count="2">
    <cacheField name="Metric" numFmtId="0">
      <sharedItems containsBlank="1" count="4">
        <s v="TPA_SUM Live and Dead"/>
        <s v="TPA_SUM Live"/>
        <s v="TPA_SUM Dead"/>
        <m/>
      </sharedItems>
    </cacheField>
    <cacheField name="Mean" numFmtId="0">
      <sharedItems containsString="0" containsBlank="1" containsNumber="1" minValue="0.2923254056789914" maxValue="9.278491857279838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1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1134258" createdVersion="6" refreshedVersion="6" minRefreshableVersion="3" recordCount="26">
  <cacheSource type="worksheet">
    <worksheetSource ref="B1:C1048576" sheet="19 VegStructure_Stats"/>
  </cacheSource>
  <cacheFields count="2">
    <cacheField name="Metric" numFmtId="0">
      <sharedItems containsBlank="1" count="26">
        <s v="TALLY 0 - 2 feet"/>
        <s v="TALLY 2 - 6 feet"/>
        <s v="TALLY 6 - 16 feet"/>
        <s v="TALLY 16 + feet"/>
        <s v="TALLY Aerial"/>
        <s v="NONTALLY 0 - 2 feet"/>
        <s v="NONTALLY 2 - 6 feet"/>
        <s v="NONTALLY 6 - 16 feet"/>
        <s v="NONTALLY 16 + feet"/>
        <s v="NONTALLY Aerial"/>
        <s v="SHRUBS 0 - 2 feet"/>
        <s v="SHRUBS 2 - 6 feet"/>
        <s v="SHRUBS 6 - 16 feet"/>
        <s v="SHRUBS 16 + feet"/>
        <s v="SHRUBS Aerial"/>
        <s v="FORBS 0 - 2 feet"/>
        <s v="FORBS 2 - 6 feet"/>
        <s v="FORBS 6 - 16 feet"/>
        <s v="FORBS 16 + feet"/>
        <s v="FORBS Aerial"/>
        <s v="GRAMINOIDS 0 - 2 feet"/>
        <s v="GRAMINOIDS 2 - 6 feet"/>
        <s v="GRAMINOIDS 6 - 16 feet"/>
        <s v="GRAMINOIDS 16 + feet"/>
        <s v="GRAMINOIDS Aerial"/>
        <m/>
      </sharedItems>
    </cacheField>
    <cacheField name="Mean" numFmtId="0">
      <sharedItems containsString="0" containsBlank="1" containsNumber="1" minValue="0" maxValue="87.6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2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1365742" createdVersion="6" refreshedVersion="6" minRefreshableVersion="3" recordCount="6">
  <cacheSource type="worksheet">
    <worksheetSource ref="B1:C1048576" sheet="11 TreeDiameter_Stats"/>
  </cacheSource>
  <cacheFields count="2">
    <cacheField name="Metric" numFmtId="0">
      <sharedItems containsBlank="1" count="4">
        <s v="DBH Live"/>
        <s v="DBH Dead"/>
        <s v="DBH All"/>
        <m/>
      </sharedItems>
    </cacheField>
    <cacheField name="Mean Diameter" numFmtId="0">
      <sharedItems containsString="0" containsBlank="1" containsNumber="1" minValue="14.720588235294118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3.xml><?xml version="1.0" encoding="utf-8"?>
<pivotCacheDefinition xmlns="http://schemas.openxmlformats.org/spreadsheetml/2006/main" xmlns:r="http://schemas.openxmlformats.org/officeDocument/2006/relationships" saveData="0" refreshOnLoad="1" refreshedBy="T.LaPointe" refreshedDate="44314.602481712966" createdVersion="6" refreshedVersion="6" minRefreshableVersion="3" recordCount="9">
  <cacheSource type="worksheet">
    <worksheetSource ref="B1:C1048576" sheet="2 TreeStats"/>
  </cacheSource>
  <cacheFields count="2">
    <cacheField name="Metric" numFmtId="0">
      <sharedItems containsBlank="1" count="13">
        <s v="BA_SUM LIVE"/>
        <s v="BA_SUM DEAD"/>
        <s v="BA_ALL"/>
        <s v="TPA_SUM LIVE"/>
        <s v="TPA_SUM DEAD"/>
        <s v="TPA_ALL"/>
        <m/>
        <s v="TPA_SUM DEAD " u="1"/>
        <s v="BA_SUM DEAD " u="1"/>
        <s v="BA_SUM LIVE " u="1"/>
        <s v="BA_SUM ALL" u="1"/>
        <s v="TPA_SUM ALL" u="1"/>
        <s v="TPA_SUM LIVE " u="1"/>
      </sharedItems>
    </cacheField>
    <cacheField name="Mean" numFmtId="0">
      <sharedItems containsString="0" containsBlank="1" containsNumber="1" minValue="0.2923254056789914" maxValue="113.874483268047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4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2060189" createdVersion="6" refreshedVersion="6" minRefreshableVersion="3" recordCount="11">
  <cacheSource type="worksheet">
    <worksheetSource ref="B1:C1048576" sheet="22 CanopyStructure"/>
  </cacheSource>
  <cacheFields count="2">
    <cacheField name="Canopy_Closure" numFmtId="0">
      <sharedItems containsNonDate="0" containsString="0" containsBlank="1" containsNumber="1" containsInteger="1" minValue="0" maxValue="0" count="2">
        <m/>
        <n v="0" u="1"/>
      </sharedItems>
    </cacheField>
    <cacheField name="Closure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5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2523151" createdVersion="6" refreshedVersion="6" minRefreshableVersion="3" recordCount="11">
  <cacheSource type="worksheet">
    <worksheetSource ref="D1:E1048576" sheet="22 CanopyStructure"/>
  </cacheSource>
  <cacheFields count="2">
    <cacheField name="Dispersal" numFmtId="0">
      <sharedItems containsNonDate="0" containsString="0" containsBlank="1" containsNumber="1" containsInteger="1" minValue="0" maxValue="0" count="2">
        <m/>
        <n v="0" u="1"/>
      </sharedItems>
    </cacheField>
    <cacheField name="Dispersal_Plot_Cou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6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2870374" createdVersion="6" refreshedVersion="6" minRefreshableVersion="3" recordCount="16">
  <cacheSource type="worksheet">
    <worksheetSource ref="A1:K1048576" sheet="33 BiomassSpecies"/>
  </cacheSource>
  <cacheFields count="11">
    <cacheField name="LocName" numFmtId="0">
      <sharedItems containsNonDate="0" containsString="0" containsBlank="1"/>
    </cacheField>
    <cacheField name="Species" numFmtId="0">
      <sharedItems containsNonDate="0" containsBlank="1" count="72">
        <m/>
        <s v="Alder spp." u="1"/>
        <s v="Oriental bittersweet" u="1"/>
        <s v="white pine" u="1"/>
        <s v="Serviceberry" u="1"/>
        <s v="smooth cordgrass" u="1"/>
        <s v="birch spp." u="1"/>
        <s v="American beech" u="1"/>
        <s v="Rush" u="1"/>
        <s v="Witchhazel" u="1"/>
        <s v="Unknown forb" u="1"/>
        <s v="Virginia creeper" u="1"/>
        <s v="Huckleberry" u="1"/>
        <s v="willow spp." u="1"/>
        <s v="Canada mayflower" u="1"/>
        <s v="Common Reed" u="1"/>
        <s v="Goldenrod" u="1"/>
        <s v="sassafras" u="1"/>
        <s v="paper birch" u="1"/>
        <s v="Winged Sumac" u="1"/>
        <s v="yellow birch" u="1"/>
        <s v="cedar" u="1"/>
        <s v="hayscented fern" u="1"/>
        <s v="pitch pine" u="1"/>
        <s v="fox grape" u="1"/>
        <s v="scrub oak" u="1"/>
        <s v="eastern poison ivy" u="1"/>
        <s v="starflower" u="1"/>
        <s v="eastern hemlock" u="1"/>
        <s v="Japanese honeysuckle" u="1"/>
        <s v="Mountain laurel" u="1"/>
        <s v="Unknown fern" u="1"/>
        <s v="blackgum" u="1"/>
        <s v="red pine" u="1"/>
        <s v="bigtooth aspen" u="1"/>
        <s v="Morrow's honeysuckle" u="1"/>
        <s v="switchgrass" u="1"/>
        <s v="Narrow-leaved cat-tail" u="1"/>
        <s v="red maple" u="1"/>
        <s v="Grape" u="1"/>
        <s v="highbush blueberry" u="1"/>
        <s v="Atlantic white cedar" u="1"/>
        <s v="gray birch" u="1"/>
        <s v="black cherry" u="1"/>
        <s v="Eastern false willow" u="1"/>
        <s v="oak spp" u="1"/>
        <s v="eastern red cedar" u="1"/>
        <s v="balsam fir" u="1"/>
        <s v="pin oak" u="1"/>
        <s v="royal fern" u="1"/>
        <s v="Rubus spp." u="1"/>
        <s v="red oak" u="1"/>
        <s v="Graminoid spp" u="1"/>
        <s v="red spruce" u="1"/>
        <s v="Pennsylvania sedge" u="1"/>
        <s v="Arrowwood viburnum" u="1"/>
        <s v="chokecherry" u="1"/>
        <s v="sweetpepperbush" u="1"/>
        <s v="scarlet oak" u="1"/>
        <s v="American holly" u="1"/>
        <s v="Buckthorn" u="1"/>
        <s v="northern white-cedar" u="1"/>
        <s v="white oak" u="1"/>
        <s v="sheep laurel" u="1"/>
        <s v="saltmeadow cordgrass" u="1"/>
        <s v="Bayberry" u="1"/>
        <s v="multiflora rose" u="1"/>
        <s v="Sedge" u="1"/>
        <s v="Grass" u="1"/>
        <s v="lowbush blueberry" u="1"/>
        <s v="common plantain" u="1"/>
        <s v="roundleaf greenbrier" u="1"/>
      </sharedItems>
    </cacheField>
    <cacheField name="Live tree biomass" numFmtId="0">
      <sharedItems containsNonDate="0" containsString="0" containsBlank="1"/>
    </cacheField>
    <cacheField name="Dead tree biomass " numFmtId="0">
      <sharedItems containsNonDate="0" containsString="0" containsBlank="1"/>
    </cacheField>
    <cacheField name="Seedling biomass" numFmtId="0">
      <sharedItems containsNonDate="0" containsString="0" containsBlank="1"/>
    </cacheField>
    <cacheField name="Sapling biomass" numFmtId="0">
      <sharedItems containsNonDate="0" containsString="0" containsBlank="1"/>
    </cacheField>
    <cacheField name="Shrubs Biomass" numFmtId="0">
      <sharedItems containsNonDate="0" containsString="0" containsBlank="1"/>
    </cacheField>
    <cacheField name="Forbs Biomass" numFmtId="0">
      <sharedItems containsNonDate="0" containsString="0" containsBlank="1"/>
    </cacheField>
    <cacheField name="Graminoids Biomass" numFmtId="0">
      <sharedItems containsNonDate="0" containsString="0" containsBlank="1"/>
    </cacheField>
    <cacheField name="CWD biomass " numFmtId="0">
      <sharedItems containsNonDate="0" containsString="0" containsBlank="1"/>
    </cacheField>
    <cacheField name="Above ground biomass 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7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321759" createdVersion="6" refreshedVersion="6" minRefreshableVersion="3" recordCount="13">
  <cacheSource type="worksheet">
    <worksheetSource ref="B1:F1048576" sheet="31 MerchantableSummary"/>
  </cacheSource>
  <cacheFields count="5">
    <cacheField name="Status" numFmtId="0">
      <sharedItems containsNonDate="0" containsBlank="1" count="7">
        <m/>
        <s v="Total Live" u="1"/>
        <s v="Dead Hardwood" u="1"/>
        <s v="Total Dead" u="1"/>
        <s v="Live Hardwood" u="1"/>
        <s v="Dead Softwood" u="1"/>
        <s v="Live Softwood" u="1"/>
      </sharedItems>
    </cacheField>
    <cacheField name="Total Sawtimber (MBF)" numFmtId="0">
      <sharedItems containsNonDate="0" containsString="0" containsBlank="1"/>
    </cacheField>
    <cacheField name="Total Pulp (Cords)" numFmtId="0">
      <sharedItems containsNonDate="0" containsString="0" containsBlank="1"/>
    </cacheField>
    <cacheField name="Total Topwood (tons)" numFmtId="0">
      <sharedItems containsNonDate="0" containsString="0" containsBlank="1"/>
    </cacheField>
    <cacheField name="Total Sawtimber and Pulp (cords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8.xml><?xml version="1.0" encoding="utf-8"?>
<pivotCacheDefinition xmlns="http://schemas.openxmlformats.org/spreadsheetml/2006/main" xmlns:r="http://schemas.openxmlformats.org/officeDocument/2006/relationships" r:id="rId1" refreshOnLoad="1" refreshedBy="T.LaPointe" refreshedDate="44314.602483564813" createdVersion="6" refreshedVersion="6" minRefreshableVersion="3" recordCount="3">
  <cacheSource type="worksheet">
    <worksheetSource ref="B1:G1048576" sheet="6 WatchlistSpecies"/>
  </cacheSource>
  <cacheFields count="6">
    <cacheField name="Species" numFmtId="0">
      <sharedItems containsNonDate="0" containsBlank="1" count="47">
        <m/>
        <s v="Wavyleaved basketgrass" u="1"/>
        <s v="g" u="1"/>
        <s v="Indian cucumber" u="1"/>
        <s v="Sweet bay magnolia" u="1"/>
        <s v="Downy rattlesnake-plantain" u="1"/>
        <s v="Lowbush blueberry" u="1"/>
        <s v="asrg" u="1"/>
        <s v="sg" u="1"/>
        <s v="Swamp azalea" u="1"/>
        <s v="Ironwood" u="1"/>
        <s v="Japanese barberry" u="1"/>
        <s v="Highbush blueberry" u="1"/>
        <s v="Mile a minute" u="1"/>
        <s v="Frost aster" u="1"/>
        <s v="Sassafras" u="1"/>
        <s v="Garlic mustard" u="1"/>
        <s v="Multiflora rose" u="1"/>
        <s v="arg" u="1"/>
        <s v="Mountain laurel" u="1"/>
        <s v="Japanese Stiltgrass" u="1"/>
        <s v="ag" u="1"/>
        <s v="American holly" u="1"/>
        <s v="Callery Pear" u="1"/>
        <s v="Jack-in-the-pulpit" u="1"/>
        <s v="Chinese silvergrass" u="1"/>
        <s v="Autumn olive" u="1"/>
        <s v="Clubmoss" u="1"/>
        <s v="Yellow buckeye" u="1"/>
        <s v="Dutchmans breeches" u="1"/>
        <s v="Wintergreen" u="1"/>
        <s v="Sheep laurel" u="1"/>
        <s v="Indianpipe" u="1"/>
        <s v="Japenese barberry" u="1"/>
        <s v="as" u="1"/>
        <s v="asg" u="1"/>
        <s v="Sphagnum moss" u="1"/>
        <s v="Lespedeza" u="1"/>
        <s v="Beech drops" u="1"/>
        <s v="Japanese honeysuckle" u="1"/>
        <s v="Oriental bittersweet" u="1"/>
        <s v="Deertongue" u="1"/>
        <s v="Tree of heaven" u="1"/>
        <s v="Partridgeberry" u="1"/>
        <s v="Sweet pepper bush" u="1"/>
        <s v="Common wintergreen" u="1"/>
        <s v="sag" u="1"/>
      </sharedItems>
    </cacheField>
    <cacheField name="Invasive" numFmtId="1">
      <sharedItems containsNonDate="0" containsString="0" containsBlank="1"/>
    </cacheField>
    <cacheField name="Site_Indicator" numFmtId="1">
      <sharedItems containsNonDate="0" containsString="0" containsBlank="1"/>
    </cacheField>
    <cacheField name="Late_Successional_Site_Indicator" numFmtId="1">
      <sharedItems containsNonDate="0" containsString="0" containsBlank="1"/>
    </cacheField>
    <cacheField name="RTE_Species" numFmtId="1">
      <sharedItems containsNonDate="0" containsString="0" containsBlank="1"/>
    </cacheField>
    <cacheField name="Other" numFmtId="1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2.1818181818181817"/>
  </r>
  <r>
    <x v="1"/>
    <n v="4"/>
  </r>
  <r>
    <x v="2"/>
    <n v="37.454545454545453"/>
  </r>
  <r>
    <x v="3"/>
    <n v="22.363636363636363"/>
  </r>
  <r>
    <x v="4"/>
    <n v="6.2294033701311182"/>
  </r>
  <r>
    <x v="5"/>
    <n v="14.017372502086095"/>
  </r>
  <r>
    <x v="6"/>
    <n v="52.53717445639532"/>
  </r>
  <r>
    <x v="7"/>
    <n v="46.92170997470555"/>
  </r>
  <r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6"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  <r>
    <m/>
    <x v="0"/>
    <m/>
    <m/>
    <m/>
    <m/>
    <m/>
    <m/>
    <m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  <r>
    <x v="0"/>
    <m/>
    <m/>
    <m/>
    <m/>
    <m/>
    <m/>
    <m/>
    <m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3">
  <r>
    <x v="0"/>
    <x v="0"/>
    <m/>
    <m/>
    <m/>
    <m/>
    <m/>
    <m/>
    <m/>
  </r>
  <r>
    <x v="0"/>
    <x v="0"/>
    <m/>
    <m/>
    <m/>
    <m/>
    <m/>
    <m/>
    <m/>
  </r>
  <r>
    <x v="0"/>
    <x v="0"/>
    <m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  <r>
    <x v="0"/>
    <m/>
    <m/>
    <m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6"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m/>
    <m/>
    <m/>
    <m/>
    <m/>
  </r>
  <r>
    <x v="0"/>
    <m/>
    <m/>
    <m/>
    <s v=" "/>
    <m/>
    <m/>
    <m/>
    <m/>
  </r>
  <r>
    <x v="0"/>
    <m/>
    <m/>
    <m/>
    <m/>
    <m/>
    <m/>
    <m/>
    <m/>
  </r>
  <r>
    <x v="0"/>
    <m/>
    <m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4">
  <r>
    <x v="0"/>
    <m/>
  </r>
  <r>
    <x v="0"/>
    <m/>
  </r>
  <r>
    <x v="0"/>
    <m/>
  </r>
  <r>
    <x v="0"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">
  <r>
    <x v="0"/>
    <m/>
    <m/>
    <m/>
    <m/>
  </r>
  <r>
    <x v="0"/>
    <m/>
    <m/>
    <m/>
    <m/>
  </r>
  <r>
    <x v="0"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1">
  <r>
    <x v="0"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15"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  <r>
    <x v="0"/>
    <m/>
    <m/>
    <m/>
    <m/>
    <m/>
    <m/>
    <m/>
    <m/>
    <m/>
    <m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21.xml><?xml version="1.0" encoding="utf-8"?>
<pivotCacheRecords xmlns="http://schemas.openxmlformats.org/spreadsheetml/2006/main" xmlns:r="http://schemas.openxmlformats.org/officeDocument/2006/relationships" count="2">
  <r>
    <x v="0"/>
    <m/>
  </r>
  <r>
    <x v="0"/>
    <m/>
  </r>
</pivotCacheRecords>
</file>

<file path=xl/pivotCache/pivotCacheRecords22.xml><?xml version="1.0" encoding="utf-8"?>
<pivotCacheRecords xmlns="http://schemas.openxmlformats.org/spreadsheetml/2006/main" xmlns:r="http://schemas.openxmlformats.org/officeDocument/2006/relationships" count="16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Cache/pivotCacheRecords23.xml><?xml version="1.0" encoding="utf-8"?>
<pivotCacheRecords xmlns="http://schemas.openxmlformats.org/spreadsheetml/2006/main" xmlns:r="http://schemas.openxmlformats.org/officeDocument/2006/relationships" count="16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24.xml><?xml version="1.0" encoding="utf-8"?>
<pivotCacheRecords xmlns="http://schemas.openxmlformats.org/spreadsheetml/2006/main" xmlns:r="http://schemas.openxmlformats.org/officeDocument/2006/relationships" count="1">
  <r>
    <m/>
    <x v="0"/>
    <m/>
    <m/>
    <m/>
    <m/>
    <m/>
  </r>
</pivotCacheRecords>
</file>

<file path=xl/pivotCache/pivotCacheRecords25.xml><?xml version="1.0" encoding="utf-8"?>
<pivotCacheRecords xmlns="http://schemas.openxmlformats.org/spreadsheetml/2006/main" xmlns:r="http://schemas.openxmlformats.org/officeDocument/2006/relationships" count="16"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  <r>
    <x v="0"/>
    <m/>
    <m/>
    <m/>
  </r>
</pivotCacheRecords>
</file>

<file path=xl/pivotCache/pivotCacheRecords26.xml><?xml version="1.0" encoding="utf-8"?>
<pivotCacheRecords xmlns="http://schemas.openxmlformats.org/spreadsheetml/2006/main" xmlns:r="http://schemas.openxmlformats.org/officeDocument/2006/relationships" count="4">
  <r>
    <x v="0"/>
    <n v="1086.9965955417706"/>
  </r>
  <r>
    <x v="1"/>
    <n v="187.4132061278915"/>
  </r>
  <r>
    <x v="2"/>
    <n v="1274.4098016696621"/>
  </r>
  <r>
    <x v="3"/>
    <m/>
  </r>
</pivotCacheRecords>
</file>

<file path=xl/pivotCache/pivotCacheRecords27.xml><?xml version="1.0" encoding="utf-8"?>
<pivotCacheRecords xmlns="http://schemas.openxmlformats.org/spreadsheetml/2006/main" xmlns:r="http://schemas.openxmlformats.org/officeDocument/2006/relationships" count="7">
  <r>
    <x v="0"/>
    <n v="0.78645085662902214"/>
  </r>
  <r>
    <x v="1"/>
    <n v="14.60160316991392"/>
  </r>
  <r>
    <x v="2"/>
    <n v="42.779989725230855"/>
  </r>
  <r>
    <x v="3"/>
    <n v="0"/>
  </r>
  <r>
    <x v="4"/>
    <n v="0.14314871923067682"/>
  </r>
  <r>
    <x v="5"/>
    <n v="1.5330029670373284"/>
  </r>
  <r>
    <x v="6"/>
    <m/>
  </r>
</pivotCacheRecords>
</file>

<file path=xl/pivotCache/pivotCacheRecords28.xml><?xml version="1.0" encoding="utf-8"?>
<pivotCacheRecords xmlns="http://schemas.openxmlformats.org/spreadsheetml/2006/main" xmlns:r="http://schemas.openxmlformats.org/officeDocument/2006/relationships" count="7">
  <r>
    <x v="0"/>
    <n v="77.5"/>
  </r>
  <r>
    <x v="1"/>
    <n v="7.5"/>
  </r>
  <r>
    <x v="2"/>
    <m/>
  </r>
  <r>
    <x v="3"/>
    <n v="91.195708587143073"/>
  </r>
  <r>
    <x v="4"/>
    <n v="22.386449275225718"/>
  </r>
  <r>
    <x v="5"/>
    <m/>
  </r>
  <r>
    <x v="6"/>
    <m/>
  </r>
</pivotCacheRecords>
</file>

<file path=xl/pivotCache/pivotCacheRecords29.xml><?xml version="1.0" encoding="utf-8"?>
<pivotCacheRecords xmlns="http://schemas.openxmlformats.org/spreadsheetml/2006/main" xmlns:r="http://schemas.openxmlformats.org/officeDocument/2006/relationships" count="11">
  <r>
    <x v="0"/>
    <n v="12.113984539121017"/>
  </r>
  <r>
    <x v="1"/>
    <m/>
  </r>
  <r>
    <x v="2"/>
    <m/>
  </r>
  <r>
    <x v="3"/>
    <n v="1.2931339126216495"/>
  </r>
  <r>
    <x v="4"/>
    <m/>
  </r>
  <r>
    <x v="5"/>
    <m/>
  </r>
  <r>
    <x v="6"/>
    <n v="10.820850626499368"/>
  </r>
  <r>
    <x v="7"/>
    <m/>
  </r>
  <r>
    <x v="8"/>
    <m/>
  </r>
  <r>
    <x v="9"/>
    <m/>
  </r>
  <r>
    <x v="10"/>
    <m/>
  </r>
</pivotCacheRecords>
</file>

<file path=xl/pivotCache/pivotCacheRecords30.xml><?xml version="1.0" encoding="utf-8"?>
<pivotCacheRecords xmlns="http://schemas.openxmlformats.org/spreadsheetml/2006/main" xmlns:r="http://schemas.openxmlformats.org/officeDocument/2006/relationships" count="5">
  <r>
    <x v="0"/>
    <n v="9.2784918572798389"/>
  </r>
  <r>
    <x v="1"/>
    <n v="8.9861664516008464"/>
  </r>
  <r>
    <x v="2"/>
    <n v="0.2923254056789914"/>
  </r>
  <r>
    <x v="3"/>
    <m/>
  </r>
  <r>
    <x v="3"/>
    <m/>
  </r>
</pivotCacheRecords>
</file>

<file path=xl/pivotCache/pivotCacheRecords31.xml><?xml version="1.0" encoding="utf-8"?>
<pivotCacheRecords xmlns="http://schemas.openxmlformats.org/spreadsheetml/2006/main" xmlns:r="http://schemas.openxmlformats.org/officeDocument/2006/relationships" count="26">
  <r>
    <x v="0"/>
    <n v="0.875"/>
  </r>
  <r>
    <x v="1"/>
    <n v="2.25"/>
  </r>
  <r>
    <x v="2"/>
    <n v="17.375"/>
  </r>
  <r>
    <x v="3"/>
    <n v="81.625"/>
  </r>
  <r>
    <x v="4"/>
    <n v="87.625"/>
  </r>
  <r>
    <x v="5"/>
    <n v="0.375"/>
  </r>
  <r>
    <x v="6"/>
    <n v="0"/>
  </r>
  <r>
    <x v="7"/>
    <n v="0.375"/>
  </r>
  <r>
    <x v="8"/>
    <n v="0.375"/>
  </r>
  <r>
    <x v="9"/>
    <n v="0.75"/>
  </r>
  <r>
    <x v="10"/>
    <n v="22.375"/>
  </r>
  <r>
    <x v="11"/>
    <n v="39.875"/>
  </r>
  <r>
    <x v="12"/>
    <n v="1.375"/>
  </r>
  <r>
    <x v="13"/>
    <n v="1"/>
  </r>
  <r>
    <x v="14"/>
    <n v="54.125"/>
  </r>
  <r>
    <x v="15"/>
    <n v="7.5"/>
  </r>
  <r>
    <x v="16"/>
    <n v="1.5"/>
  </r>
  <r>
    <x v="17"/>
    <n v="0"/>
  </r>
  <r>
    <x v="18"/>
    <n v="0"/>
  </r>
  <r>
    <x v="19"/>
    <n v="8"/>
  </r>
  <r>
    <x v="20"/>
    <n v="5.75"/>
  </r>
  <r>
    <x v="21"/>
    <n v="0"/>
  </r>
  <r>
    <x v="22"/>
    <n v="0"/>
  </r>
  <r>
    <x v="23"/>
    <n v="0"/>
  </r>
  <r>
    <x v="24"/>
    <n v="5.75"/>
  </r>
  <r>
    <x v="25"/>
    <m/>
  </r>
</pivotCacheRecords>
</file>

<file path=xl/pivotCache/pivotCacheRecords32.xml><?xml version="1.0" encoding="utf-8"?>
<pivotCacheRecords xmlns="http://schemas.openxmlformats.org/spreadsheetml/2006/main" xmlns:r="http://schemas.openxmlformats.org/officeDocument/2006/relationships" count="6">
  <r>
    <x v="0"/>
    <n v="14.720588235294118"/>
  </r>
  <r>
    <x v="1"/>
    <n v="28"/>
  </r>
  <r>
    <x v="2"/>
    <n v="14.913043478260869"/>
  </r>
  <r>
    <x v="3"/>
    <m/>
  </r>
  <r>
    <x v="3"/>
    <m/>
  </r>
  <r>
    <x v="3"/>
    <m/>
  </r>
</pivotCacheRecords>
</file>

<file path=xl/pivotCache/pivotCacheRecords33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4.xml><?xml version="1.0" encoding="utf-8"?>
<pivotCacheRecords xmlns="http://schemas.openxmlformats.org/spreadsheetml/2006/main" xmlns:r="http://schemas.openxmlformats.org/officeDocument/2006/relationships" count="11"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  <r>
    <x v="0"/>
    <m/>
  </r>
</pivotCacheRecords>
</file>

<file path=xl/pivotCache/pivotCacheRecords35.xml><?xml version="1.0" encoding="utf-8"?>
<pivotCacheRecords xmlns="http://schemas.openxmlformats.org/spreadsheetml/2006/main" xmlns:r="http://schemas.openxmlformats.org/officeDocument/2006/relationships" count="16"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  <r>
    <m/>
    <x v="0"/>
    <m/>
    <m/>
    <m/>
    <m/>
    <m/>
    <m/>
    <m/>
    <m/>
    <m/>
  </r>
</pivotCacheRecords>
</file>

<file path=xl/pivotCache/pivotCacheRecords36.xml><?xml version="1.0" encoding="utf-8"?>
<pivotCacheRecords xmlns="http://schemas.openxmlformats.org/spreadsheetml/2006/main" xmlns:r="http://schemas.openxmlformats.org/officeDocument/2006/relationships" count="13"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  <r>
    <x v="0"/>
    <m/>
    <m/>
    <m/>
    <m/>
  </r>
</pivotCacheRecords>
</file>

<file path=xl/pivotCache/pivotCacheRecords37.xml><?xml version="1.0" encoding="utf-8"?>
<pivotCacheRecords xmlns="http://schemas.openxmlformats.org/spreadsheetml/2006/main" xmlns:r="http://schemas.openxmlformats.org/officeDocument/2006/relationships" count="3">
  <r>
    <x v="0"/>
    <m/>
    <m/>
    <m/>
    <m/>
    <m/>
  </r>
  <r>
    <x v="0"/>
    <m/>
    <m/>
    <m/>
    <m/>
    <m/>
  </r>
  <r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pivotTable1.xml><?xml version="1.0" encoding="utf-8"?>
<pivotTableDefinition xmlns="http://schemas.openxmlformats.org/spreadsheetml/2006/main" name="Report1A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N1:A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BA/Acre Live Trees" fld="2" baseField="0" baseItem="0"/>
    <dataField name="% BA/Acre Dead Trees" fld="4" baseField="0" baseItem="0"/>
  </dataFields>
  <formats count="2">
    <format dxfId="54">
      <pivotArea outline="0" collapsedLevelsAreSubtotals="1" fieldPosition="0"/>
    </format>
    <format dxfId="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3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D1:BF2" firstHeaderRow="0" firstDataRow="1" firstDataCol="1"/>
  <pivotFields count="16">
    <pivotField showAll="0"/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dataField="1"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% TPA Live Trees" fld="7" baseField="1" baseItem="0"/>
    <dataField name="% TPA Dead Trees" fld="9" baseField="1" baseItem="0"/>
  </dataFields>
  <formats count="2">
    <format dxfId="56">
      <pivotArea outline="0" collapsedLevelsAreSubtotals="1" fieldPosition="0"/>
    </format>
    <format dxfId="5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7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CN1:CP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dataField="1"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 Trees" fld="5" baseField="0" baseItem="0"/>
    <dataField name="TPA Dead Trees" fld="7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6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BW1:BY2" firstHeaderRow="0" firstDataRow="1" firstDataCol="1"/>
  <pivotFields count="15">
    <pivotField axis="axisRow" showAll="0" measureFilter="1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A/Acre" fld="1" baseField="0" baseItem="0"/>
    <dataField name="Dead Tree BA/Acre" fld="3" baseField="0" baseItem="0"/>
  </dataFields>
  <chartFormats count="4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3" cacheId="434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6:T9" firstHeaderRow="0" firstDataRow="1" firstDataCol="1"/>
  <pivotFields count="2">
    <pivotField axis="axisRow" showAll="0">
      <items count="14">
        <item h="1" x="2"/>
        <item h="1" x="1"/>
        <item h="1" x="0"/>
        <item x="5"/>
        <item x="4"/>
        <item x="3"/>
        <item h="1" x="6"/>
        <item h="1" m="1" x="9"/>
        <item h="1" m="1" x="8"/>
        <item h="1" m="1" x="10"/>
        <item m="1" x="12"/>
        <item m="1" x="7"/>
        <item m="1" x="11"/>
        <item t="default"/>
      </items>
    </pivotField>
    <pivotField dataField="1" showAll="0"/>
  </pivotFields>
  <rowFields count="1">
    <field x="0"/>
  </rowFields>
  <rowItems count="3">
    <i>
      <x v="3"/>
    </i>
    <i>
      <x v="4"/>
    </i>
    <i>
      <x v="5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PivotTable2" cacheId="434" applyNumberFormats="0" applyBorderFormats="0" applyFontFormats="0" applyPatternFormats="0" applyAlignmentFormats="0" applyWidthHeightFormats="1" dataCaption="Values" updatedVersion="6" minRefreshableVersion="3" printDrill="1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 sortType="ascending">
      <items count="14">
        <item x="2"/>
        <item m="1" x="10"/>
        <item x="1"/>
        <item m="1" x="8"/>
        <item x="0"/>
        <item m="1" x="9"/>
        <item h="1" x="5"/>
        <item h="1" m="1" x="11"/>
        <item h="1" x="4"/>
        <item h="1" m="1" x="7"/>
        <item h="1" x="3"/>
        <item h="1" m="1" x="12"/>
        <item h="1" x="6"/>
        <item t="default"/>
      </items>
    </pivotField>
    <pivotField dataField="1" showAll="0"/>
  </pivotFields>
  <rowFields count="1">
    <field x="0"/>
  </rowFields>
  <rowItems count="3">
    <i>
      <x/>
    </i>
    <i>
      <x v="2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PivotTable8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3" rowHeaderCaption="Species">
  <location ref="AF1:AG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eedling Percent/Acre" fld="3" baseField="0" baseItem="0" numFmtId="2"/>
  </dataFields>
  <formats count="3">
    <format dxfId="43">
      <pivotArea outline="0" collapsedLevelsAreSubtotals="1" fieldPosition="0"/>
    </format>
    <format dxfId="42">
      <pivotArea dataOnly="0" labelOnly="1" outline="0" axis="axisValues" fieldPosition="0"/>
    </format>
    <format dxfId="41">
      <pivotArea dataOnly="0" labelOnly="1" outline="0" axis="axisValues" fieldPosition="0"/>
    </format>
  </formats>
  <chartFormats count="2">
    <chartFormat chart="2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Report2A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Y1:Z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Seedling &amp; Sapling Percent/Acre" fld="9" baseField="0" baseItem="0" numFmtId="2"/>
  </dataFields>
  <formats count="6">
    <format dxfId="49">
      <pivotArea field="0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outline="0" axis="axisValues" fieldPosition="0"/>
    </format>
    <format dxfId="46">
      <pivotArea outline="0" collapsedLevelsAreSubtotals="1" fieldPosition="0"/>
    </format>
    <format dxfId="45">
      <pivotArea dataOnly="0" labelOnly="1" outline="0" axis="axisValues" fieldPosition="0"/>
    </format>
    <format dxfId="44">
      <pivotArea dataOnly="0" labelOnly="1" outline="0" axis="axisValues" fieldPosition="0"/>
    </format>
  </formats>
  <chartFormats count="2">
    <chartFormat chart="0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9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PivotTable3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BC1:BE2" firstHeaderRow="0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eedlings/Acre" fld="1" baseField="0" baseItem="0"/>
    <dataField name="Saplings/ Acre" fld="4" baseField="0" baseItem="0"/>
  </dataFields>
  <chartFormats count="2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PivotTable10" cacheId="3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Species">
  <location ref="AN1:AO2" firstHeaderRow="1" firstDataRow="1" firstDataCol="1"/>
  <pivotFields count="10">
    <pivotField axis="axisRow" showAll="0" measureFilter="1" sortType="descending">
      <items count="28">
        <item x="0"/>
        <item m="1" x="8"/>
        <item m="1" x="11"/>
        <item m="1" x="1"/>
        <item m="1" x="17"/>
        <item m="1" x="2"/>
        <item m="1" x="20"/>
        <item m="1" x="24"/>
        <item m="1" x="23"/>
        <item m="1" x="19"/>
        <item m="1" x="3"/>
        <item m="1" x="14"/>
        <item m="1" x="13"/>
        <item m="1" x="18"/>
        <item m="1" x="4"/>
        <item m="1" x="6"/>
        <item m="1" x="7"/>
        <item m="1" x="10"/>
        <item m="1" x="26"/>
        <item m="1" x="25"/>
        <item m="1" x="22"/>
        <item m="1" x="12"/>
        <item m="1" x="9"/>
        <item m="1" x="21"/>
        <item m="1" x="15"/>
        <item m="1" x="16"/>
        <item m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Sapling Percent/Acre" fld="6" baseField="0" baseItem="0" numFmtId="2"/>
  </dataFields>
  <formats count="3">
    <format dxfId="52">
      <pivotArea outline="0" collapsedLevelsAreSubtotals="1" fieldPosition="0"/>
    </format>
    <format dxfId="51">
      <pivotArea dataOnly="0" labelOnly="1" outline="0" axis="axisValues" fieldPosition="0"/>
    </format>
    <format dxfId="50">
      <pivotArea dataOnly="0" labelOnly="1" outline="0" axis="axisValues" fieldPosition="0"/>
    </format>
  </formats>
  <chartFormats count="4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2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PivotTable1" cacheId="41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4" firstHeaderRow="0" firstDataRow="1" firstDataCol="1"/>
  <pivotFields count="2">
    <pivotField axis="axisRow" showAll="0">
      <items count="6">
        <item h="1" x="3"/>
        <item m="1" x="4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68.2%" fld="1" baseField="0" baseItem="0"/>
    <dataField name="95%" fld="1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PivotTable1" cacheId="35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Species">
  <location ref="Q1:U3" firstHeaderRow="0" firstDataRow="1" firstDataCol="1"/>
  <pivotFields count="9">
    <pivotField axis="axisRow" showAll="0" sortType="ascending" defaultSubtotal="0">
      <items count="1">
        <item x="0"/>
      </items>
    </pivotField>
    <pivotField axis="axisRow" showAll="0">
      <items count="2">
        <item x="0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2">
    <field x="0"/>
    <field x="1"/>
  </rowFields>
  <rowItems count="2">
    <i>
      <x/>
    </i>
    <i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cent 0-2 feet" fld="4" baseField="0" baseItem="0"/>
    <dataField name="Percent 2-6 feet" fld="5" baseField="0" baseItem="0"/>
    <dataField name="Percent 6-16 feet" fld="6" baseField="0" baseItem="0"/>
    <dataField name="Percent &gt;16 feet" fld="7" baseField="0" baseItem="0"/>
  </dataFields>
  <chartFormats count="4">
    <chartFormat chart="0" format="2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PivotTable2" cacheId="353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2" rowHeaderCaption="Species">
  <location ref="L1:O3" firstHeaderRow="0" firstDataRow="1" firstDataCol="1"/>
  <pivotFields count="9">
    <pivotField axis="axisRow" showAll="0" defaultSubtotal="0">
      <items count="1">
        <item x="0"/>
      </items>
    </pivotField>
    <pivotField axis="axisRow" showAll="0">
      <items count="2">
        <item x="0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dataField="1" showAll="0"/>
  </pivotFields>
  <rowFields count="2">
    <field x="0"/>
    <field x="1"/>
  </rowFields>
  <rowItems count="2">
    <i>
      <x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ean Percent Cover" fld="3" baseField="0" baseItem="0"/>
    <dataField name="Number Times Listed " fld="2" baseField="0" baseItem="0"/>
    <dataField name="Layer Most Commonly Used  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Report4A" cacheId="4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Z1:AE3" firstHeaderRow="0" firstDataRow="1" firstDataCol="1"/>
  <pivotFields count="6">
    <pivotField axis="axisRow" showAll="0" sortType="ascending">
      <items count="48">
        <item m="1" x="21"/>
        <item m="1" x="22"/>
        <item m="1" x="18"/>
        <item m="1" x="34"/>
        <item m="1" x="35"/>
        <item m="1" x="7"/>
        <item m="1" x="26"/>
        <item m="1" x="38"/>
        <item m="1" x="23"/>
        <item m="1" x="25"/>
        <item m="1" x="27"/>
        <item m="1" x="45"/>
        <item m="1" x="41"/>
        <item m="1" x="5"/>
        <item m="1" x="29"/>
        <item m="1" x="14"/>
        <item m="1" x="2"/>
        <item m="1" x="16"/>
        <item m="1" x="12"/>
        <item m="1" x="3"/>
        <item m="1" x="32"/>
        <item m="1" x="10"/>
        <item m="1" x="24"/>
        <item m="1" x="11"/>
        <item m="1" x="39"/>
        <item m="1" x="20"/>
        <item m="1" x="33"/>
        <item m="1" x="37"/>
        <item m="1" x="6"/>
        <item m="1" x="13"/>
        <item m="1" x="19"/>
        <item m="1" x="17"/>
        <item m="1" x="40"/>
        <item m="1" x="43"/>
        <item m="1" x="46"/>
        <item m="1" x="15"/>
        <item m="1" x="8"/>
        <item m="1" x="31"/>
        <item m="1" x="36"/>
        <item m="1" x="9"/>
        <item m="1" x="4"/>
        <item m="1" x="44"/>
        <item m="1" x="42"/>
        <item m="1" x="1"/>
        <item m="1" x="30"/>
        <item m="1" x="28"/>
        <item x="0"/>
        <item t="default"/>
      </items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Fields count="1">
    <field x="0"/>
  </rowFields>
  <rowItems count="2">
    <i>
      <x v="46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0"/>
    <dataField name="Late Successional Site Indicator" fld="3" baseField="0" baseItem="46"/>
    <dataField name="RTE Species " fld="4" baseField="0" baseItem="0"/>
    <dataField name="Invasive " fld="1" baseField="0" baseItem="0"/>
    <dataField name="Other " fld="5" baseField="0" baseItem="0"/>
  </dataFields>
  <formats count="2">
    <format dxfId="40">
      <pivotArea field="0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4">
            <x v="0"/>
            <x v="2"/>
            <x v="3"/>
            <x v="4"/>
          </reference>
        </references>
      </pivotArea>
    </format>
  </formats>
  <chartFormats count="5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PivotTable11" cacheId="4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Z25:AD26" firstHeaderRow="0" firstDataRow="1" firstDataCol="0"/>
  <pivotFields count="6">
    <pivotField showAll="0" sortType="descending"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showAll="0"/>
    <pivotField dataField="1" showAll="0"/>
    <pivotField dataField="1" showAll="0" defaultSubtotal="0"/>
    <pivotField dataField="1" showAll="0"/>
    <pivotField dataField="1" showAll="0"/>
  </pivotFields>
  <rowItems count="1">
    <i/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ite Indicator" fld="2" baseField="0" baseItem="1"/>
    <dataField name="Late Successional Site Indicator" fld="3" baseField="0" baseItem="1"/>
    <dataField name="RTE Species" fld="4" baseField="0" baseItem="1"/>
    <dataField name="Invasive " fld="1" baseField="0" baseItem="2"/>
    <dataField name="Other " fld="5" baseField="0" baseItem="3"/>
  </dataFields>
  <chartFormats count="5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Report7A" cacheId="40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T1:W3" firstHeaderRow="0" firstDataRow="1" firstDataCol="1"/>
  <pivotFields count="5"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Overtopped (TPA)" fld="3" baseField="0" baseItem="0"/>
    <dataField name="Dominate &amp; Codominate (TPA)" fld="1" baseField="0" baseItem="0"/>
    <dataField name="Super Canopy (TPA)" fld="4" baseField="0" baseItem="0"/>
  </dataFields>
  <formats count="2">
    <format dxfId="38">
      <pivotArea outline="0" collapsedLevelsAreSubtotals="1" fieldPosition="0"/>
    </format>
    <format dxfId="3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name="Report7B" cacheId="4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:Q2" firstHeaderRow="1" firstDataRow="1" firstDataCol="1"/>
  <pivotFields count="3">
    <pivotField axis="axisRow" showAll="0">
      <items count="5">
        <item h="1" x="0"/>
        <item m="1" x="3"/>
        <item m="1" x="2"/>
        <item m="1" x="1"/>
        <item t="default"/>
      </items>
    </pivotField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TPA" fld="1" baseField="0" baseItem="0"/>
  </dataFields>
  <formats count="4">
    <format dxfId="36">
      <pivotArea outline="0" collapsedLevelsAreSubtotals="1" fieldPosition="0"/>
    </format>
    <format dxfId="3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">
      <pivotArea outline="0" collapsedLevelsAreSubtotals="1" fieldPosition="0"/>
    </format>
    <format dxfId="33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name="PivotTable4" cacheId="40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Position">
  <location ref="P18:Q19" firstHeaderRow="1" firstDataRow="1" firstDataCol="1"/>
  <pivotFields count="3">
    <pivotField axis="axisRow" showAll="0">
      <items count="5">
        <item m="1" x="3"/>
        <item m="1" x="2"/>
        <item m="1" x="1"/>
        <item h="1" x="0"/>
        <item t="default"/>
      </items>
    </pivotField>
    <pivotField showAll="0"/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BA/Acre" fld="2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name="PivotTable6" cacheId="41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name="PivotTable1" cacheId="4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 rowHeaderCaption="Diameter">
  <location ref="AA1:AC2" firstHeaderRow="0" firstDataRow="1" firstDataCol="1"/>
  <pivotFields count="4">
    <pivotField axis="axisRow" showAll="0" measureFilter="1">
      <items count="2">
        <item x="0"/>
        <item t="default"/>
      </items>
    </pivotField>
    <pivotField dataField="1" showAll="0"/>
    <pivotField dataField="1"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Live" fld="1" baseField="0" baseItem="0"/>
    <dataField name="TPA Dead" fld="2" baseField="0" baseItem="0"/>
  </dataFields>
  <formats count="2">
    <format dxfId="32">
      <pivotArea outline="0" collapsedLevelsAreSubtotals="1" fieldPosition="0"/>
    </format>
    <format dxfId="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name="PivotTable3" cacheId="431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5" rowHeaderCaption="Metric">
  <location ref="R1:T4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6">
    <chartFormat chart="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name="Report8A" cacheId="35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X1:Z2" firstHeaderRow="0" firstDataRow="1" firstDataCol="1"/>
  <pivotFields count="3">
    <pivotField axis="axisRow" showAll="0" measureFilter="1">
      <items count="2">
        <item x="0"/>
        <item t="default"/>
      </items>
    </pivotField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TPA Dead" fld="1" baseField="0" baseItem="0"/>
    <dataField name="BA/Acre Dead" fld="2" baseField="0" baseItem="0"/>
  </dataFields>
  <formats count="2">
    <format dxfId="30">
      <pivotArea outline="0" collapsedLevelsAreSubtotals="1" fieldPosition="0"/>
    </format>
    <format dxfId="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name="Report9A" cacheId="39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avity Class">
  <location ref="P1:Q2" firstHeaderRow="1" firstDataRow="1" firstDataCol="1"/>
  <pivotFields count="2">
    <pivotField axis="axisRow" showAll="0">
      <items count="10">
        <item h="1" x="0"/>
        <item m="1" x="5"/>
        <item m="1" x="8"/>
        <item m="1" x="3"/>
        <item m="1" x="4"/>
        <item m="1" x="7"/>
        <item m="1" x="2"/>
        <item m="1" x="1"/>
        <item h="1" m="1" x="6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name="PivotTable7" cacheId="42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Metric">
  <location ref="R1:T5" firstHeaderRow="0" firstDataRow="1" firstDataCol="1"/>
  <pivotFields count="2">
    <pivotField axis="axisRow" showAll="0">
      <items count="5">
        <item h="1" x="3"/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name="Report9B" cacheId="39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iameter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PA Cavity Tre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name="Report10A" cacheId="39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I3" firstHeaderRow="0" firstDataRow="1" firstDataCol="1"/>
  <pivotFields count="11">
    <pivotField axis="axisRow" showAll="0">
      <items count="2">
        <item x="0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Bear Scarred" fld="2" baseField="0" baseItem="0"/>
    <dataField name="Curling Bark" fld="3" baseField="0" baseItem="0"/>
    <dataField name="Perched Tree" fld="9" baseField="0" baseItem="0"/>
    <dataField name="Candidate Snag" fld="4" baseField="0" baseItem="0"/>
    <dataField name="Nest Tree" fld="8" baseField="0" baseItem="0"/>
    <dataField name="Horizontal Branching" fld="5" baseField="0" baseItem="0"/>
    <dataField name="Shaggy Bark" fld="10" baseField="0" baseItem="0"/>
    <dataField name="Hollow Tree" fld="6" baseField="0" baseItem="0"/>
  </dataFields>
  <formats count="2">
    <format dxfId="28">
      <pivotArea outline="0" collapsedLevelsAreSubtotals="1" fieldPosition="0"/>
    </format>
    <format dxfId="27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</formats>
  <chartFormats count="8">
    <chartFormat chart="0" format="5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58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9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0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61" series="1">
      <pivotArea type="data" outline="0" fieldPosition="0">
        <references count="1">
          <reference field="4294967294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name="PivotTable8" cacheId="422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11" firstHeaderRow="0" firstDataRow="1" firstDataCol="1"/>
  <pivotFields count="2">
    <pivotField axis="axisRow" showAll="0">
      <items count="12">
        <item h="1" x="10"/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</pivotFields>
  <rowFields count="1">
    <field x="0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name="PivotTable1" cacheId="407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Height Class">
  <location ref="I1:N1" firstHeaderRow="0" firstDataRow="1" firstDataCol="1"/>
  <pivotFields count="7">
    <pivotField showAll="0"/>
    <pivotField axis="axisRow" showAll="0">
      <items count="8">
        <item m="1" x="2"/>
        <item m="1" x="4"/>
        <item m="1" x="3"/>
        <item m="1" x="1"/>
        <item h="1" x="0"/>
        <item m="1" x="6"/>
        <item h="1" m="1" x="5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</pivotFields>
  <rowFields count="1">
    <field x="1"/>
  </rowField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Percent Tally_Tree" fld="2" baseField="0" baseItem="0"/>
    <dataField name="Percent Nontally_Tree" fld="3" baseField="0" baseItem="0"/>
    <dataField name="Percent Shrubs" fld="4" baseField="0" baseItem="0"/>
    <dataField name="Percent Forbs" fld="5" baseField="0" baseItem="0"/>
    <dataField name="Percent Graminoids " fld="6" baseField="0" baseItem="0"/>
  </dataFields>
  <chartFormats count="5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name="PivotTable4" cacheId="428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26" firstHeaderRow="0" firstDataRow="1" firstDataCol="1"/>
  <pivotFields count="2">
    <pivotField axis="axisRow" showAll="0">
      <items count="27">
        <item h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name="Report11A" cacheId="389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WD Attribute">
  <location ref="T1:U1" firstHeaderRow="1" firstDataRow="1" firstDataCol="1"/>
  <pivotFields count="2">
    <pivotField axis="axisRow" showAll="0">
      <items count="10">
        <item m="1" x="6"/>
        <item m="1" x="7"/>
        <item m="1" x="4"/>
        <item m="1" x="5"/>
        <item h="1" x="0"/>
        <item m="1" x="1"/>
        <item m="1" x="8"/>
        <item m="1" x="2"/>
        <item m="1" x="3"/>
        <item t="default"/>
      </items>
    </pivotField>
    <pivotField dataField="1" showAll="0"/>
  </pivotFields>
  <rowFields count="1">
    <field x="0"/>
  </rowFields>
  <colItems count="1">
    <i/>
  </colItems>
  <dataFields count="1">
    <dataField name="CWD Measure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name="Report12A" cacheId="437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Closure">
  <location ref="I1:J1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Closure Plot Count" fld="1" baseField="0" baseItem="0"/>
  </dataFields>
  <formats count="6">
    <format dxfId="10">
      <pivotArea type="all" dataOnly="0" outline="0" fieldPosition="0"/>
    </format>
    <format dxfId="9">
      <pivotArea outline="0" collapsedLevelsAreSubtotals="1" fieldPosition="0"/>
    </format>
    <format dxfId="8">
      <pivotArea field="0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2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name="Report12B" cacheId="440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Dispersal">
  <location ref="I17:J17" firstHeaderRow="1" firstDataRow="1" firstDataCol="1"/>
  <pivotFields count="2">
    <pivotField axis="axisRow" showAll="0" measureFilter="1">
      <items count="3">
        <item x="0"/>
        <item m="1" x="1"/>
        <item t="default"/>
      </items>
    </pivotField>
    <pivotField dataField="1" showAll="0"/>
  </pivotFields>
  <rowFields count="1">
    <field x="0"/>
  </rowFields>
  <colItems count="1">
    <i/>
  </colItems>
  <dataFields count="1">
    <dataField name="Dispersal Plot Count" fld="1" baseField="0" baseItem="0"/>
  </dataFields>
  <formats count="6"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0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labelOnly="1" fieldPosition="0">
        <references count="1">
          <reference field="0" count="0"/>
        </references>
      </pivotArea>
    </format>
    <format dxfId="11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name="PivotTable1" cacheId="386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Canopy Height" fieldListSortAscending="1" customListSort="0">
  <location ref="I33:J33" firstHeaderRow="1" firstDataRow="1" firstDataCol="1"/>
  <pivotFields count="2">
    <pivotField axis="axisRow" showAll="0">
      <items count="9">
        <item m="1" x="6"/>
        <item m="1" x="4"/>
        <item m="1" x="3"/>
        <item m="1" x="5"/>
        <item m="1" x="7"/>
        <item m="1" x="1"/>
        <item h="1" m="1" x="2"/>
        <item h="1" x="0"/>
        <item t="default"/>
      </items>
    </pivotField>
    <pivotField dataField="1" showAll="0"/>
  </pivotFields>
  <rowFields count="1">
    <field x="0"/>
  </rowFields>
  <colItems count="1">
    <i/>
  </colItems>
  <dataFields count="1">
    <dataField name="Height_Plot_Count" fld="1" baseField="0" baseItem="1"/>
  </dataFields>
  <formats count="10"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outline="0" collapsedLevelsAreSubtotals="1" fieldPosition="0"/>
    </format>
    <format dxfId="22">
      <pivotArea dataOnly="0" labelOnly="1" outline="0" axis="axisValues" fieldPosition="0"/>
    </format>
    <format dxfId="21">
      <pivotArea dataOnly="0" labelOnly="1" outline="0" axis="axisValues" fieldPosition="0"/>
    </format>
    <format dxfId="20">
      <pivotArea dataOnly="0" fieldPosition="0">
        <references count="1">
          <reference field="0" count="1">
            <x v="6"/>
          </reference>
        </references>
      </pivotArea>
    </format>
    <format dxfId="19">
      <pivotArea field="0" type="button" dataOnly="0" labelOnly="1" outline="0" axis="axisRow" fieldPosition="0"/>
    </format>
    <format dxfId="18">
      <pivotArea dataOnly="0" labelOnly="1" outline="0" axis="axisValues" fieldPosition="0"/>
    </format>
    <format dxfId="1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name="Report13A" cacheId="34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AA1:AE3" firstHeaderRow="0" firstDataRow="1" firstDataCol="1"/>
  <pivotFields count="6">
    <pivotField axis="axisRow" showAll="0" sortType="de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dataField="1" showAll="0"/>
    <pivotField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% Healthy   " fld="1" baseField="0" baseItem="0"/>
    <dataField name="% Satisfactory " fld="2" baseField="0" baseItem="0"/>
    <dataField name="% Poor  " fld="4" baseField="0" baseItem="0"/>
    <dataField name="% Almost Dead" fld="5" baseField="0" baseItem="0"/>
  </dataFields>
  <chartFormats count="4">
    <chartFormat chart="0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name="Report13B" cacheId="38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Crown Condition">
  <location ref="O1:P2" firstHeaderRow="1" firstDataRow="1" firstDataCol="1"/>
  <pivotFields count="2">
    <pivotField axis="axisRow" showAll="0" sortType="ascending">
      <items count="8">
        <item h="1" x="0"/>
        <item m="1" x="2"/>
        <item m="1" x="3"/>
        <item m="1" x="6"/>
        <item m="1" x="5"/>
        <item h="1" m="1" x="1"/>
        <item h="1" m="1"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ercent" fld="1" baseField="0" baseItem="0"/>
  </dataFields>
  <chartFormats count="7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name="PivotTable9" cacheId="300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9" firstHeaderRow="0" firstDataRow="1" firstDataCol="1"/>
  <pivotFields count="2">
    <pivotField axis="axisRow" showAll="0">
      <items count="10">
        <item h="1" x="8"/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name="Report15A" cacheId="377" applyNumberFormats="0" applyBorderFormats="0" applyFontFormats="0" applyPatternFormats="0" applyAlignmentFormats="0" applyWidthHeightFormats="1" dataCaption="Values" grandTotalCaption="Total Plot Count" updatedVersion="6" minRefreshableVersion="3" useAutoFormatting="1" itemPrintTitles="1" createdVersion="6" indent="0" outline="1" outlineData="1" multipleFieldFilters="0" chartFormat="1" rowHeaderCaption="Damage Class">
  <location ref="I1:M3" firstHeaderRow="0" firstDataRow="1" firstDataCol="1"/>
  <pivotFields count="5">
    <pivotField axis="axisRow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 Impact" fld="1" baseField="0" baseItem="0"/>
    <dataField name="Slight " fld="2" baseField="0" baseItem="0"/>
    <dataField name="Moderate " fld="3" baseField="0" baseItem="0"/>
    <dataField name="Significant " fld="4" baseField="0" baseItem="0"/>
  </dataFields>
  <chartFormats count="4">
    <chartFormat chart="0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name="Report15B" cacheId="37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Damage Class">
  <location ref="O1:P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name="Report14A" cacheId="38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rowse Class">
  <location ref="Q1:R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name="Report15C" cacheId="37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Landform">
  <location ref="M1:N2" firstHeaderRow="1" firstDataRow="1" firstDataCol="1"/>
  <pivotFields count="2">
    <pivotField axis="axisRow" showAll="0" measureFilter="1">
      <items count="2">
        <item x="0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Plot Count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name="PivotTable2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33:N34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pulp (cords) " fld="3" baseField="0" baseItem="0"/>
    <dataField name="Dead pulp (cords) " fld="4" baseField="0" baseItem="0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name="PivotTable1" cacheId="36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eis">
  <location ref="L1:N2" firstHeaderRow="0" firstDataRow="1" firstDataCol="1"/>
  <pivotFields count="3">
    <pivotField axis="axisRow" showAll="0" measureFilter="1" sortType="ascending">
      <items count="2">
        <item x="0"/>
        <item t="default"/>
      </items>
    </pivotField>
    <pivotField name="Live Sawtimber (mbf)2" dataField="1" showAll="0" defaultSubtotal="0"/>
    <pivotField name="Dead Sawtimber (mbf)2" dataField="1" showAll="0" defaultSubtota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Sawtimber (mbf)" fld="1" baseField="0" baseItem="0"/>
    <dataField name="Sum of Dead Sawtimber (mbf)" fld="2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name="PivotTable4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100:N101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dataField="1"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 Live sawtimber and pulp (cords)" fld="7" baseField="0" baseItem="0"/>
    <dataField name="  Dead sawtimber and pulp (cords)" fld="8" baseField="0" baseItem="0"/>
  </dataFields>
  <chartFormats count="2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name="PivotTable3" cacheId="36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L67:N68" firstHeaderRow="0" firstDataRow="1" firstDataCol="1"/>
  <pivotFields count="9">
    <pivotField axis="axisRow" showAll="0" measureFilter="1" sortType="ascending">
      <items count="31">
        <item m="1" x="9"/>
        <item m="1" x="11"/>
        <item m="1" x="8"/>
        <item m="1" x="29"/>
        <item m="1" x="23"/>
        <item m="1" x="17"/>
        <item m="1" x="21"/>
        <item m="1" x="18"/>
        <item m="1" x="7"/>
        <item m="1" x="12"/>
        <item m="1" x="1"/>
        <item m="1" x="26"/>
        <item m="1" x="10"/>
        <item m="1" x="15"/>
        <item m="1" x="19"/>
        <item m="1" x="20"/>
        <item m="1" x="4"/>
        <item m="1" x="13"/>
        <item m="1" x="5"/>
        <item m="1" x="27"/>
        <item m="1" x="28"/>
        <item m="1" x="25"/>
        <item m="1" x="3"/>
        <item m="1" x="22"/>
        <item m="1" x="14"/>
        <item m="1" x="6"/>
        <item m="1" x="16"/>
        <item m="1" x="24"/>
        <item m="1" x="2"/>
        <item x="0"/>
        <item t="default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um of Live Topwood (tons)" fld="5" baseField="0" baseItem="0"/>
    <dataField name="Sum of Dead Topwood (tons)" fld="6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name="PivotTable1" cacheId="446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9:I13" firstHeaderRow="1" firstDataRow="2" firstDataCol="1"/>
  <pivotFields count="5">
    <pivotField axis="axisCol" showAll="0" sortType="descending">
      <items count="8">
        <item h="1" x="0"/>
        <item m="1" x="1"/>
        <item m="1" x="3"/>
        <item h="1" m="1" x="6"/>
        <item h="1" m="1" x="4"/>
        <item h="1" m="1" x="5"/>
        <item h="1" m="1" x="2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" fld="1" baseField="0" baseItem="0"/>
    <dataField name="Total Pulp (Cords) " fld="2" baseField="0" baseItem="0"/>
    <dataField name="Total Sawtimber and Pulp (cords) " fld="4" baseField="0" baseItem="0"/>
  </dataFields>
  <chartFormats count="3"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6.xml><?xml version="1.0" encoding="utf-8"?>
<pivotTableDefinition xmlns="http://schemas.openxmlformats.org/spreadsheetml/2006/main" name="PivotTable5" cacheId="446" dataOnRows="1" applyNumberFormats="0" applyBorderFormats="0" applyFontFormats="0" applyPatternFormats="0" applyAlignmentFormats="0" applyWidthHeightFormats="1" dataCaption="Volume Category " grandTotalCaption=" Total" updatedVersion="6" minRefreshableVersion="3" useAutoFormatting="1" itemPrintTitles="1" createdVersion="6" indent="0" outline="1" outlineData="1" multipleFieldFilters="0" chartFormat="2">
  <location ref="H1:I6" firstHeaderRow="1" firstDataRow="2" firstDataCol="1"/>
  <pivotFields count="5">
    <pivotField axis="axisCol" showAll="0">
      <items count="8">
        <item h="1" x="0"/>
        <item m="1" x="6"/>
        <item m="1" x="4"/>
        <item m="1" x="1"/>
        <item m="1" x="5"/>
        <item m="1" x="2"/>
        <item m="1" x="3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-2"/>
  </rowFields>
  <rowItems count="4">
    <i>
      <x/>
    </i>
    <i i="1">
      <x v="1"/>
    </i>
    <i i="2">
      <x v="2"/>
    </i>
    <i i="3">
      <x v="3"/>
    </i>
  </rowItems>
  <colFields count="1">
    <field x="0"/>
  </colFields>
  <colItems count="1">
    <i t="grand">
      <x/>
    </i>
  </colItems>
  <dataFields count="4">
    <dataField name="Total Topwood (tons) " fld="3" baseField="0" baseItem="0"/>
    <dataField name="Total Sawtimber and Pulp (cords) " fld="4" baseField="0" baseItem="0"/>
    <dataField name="Total Pulp (Cords) " fld="2" baseField="0" baseItem="0"/>
    <dataField name="Total Sawtimber (MBF) " fld="1" baseField="0" baseItem="0"/>
  </dataFields>
  <chartFormats count="10"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7.xml><?xml version="1.0" encoding="utf-8"?>
<pivotTableDefinition xmlns="http://schemas.openxmlformats.org/spreadsheetml/2006/main" name="PivotTable3" cacheId="446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H31:I35" firstHeaderRow="1" firstDataRow="2" firstDataCol="1"/>
  <pivotFields count="5">
    <pivotField axis="axisCol" showAll="0">
      <items count="8">
        <item m="1" x="2"/>
        <item m="1" x="5"/>
        <item m="1" x="4"/>
        <item m="1" x="6"/>
        <item h="1" m="1" x="3"/>
        <item h="1" m="1" x="1"/>
        <item h="1" x="0"/>
        <item t="default"/>
      </items>
    </pivotField>
    <pivotField dataField="1" showAll="0"/>
    <pivotField dataField="1" showAll="0"/>
    <pivotField showAll="0"/>
    <pivotField dataField="1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1">
    <i t="grand">
      <x/>
    </i>
  </colItems>
  <dataFields count="3">
    <dataField name="Total Sawtimber (MBF)  " fld="1" baseField="0" baseItem="0"/>
    <dataField name="Total Pulp (Cords)  " fld="2" baseField="0" baseItem="0"/>
    <dataField name="Total Sawtimber and Pulp (cords)  " fld="4" baseField="0" baseItem="0"/>
  </dataFields>
  <chartFormats count="4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8.xml><?xml version="1.0" encoding="utf-8"?>
<pivotTableDefinition xmlns="http://schemas.openxmlformats.org/spreadsheetml/2006/main" name="PivotTable6" cacheId="416" applyNumberFormats="0" applyBorderFormats="0" applyFontFormats="0" applyPatternFormats="0" applyAlignmentFormats="0" applyWidthHeightFormats="1" dataCaption="Values" updatedVersion="6" minRefreshableVersion="3" useAutoFormatting="1" rowGrandTotals="0" itemPrintTitles="1" createdVersion="6" indent="0" outline="1" outlineData="1" multipleFieldFilters="0" chartFormat="1" rowHeaderCaption="Metric">
  <location ref="R1:T7" firstHeaderRow="0" firstDataRow="1" firstDataCol="1"/>
  <pivotFields count="2">
    <pivotField axis="axisRow" showAll="0">
      <items count="8">
        <item h="1" x="6"/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>
      <x v="6"/>
    </i>
  </rowItems>
  <colFields count="1">
    <field x="-2"/>
  </colFields>
  <colItems count="2">
    <i>
      <x/>
    </i>
    <i i="1">
      <x v="1"/>
    </i>
  </colItems>
  <dataFields count="2">
    <dataField name="68.2%" fld="1" subtotal="max" baseField="0" baseItem="0"/>
    <dataField name="95%" fld="1" subtotal="max" baseField="0" baseItem="0"/>
  </dataFields>
  <chartFormats count="2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9.xml><?xml version="1.0" encoding="utf-8"?>
<pivotTableDefinition xmlns="http://schemas.openxmlformats.org/spreadsheetml/2006/main" name="PivotTable2" cacheId="4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80:N81" firstHeaderRow="1" firstDataRow="1" firstDataCol="1"/>
  <pivotFields count="11">
    <pivotField showAll="0"/>
    <pivotField axis="axisRow" showAll="0" measureFilter="1" sortType="ascending">
      <items count="73">
        <item m="1" x="1"/>
        <item m="1" x="7"/>
        <item m="1" x="59"/>
        <item m="1" x="55"/>
        <item m="1" x="41"/>
        <item m="1" x="47"/>
        <item m="1" x="65"/>
        <item m="1" x="34"/>
        <item m="1" x="6"/>
        <item m="1" x="43"/>
        <item m="1" x="32"/>
        <item m="1" x="60"/>
        <item m="1" x="14"/>
        <item m="1" x="21"/>
        <item m="1" x="56"/>
        <item m="1" x="70"/>
        <item m="1" x="15"/>
        <item m="1" x="44"/>
        <item m="1" x="28"/>
        <item m="1" x="26"/>
        <item m="1" x="46"/>
        <item m="1" x="24"/>
        <item m="1" x="16"/>
        <item m="1" x="52"/>
        <item m="1" x="39"/>
        <item m="1" x="68"/>
        <item m="1" x="42"/>
        <item m="1" x="22"/>
        <item m="1" x="40"/>
        <item m="1" x="12"/>
        <item m="1" x="29"/>
        <item m="1" x="69"/>
        <item m="1" x="35"/>
        <item m="1" x="30"/>
        <item m="1" x="66"/>
        <item m="1" x="37"/>
        <item m="1" x="61"/>
        <item m="1" x="45"/>
        <item m="1" x="2"/>
        <item m="1" x="18"/>
        <item m="1" x="54"/>
        <item m="1" x="48"/>
        <item m="1" x="23"/>
        <item m="1" x="38"/>
        <item m="1" x="51"/>
        <item m="1" x="33"/>
        <item m="1" x="53"/>
        <item m="1" x="71"/>
        <item m="1" x="49"/>
        <item m="1" x="50"/>
        <item m="1" x="8"/>
        <item m="1" x="64"/>
        <item m="1" x="17"/>
        <item m="1" x="58"/>
        <item m="1" x="25"/>
        <item m="1" x="67"/>
        <item m="1" x="4"/>
        <item m="1" x="63"/>
        <item m="1" x="5"/>
        <item m="1" x="27"/>
        <item m="1" x="57"/>
        <item m="1" x="36"/>
        <item m="1" x="31"/>
        <item m="1" x="10"/>
        <item m="1" x="11"/>
        <item m="1" x="62"/>
        <item m="1" x="3"/>
        <item m="1" x="13"/>
        <item m="1" x="19"/>
        <item m="1" x="9"/>
        <item m="1" x="20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aplings Biomass (Tons/Acre)" fld="5" baseField="0" baseItem="0"/>
  </dataFields>
  <chartFormats count="2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1" count="1" selected="0">
            <x v="7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0.xml><?xml version="1.0" encoding="utf-8"?>
<pivotTableDefinition xmlns="http://schemas.openxmlformats.org/spreadsheetml/2006/main" name="Report16B" cacheId="3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47:N48" firstHeaderRow="1" firstDataRow="1" firstDataCol="1"/>
  <pivotFields count="10">
    <pivotField axis="axisRow" showAll="0" measureFilter="1" sortType="ascending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1">
    <i t="grand">
      <x/>
    </i>
  </rowItems>
  <colItems count="1">
    <i/>
  </colItems>
  <dataFields count="1">
    <dataField name="CWD Biomass (Tons/Acre)" fld="8" baseField="0" baseItem="0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1.xml><?xml version="1.0" encoding="utf-8"?>
<pivotTableDefinition xmlns="http://schemas.openxmlformats.org/spreadsheetml/2006/main" name="PivotTable3" cacheId="44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09:N110" firstHeaderRow="1" firstDataRow="1" firstDataCol="1"/>
  <pivotFields count="11">
    <pivotField showAll="0"/>
    <pivotField axis="axisRow" showAll="0" measureFilter="1" sortType="ascending">
      <items count="73">
        <item m="1" x="1"/>
        <item m="1" x="7"/>
        <item m="1" x="59"/>
        <item m="1" x="55"/>
        <item m="1" x="41"/>
        <item m="1" x="47"/>
        <item m="1" x="65"/>
        <item m="1" x="34"/>
        <item m="1" x="6"/>
        <item m="1" x="43"/>
        <item m="1" x="32"/>
        <item m="1" x="60"/>
        <item m="1" x="14"/>
        <item m="1" x="21"/>
        <item m="1" x="56"/>
        <item m="1" x="70"/>
        <item m="1" x="15"/>
        <item m="1" x="44"/>
        <item m="1" x="28"/>
        <item m="1" x="26"/>
        <item m="1" x="46"/>
        <item m="1" x="24"/>
        <item m="1" x="16"/>
        <item m="1" x="52"/>
        <item m="1" x="39"/>
        <item m="1" x="68"/>
        <item m="1" x="42"/>
        <item m="1" x="22"/>
        <item m="1" x="40"/>
        <item m="1" x="12"/>
        <item m="1" x="29"/>
        <item m="1" x="69"/>
        <item m="1" x="35"/>
        <item m="1" x="30"/>
        <item m="1" x="66"/>
        <item m="1" x="37"/>
        <item m="1" x="61"/>
        <item m="1" x="45"/>
        <item m="1" x="2"/>
        <item m="1" x="18"/>
        <item m="1" x="54"/>
        <item m="1" x="48"/>
        <item m="1" x="23"/>
        <item m="1" x="38"/>
        <item m="1" x="51"/>
        <item m="1" x="33"/>
        <item m="1" x="53"/>
        <item m="1" x="71"/>
        <item m="1" x="49"/>
        <item m="1" x="50"/>
        <item m="1" x="8"/>
        <item m="1" x="64"/>
        <item m="1" x="17"/>
        <item m="1" x="58"/>
        <item m="1" x="25"/>
        <item m="1" x="67"/>
        <item m="1" x="4"/>
        <item m="1" x="63"/>
        <item m="1" x="5"/>
        <item m="1" x="27"/>
        <item m="1" x="57"/>
        <item m="1" x="36"/>
        <item m="1" x="31"/>
        <item m="1" x="10"/>
        <item m="1" x="11"/>
        <item m="1" x="62"/>
        <item m="1" x="3"/>
        <item m="1" x="13"/>
        <item m="1" x="19"/>
        <item m="1" x="9"/>
        <item m="1" x="20"/>
        <item x="0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">
    <i t="grand">
      <x/>
    </i>
  </rowItems>
  <colItems count="1">
    <i/>
  </colItems>
  <dataFields count="1">
    <dataField name="Seedlings Biomass (Tons/Acre)" fld="4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7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2.xml><?xml version="1.0" encoding="utf-8"?>
<pivotTableDefinition xmlns="http://schemas.openxmlformats.org/spreadsheetml/2006/main" name="Report16A" cacheId="35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Species">
  <location ref="M1:O2" firstHeaderRow="0" firstDataRow="1" firstDataCol="1"/>
  <pivotFields count="10">
    <pivotField axis="axisRow" showAll="0" measureFilter="1" sortType="ascending">
      <items count="2">
        <item x="0"/>
        <item t="default"/>
      </items>
    </pivotField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Live Tree Biomass (Tons/Acre)" fld="1" baseField="0" baseItem="0"/>
    <dataField name="Dead Tree Biomass (Tons/Acre)" fld="2" baseField="0" baseItem="0"/>
  </dataFields>
  <formats count="2">
    <format dxfId="4">
      <pivotArea outline="0" collapsedLevelsAreSubtotals="1" fieldPosition="0"/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valueGreaterThan" evalOrder="-1" id="1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3.xml><?xml version="1.0" encoding="utf-8"?>
<pivotTableDefinition xmlns="http://schemas.openxmlformats.org/spreadsheetml/2006/main" name="Report16C" cacheId="36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 rowHeaderCaption="Biomass Category">
  <location ref="N1:O2" firstHeaderRow="1" firstDataRow="1" firstDataCol="1"/>
  <pivotFields count="2">
    <pivotField axis="axisRow" showAll="0">
      <items count="10">
        <item h="1" x="0"/>
        <item m="1" x="7"/>
        <item m="1" x="3"/>
        <item m="1" x="6"/>
        <item m="1" x="4"/>
        <item m="1" x="5"/>
        <item m="1" x="8"/>
        <item m="1" x="2"/>
        <item m="1" x="1"/>
        <item t="default"/>
      </items>
    </pivotField>
    <pivotField dataField="1" showAll="0"/>
  </pivotFields>
  <rowFields count="1">
    <field x="0"/>
  </rowFields>
  <rowItems count="1">
    <i t="grand">
      <x/>
    </i>
  </rowItems>
  <colItems count="1">
    <i/>
  </colItems>
  <dataFields count="1">
    <dataField name="Tons Per Acre " fld="1" baseField="0" baseItem="0" numFmtId="2"/>
  </dataFields>
  <formats count="3">
    <format dxfId="2">
      <pivotArea outline="0" collapsedLevelsAreSubtotals="1" fieldPosition="0"/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10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1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2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2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2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2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3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3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4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ivotTable" Target="../pivotTables/pivotTable34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ivotTable" Target="../pivotTables/pivotTable3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ivotTable" Target="../pivotTables/pivotTable3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ivotTable" Target="../pivotTables/pivotTable37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ivotTable" Target="../pivotTables/pivotTable38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ivotTable" Target="../pivotTables/pivotTable39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ivotTable" Target="../pivotTables/pivotTable40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3.xml"/><Relationship Id="rId2" Type="http://schemas.openxmlformats.org/officeDocument/2006/relationships/pivotTable" Target="../pivotTables/pivotTable42.xml"/><Relationship Id="rId1" Type="http://schemas.openxmlformats.org/officeDocument/2006/relationships/pivotTable" Target="../pivotTables/pivotTable41.xml"/><Relationship Id="rId5" Type="http://schemas.openxmlformats.org/officeDocument/2006/relationships/drawing" Target="../drawings/drawing30.xml"/><Relationship Id="rId4" Type="http://schemas.openxmlformats.org/officeDocument/2006/relationships/pivotTable" Target="../pivotTables/pivotTable44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7.xml"/><Relationship Id="rId2" Type="http://schemas.openxmlformats.org/officeDocument/2006/relationships/pivotTable" Target="../pivotTables/pivotTable46.xml"/><Relationship Id="rId1" Type="http://schemas.openxmlformats.org/officeDocument/2006/relationships/pivotTable" Target="../pivotTables/pivotTable45.xml"/><Relationship Id="rId4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ivotTable" Target="../pivotTables/pivotTable48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51.xml"/><Relationship Id="rId2" Type="http://schemas.openxmlformats.org/officeDocument/2006/relationships/pivotTable" Target="../pivotTables/pivotTable50.xml"/><Relationship Id="rId1" Type="http://schemas.openxmlformats.org/officeDocument/2006/relationships/pivotTable" Target="../pivotTables/pivotTable49.xml"/><Relationship Id="rId6" Type="http://schemas.openxmlformats.org/officeDocument/2006/relationships/drawing" Target="../drawings/drawing34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52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5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120"/>
  <sheetViews>
    <sheetView topLeftCell="H1" zoomScale="98" zoomScaleNormal="98" workbookViewId="0">
      <selection activeCell="I22" sqref="I22"/>
    </sheetView>
  </sheetViews>
  <sheetFormatPr defaultRowHeight="14.5" x14ac:dyDescent="0.35"/>
  <cols>
    <col min="1" max="1" width="36.453125" customWidth="1"/>
    <col min="2" max="2" width="14.7265625" customWidth="1"/>
    <col min="3" max="3" width="10.1796875" style="1" customWidth="1"/>
    <col min="4" max="4" width="22.1796875" style="1" customWidth="1"/>
    <col min="5" max="5" width="13.26953125" style="1" customWidth="1"/>
    <col min="6" max="6" width="15.7265625" style="1" bestFit="1" customWidth="1"/>
    <col min="7" max="7" width="12.54296875" style="2" customWidth="1"/>
    <col min="8" max="8" width="19.7265625" style="1" bestFit="1" customWidth="1"/>
    <col min="9" max="9" width="14.453125" style="2" customWidth="1"/>
    <col min="10" max="10" width="17.81640625" style="2" customWidth="1"/>
    <col min="11" max="11" width="10.1796875" style="2" customWidth="1"/>
    <col min="12" max="12" width="11.26953125" style="2" customWidth="1"/>
    <col min="13" max="13" width="9.1796875" style="2" customWidth="1"/>
    <col min="14" max="14" width="15.7265625" style="2" customWidth="1"/>
    <col min="15" max="15" width="16" style="2" customWidth="1"/>
    <col min="16" max="16" width="15.26953125" style="1" customWidth="1"/>
    <col min="17" max="17" width="13.7265625" style="6" bestFit="1" customWidth="1"/>
    <col min="18" max="18" width="7.1796875" customWidth="1"/>
    <col min="19" max="20" width="8.1796875" customWidth="1"/>
    <col min="21" max="21" width="9.1796875" bestFit="1" customWidth="1"/>
    <col min="22" max="22" width="13.26953125" customWidth="1"/>
    <col min="23" max="31" width="14.26953125" customWidth="1"/>
    <col min="32" max="33" width="15.26953125" customWidth="1"/>
    <col min="34" max="34" width="16.26953125" customWidth="1"/>
    <col min="35" max="36" width="2" customWidth="1"/>
    <col min="37" max="37" width="3" customWidth="1"/>
    <col min="38" max="38" width="2" customWidth="1"/>
    <col min="39" max="39" width="32.1796875" customWidth="1"/>
    <col min="40" max="40" width="10.90625" customWidth="1"/>
    <col min="41" max="41" width="18.7265625" style="1" customWidth="1"/>
    <col min="42" max="42" width="19.90625" style="1" customWidth="1"/>
    <col min="43" max="55" width="20.81640625" style="1" customWidth="1"/>
    <col min="56" max="56" width="10.90625" customWidth="1"/>
    <col min="57" max="57" width="15" customWidth="1"/>
    <col min="58" max="58" width="16.26953125" customWidth="1"/>
    <col min="59" max="73" width="16.81640625" customWidth="1"/>
    <col min="74" max="74" width="14.1796875" customWidth="1"/>
    <col min="75" max="75" width="10.90625" customWidth="1"/>
    <col min="76" max="76" width="15.54296875" customWidth="1"/>
    <col min="77" max="77" width="17.08984375" customWidth="1"/>
    <col min="78" max="90" width="18" customWidth="1"/>
    <col min="91" max="91" width="15.81640625" customWidth="1"/>
    <col min="92" max="92" width="10.90625" customWidth="1"/>
    <col min="93" max="93" width="13" customWidth="1"/>
    <col min="94" max="94" width="14.26953125" customWidth="1"/>
    <col min="95" max="95" width="3" customWidth="1"/>
    <col min="96" max="96" width="7" customWidth="1"/>
    <col min="97" max="97" width="17.7265625" bestFit="1" customWidth="1"/>
    <col min="98" max="104" width="2" customWidth="1"/>
    <col min="105" max="108" width="3" customWidth="1"/>
    <col min="109" max="109" width="7" customWidth="1"/>
    <col min="110" max="111" width="21.453125" bestFit="1" customWidth="1"/>
    <col min="112" max="112" width="22.453125" bestFit="1" customWidth="1"/>
  </cols>
  <sheetData>
    <row r="1" spans="1:94" x14ac:dyDescent="0.3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AN1" s="8" t="s">
        <v>1</v>
      </c>
      <c r="AO1" s="1" t="s">
        <v>16</v>
      </c>
      <c r="AP1" s="1" t="s">
        <v>17</v>
      </c>
      <c r="BD1" s="8" t="s">
        <v>1</v>
      </c>
      <c r="BE1" s="1" t="s">
        <v>18</v>
      </c>
      <c r="BF1" s="1" t="s">
        <v>19</v>
      </c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W1" s="8" t="s">
        <v>1</v>
      </c>
      <c r="BX1" t="s">
        <v>20</v>
      </c>
      <c r="BY1" t="s">
        <v>21</v>
      </c>
      <c r="CN1" s="8" t="s">
        <v>1</v>
      </c>
      <c r="CO1" t="s">
        <v>22</v>
      </c>
      <c r="CP1" t="s">
        <v>23</v>
      </c>
    </row>
    <row r="2" spans="1:94" x14ac:dyDescent="0.35">
      <c r="A2" t="s">
        <v>320</v>
      </c>
      <c r="B2" t="s">
        <v>322</v>
      </c>
      <c r="C2">
        <v>14.28571</v>
      </c>
      <c r="D2">
        <f t="shared" ref="D2:D16" si="0">C:C/SUM(C:C,E:E)*100</f>
        <v>16.597499333693179</v>
      </c>
      <c r="E2">
        <v>3.4523799999999998</v>
      </c>
      <c r="F2">
        <f t="shared" ref="F2:F16" si="1">E:E/SUM(C:C,E:E)*100</f>
        <v>4.011062435794627</v>
      </c>
      <c r="G2">
        <v>20.80359</v>
      </c>
      <c r="H2">
        <f t="shared" ref="H2:H16" si="2">G:G/SUM(G:G,I:I)*100</f>
        <v>16.059028668987981</v>
      </c>
      <c r="I2">
        <v>6.4095800000000001</v>
      </c>
      <c r="J2">
        <f t="shared" ref="J2:J16" si="3">I:I/SUM(G:G,I:I)*100</f>
        <v>4.9477820403195798</v>
      </c>
      <c r="K2">
        <v>11.22081</v>
      </c>
      <c r="L2">
        <v>9.9377200000000006</v>
      </c>
      <c r="M2">
        <v>10.932169999999999</v>
      </c>
      <c r="N2">
        <v>13.241666666666667</v>
      </c>
      <c r="O2">
        <v>11.724137931034482</v>
      </c>
      <c r="P2">
        <v>12.946308724832216</v>
      </c>
      <c r="AN2" s="9" t="s">
        <v>24</v>
      </c>
      <c r="BD2" s="9" t="s">
        <v>24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W2" s="9" t="s">
        <v>24</v>
      </c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N2" s="9" t="s">
        <v>24</v>
      </c>
      <c r="CO2" s="7"/>
      <c r="CP2" s="7"/>
    </row>
    <row r="3" spans="1:94" x14ac:dyDescent="0.35">
      <c r="A3" t="s">
        <v>320</v>
      </c>
      <c r="B3" t="s">
        <v>323</v>
      </c>
      <c r="C3" s="1">
        <v>13.690480000000001</v>
      </c>
      <c r="D3" s="1">
        <f t="shared" si="0"/>
        <v>15.905946059239607</v>
      </c>
      <c r="E3" s="1">
        <v>1.4285699999999999</v>
      </c>
      <c r="F3" s="1">
        <f t="shared" si="1"/>
        <v>1.659748771544016</v>
      </c>
      <c r="G3" s="2">
        <v>12.8574</v>
      </c>
      <c r="H3" s="1">
        <f t="shared" si="2"/>
        <v>9.9250828923587751</v>
      </c>
      <c r="I3" s="2">
        <v>3.0929199999999999</v>
      </c>
      <c r="J3" s="2">
        <f t="shared" si="3"/>
        <v>2.3875346010417582</v>
      </c>
      <c r="K3" s="2">
        <v>13.972530000000001</v>
      </c>
      <c r="L3" s="2">
        <v>9.2025600000000001</v>
      </c>
      <c r="M3" s="2">
        <v>13.18317</v>
      </c>
      <c r="N3" s="2">
        <v>16.252173913043478</v>
      </c>
      <c r="O3" s="2">
        <v>10.333333333333334</v>
      </c>
      <c r="P3" s="1">
        <v>15.69291338582677</v>
      </c>
      <c r="AO3"/>
      <c r="AP3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</row>
    <row r="4" spans="1:94" x14ac:dyDescent="0.35">
      <c r="A4" t="s">
        <v>320</v>
      </c>
      <c r="B4" t="s">
        <v>324</v>
      </c>
      <c r="C4" s="1">
        <v>13.09524</v>
      </c>
      <c r="D4" s="1">
        <f t="shared" si="0"/>
        <v>15.214381166533011</v>
      </c>
      <c r="E4" s="1">
        <v>1.19048</v>
      </c>
      <c r="F4" s="1">
        <f t="shared" si="1"/>
        <v>1.3831297854131896</v>
      </c>
      <c r="G4" s="2">
        <v>14.206289999999999</v>
      </c>
      <c r="H4" s="1">
        <f t="shared" si="2"/>
        <v>10.966338905446477</v>
      </c>
      <c r="I4" s="2">
        <v>1.6433</v>
      </c>
      <c r="J4" s="2">
        <f t="shared" si="3"/>
        <v>1.2685215297815402</v>
      </c>
      <c r="K4" s="2">
        <v>13.00046</v>
      </c>
      <c r="L4" s="2">
        <v>11.52511</v>
      </c>
      <c r="M4" s="2">
        <v>12.855370000000001</v>
      </c>
      <c r="N4" s="2">
        <v>16.236363636363638</v>
      </c>
      <c r="O4" s="2">
        <v>14.3</v>
      </c>
      <c r="P4" s="1">
        <v>16.074999999999999</v>
      </c>
      <c r="AO4"/>
      <c r="AP4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4" x14ac:dyDescent="0.35">
      <c r="A5" t="s">
        <v>320</v>
      </c>
      <c r="B5" t="s">
        <v>325</v>
      </c>
      <c r="C5" s="1">
        <v>10.71429</v>
      </c>
      <c r="D5" s="1">
        <f t="shared" si="0"/>
        <v>12.44813321395965</v>
      </c>
      <c r="E5" s="1">
        <v>0.23810000000000001</v>
      </c>
      <c r="F5" s="1">
        <f t="shared" si="1"/>
        <v>0.27663060438384557</v>
      </c>
      <c r="G5" s="2">
        <v>11.101100000000001</v>
      </c>
      <c r="H5" s="1">
        <f t="shared" si="2"/>
        <v>8.5693326563974068</v>
      </c>
      <c r="I5" s="2">
        <v>0.26565</v>
      </c>
      <c r="J5" s="2">
        <f t="shared" si="3"/>
        <v>0.20506465306789154</v>
      </c>
      <c r="K5" s="2">
        <v>13.30274</v>
      </c>
      <c r="L5" s="2">
        <v>12.81939</v>
      </c>
      <c r="M5" s="2">
        <v>13.291639999999999</v>
      </c>
      <c r="N5" s="2">
        <v>16.233333333333334</v>
      </c>
      <c r="O5" s="2">
        <v>13.500000000000002</v>
      </c>
      <c r="P5" s="1">
        <v>16.173913043478262</v>
      </c>
      <c r="AO5"/>
      <c r="AP5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</row>
    <row r="6" spans="1:94" x14ac:dyDescent="0.35">
      <c r="A6" t="s">
        <v>320</v>
      </c>
      <c r="B6" t="s">
        <v>326</v>
      </c>
      <c r="C6" s="1">
        <v>7.8571400000000002</v>
      </c>
      <c r="D6" s="1">
        <f t="shared" si="0"/>
        <v>9.1286240526185995</v>
      </c>
      <c r="E6" s="1">
        <v>2.5</v>
      </c>
      <c r="F6" s="1">
        <f t="shared" si="1"/>
        <v>2.9045632547652831</v>
      </c>
      <c r="G6" s="2">
        <v>14.31799</v>
      </c>
      <c r="H6" s="1">
        <f t="shared" si="2"/>
        <v>11.052564095537514</v>
      </c>
      <c r="I6" s="2">
        <v>3.5046200000000001</v>
      </c>
      <c r="J6" s="2">
        <f t="shared" si="3"/>
        <v>2.7053404270084473</v>
      </c>
      <c r="K6" s="2">
        <v>10.030760000000001</v>
      </c>
      <c r="L6" s="2">
        <v>11.43647</v>
      </c>
      <c r="M6" s="2">
        <v>10.32231</v>
      </c>
      <c r="N6" s="2">
        <v>11.666666666666666</v>
      </c>
      <c r="O6" s="2">
        <v>14</v>
      </c>
      <c r="P6" s="1">
        <v>12.229885057471263</v>
      </c>
      <c r="AO6"/>
      <c r="AP6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</row>
    <row r="7" spans="1:94" x14ac:dyDescent="0.35">
      <c r="A7" t="s">
        <v>320</v>
      </c>
      <c r="B7" t="s">
        <v>327</v>
      </c>
      <c r="C7" s="1">
        <v>4.5238100000000001</v>
      </c>
      <c r="D7" s="1">
        <f t="shared" si="0"/>
        <v>5.2558769190158943</v>
      </c>
      <c r="E7" s="1">
        <v>0</v>
      </c>
      <c r="F7" s="1">
        <f t="shared" si="1"/>
        <v>0</v>
      </c>
      <c r="G7" s="2">
        <v>7.6528799999999997</v>
      </c>
      <c r="H7" s="1">
        <f t="shared" si="2"/>
        <v>5.9075293889335807</v>
      </c>
      <c r="I7" s="2">
        <v>0</v>
      </c>
      <c r="J7" s="2">
        <f t="shared" si="3"/>
        <v>0</v>
      </c>
      <c r="K7" s="2">
        <v>10.41075</v>
      </c>
      <c r="L7" s="2">
        <v>0</v>
      </c>
      <c r="M7" s="2">
        <v>10.41075</v>
      </c>
      <c r="N7" s="2">
        <v>13.44736842105263</v>
      </c>
      <c r="O7" s="2">
        <v>0</v>
      </c>
      <c r="P7" s="1">
        <v>13.44736842105263</v>
      </c>
      <c r="AO7"/>
      <c r="AP7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</row>
    <row r="8" spans="1:94" x14ac:dyDescent="0.35">
      <c r="A8" t="s">
        <v>320</v>
      </c>
      <c r="B8" t="s">
        <v>328</v>
      </c>
      <c r="C8" s="1">
        <v>3.4523799999999998</v>
      </c>
      <c r="D8" s="1">
        <f t="shared" si="0"/>
        <v>4.011062435794627</v>
      </c>
      <c r="E8" s="1">
        <v>0.59523999999999999</v>
      </c>
      <c r="F8" s="1">
        <f t="shared" si="1"/>
        <v>0.69156489270659482</v>
      </c>
      <c r="G8" s="2">
        <v>11.89237</v>
      </c>
      <c r="H8" s="1">
        <f t="shared" si="2"/>
        <v>9.1801420222285</v>
      </c>
      <c r="I8" s="2">
        <v>2.3081700000000001</v>
      </c>
      <c r="J8" s="2">
        <f t="shared" si="3"/>
        <v>1.7817582543636936</v>
      </c>
      <c r="K8" s="2">
        <v>7.2957099999999997</v>
      </c>
      <c r="L8" s="2">
        <v>6.8762999999999996</v>
      </c>
      <c r="M8" s="2">
        <v>7.22919</v>
      </c>
      <c r="N8" s="2">
        <v>7.931034482758621</v>
      </c>
      <c r="O8" s="2">
        <v>7.6000000000000005</v>
      </c>
      <c r="P8" s="1">
        <v>7.882352941176471</v>
      </c>
      <c r="AO8"/>
      <c r="AP8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</row>
    <row r="9" spans="1:94" x14ac:dyDescent="0.35">
      <c r="A9" t="s">
        <v>320</v>
      </c>
      <c r="B9" t="s">
        <v>329</v>
      </c>
      <c r="C9" s="1">
        <v>3.3333300000000001</v>
      </c>
      <c r="D9" s="1">
        <f t="shared" si="0"/>
        <v>3.8727471336027044</v>
      </c>
      <c r="E9" s="1">
        <v>0.23810000000000001</v>
      </c>
      <c r="F9" s="1">
        <f t="shared" si="1"/>
        <v>0.27663060438384557</v>
      </c>
      <c r="G9" s="2">
        <v>4.2414899999999998</v>
      </c>
      <c r="H9" s="1">
        <f t="shared" si="2"/>
        <v>3.2741565042007572</v>
      </c>
      <c r="I9" s="2">
        <v>0.33195999999999998</v>
      </c>
      <c r="J9" s="2">
        <f t="shared" si="3"/>
        <v>0.25625169295094019</v>
      </c>
      <c r="K9" s="2">
        <v>12.0039</v>
      </c>
      <c r="L9" s="2">
        <v>11.467779999999999</v>
      </c>
      <c r="M9" s="2">
        <v>11.96579</v>
      </c>
      <c r="N9" s="2">
        <v>15.642857142857144</v>
      </c>
      <c r="O9" s="2">
        <v>11.500000000000002</v>
      </c>
      <c r="P9" s="1">
        <v>15.366666666666667</v>
      </c>
      <c r="AO9"/>
      <c r="AP9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</row>
    <row r="10" spans="1:94" x14ac:dyDescent="0.35">
      <c r="A10" t="s">
        <v>320</v>
      </c>
      <c r="B10" t="s">
        <v>330</v>
      </c>
      <c r="C10" s="1">
        <v>1.54762</v>
      </c>
      <c r="D10" s="1">
        <f t="shared" si="0"/>
        <v>1.7980640737359388</v>
      </c>
      <c r="E10" s="1">
        <v>0</v>
      </c>
      <c r="F10" s="1">
        <f t="shared" si="1"/>
        <v>0</v>
      </c>
      <c r="G10" s="2">
        <v>4.2998399999999997</v>
      </c>
      <c r="H10" s="1">
        <f t="shared" si="2"/>
        <v>3.3191989378785722</v>
      </c>
      <c r="I10" s="2">
        <v>0</v>
      </c>
      <c r="J10" s="2">
        <f t="shared" si="3"/>
        <v>0</v>
      </c>
      <c r="K10" s="2">
        <v>8.1235999999999997</v>
      </c>
      <c r="L10" s="2">
        <v>0</v>
      </c>
      <c r="M10" s="2">
        <v>8.1235999999999997</v>
      </c>
      <c r="N10" s="2">
        <v>8.3076923076923084</v>
      </c>
      <c r="O10" s="2">
        <v>0</v>
      </c>
      <c r="P10" s="1">
        <v>8.3076923076923084</v>
      </c>
      <c r="AO10"/>
      <c r="AP10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</row>
    <row r="11" spans="1:94" x14ac:dyDescent="0.35">
      <c r="A11" t="s">
        <v>320</v>
      </c>
      <c r="B11" t="s">
        <v>331</v>
      </c>
      <c r="C11" s="1">
        <v>1.0714300000000001</v>
      </c>
      <c r="D11" s="1">
        <f t="shared" si="0"/>
        <v>1.2448144832212671</v>
      </c>
      <c r="E11" s="1">
        <v>0</v>
      </c>
      <c r="F11" s="1">
        <f t="shared" si="1"/>
        <v>0</v>
      </c>
      <c r="G11" s="2">
        <v>3.76186</v>
      </c>
      <c r="H11" s="1">
        <f t="shared" si="2"/>
        <v>2.9039131029172913</v>
      </c>
      <c r="I11" s="2">
        <v>0</v>
      </c>
      <c r="J11" s="2">
        <f t="shared" si="3"/>
        <v>0</v>
      </c>
      <c r="K11" s="2">
        <v>7.2264200000000001</v>
      </c>
      <c r="L11" s="2">
        <v>0</v>
      </c>
      <c r="M11" s="2">
        <v>7.2264200000000001</v>
      </c>
      <c r="N11" s="2">
        <v>8.5555555555555554</v>
      </c>
      <c r="O11" s="2">
        <v>0</v>
      </c>
      <c r="P11" s="1">
        <v>8.5555555555555554</v>
      </c>
      <c r="AO11"/>
      <c r="AP1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</row>
    <row r="12" spans="1:94" x14ac:dyDescent="0.35">
      <c r="A12" t="s">
        <v>320</v>
      </c>
      <c r="B12" t="s">
        <v>332</v>
      </c>
      <c r="C12" s="1">
        <v>0.95238</v>
      </c>
      <c r="D12" s="1">
        <f t="shared" si="0"/>
        <v>1.1064991810293441</v>
      </c>
      <c r="E12" s="1">
        <v>0.83333000000000002</v>
      </c>
      <c r="F12" s="1">
        <f t="shared" si="1"/>
        <v>0.9681838788374213</v>
      </c>
      <c r="G12" s="2">
        <v>1.7889200000000001</v>
      </c>
      <c r="H12" s="1">
        <f t="shared" si="2"/>
        <v>1.3809307704355827</v>
      </c>
      <c r="I12" s="2">
        <v>1.78426</v>
      </c>
      <c r="J12" s="2">
        <f t="shared" si="3"/>
        <v>1.3773335512249807</v>
      </c>
      <c r="K12" s="2">
        <v>9.8798899999999996</v>
      </c>
      <c r="L12" s="2">
        <v>9.2538400000000003</v>
      </c>
      <c r="M12" s="2">
        <v>9.5723900000000004</v>
      </c>
      <c r="N12" s="2">
        <v>13.875</v>
      </c>
      <c r="O12" s="2">
        <v>11</v>
      </c>
      <c r="P12" s="1">
        <v>12.533333333333333</v>
      </c>
      <c r="AO12"/>
      <c r="AP12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</row>
    <row r="13" spans="1:94" x14ac:dyDescent="0.35">
      <c r="A13" t="s">
        <v>320</v>
      </c>
      <c r="B13" t="s">
        <v>333</v>
      </c>
      <c r="C13" s="1">
        <v>0.23810000000000001</v>
      </c>
      <c r="D13" s="1">
        <f t="shared" si="0"/>
        <v>0.27663060438384557</v>
      </c>
      <c r="E13" s="1">
        <v>0.11905</v>
      </c>
      <c r="F13" s="1">
        <f t="shared" si="1"/>
        <v>0.13831530219192278</v>
      </c>
      <c r="G13" s="2">
        <v>1.05175</v>
      </c>
      <c r="H13" s="1">
        <f t="shared" si="2"/>
        <v>0.81188311260739654</v>
      </c>
      <c r="I13" s="2">
        <v>0.44545000000000001</v>
      </c>
      <c r="J13" s="2">
        <f t="shared" si="3"/>
        <v>0.34385864750270012</v>
      </c>
      <c r="K13" s="2">
        <v>6.4426699999999997</v>
      </c>
      <c r="L13" s="2">
        <v>7.0001499999999997</v>
      </c>
      <c r="M13" s="2">
        <v>6.6134500000000003</v>
      </c>
      <c r="N13" s="2">
        <v>6.5000000000000009</v>
      </c>
      <c r="O13" s="2">
        <v>7</v>
      </c>
      <c r="P13" s="1">
        <v>6.666666666666667</v>
      </c>
      <c r="AO13"/>
      <c r="AP13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</row>
    <row r="14" spans="1:94" x14ac:dyDescent="0.35">
      <c r="A14" t="s">
        <v>320</v>
      </c>
      <c r="B14" t="s">
        <v>334</v>
      </c>
      <c r="C14" s="1">
        <v>0.23810000000000001</v>
      </c>
      <c r="D14" s="1">
        <f t="shared" si="0"/>
        <v>0.27663060438384557</v>
      </c>
      <c r="E14" s="1">
        <v>0.11905</v>
      </c>
      <c r="F14" s="1">
        <f t="shared" si="1"/>
        <v>0.13831530219192278</v>
      </c>
      <c r="G14" s="2">
        <v>0.14288999999999999</v>
      </c>
      <c r="H14" s="1">
        <f t="shared" si="2"/>
        <v>0.11030185686757395</v>
      </c>
      <c r="I14" s="2">
        <v>0.11136</v>
      </c>
      <c r="J14" s="2">
        <f t="shared" si="3"/>
        <v>8.596273203704273E-2</v>
      </c>
      <c r="K14" s="2">
        <v>17.479189999999999</v>
      </c>
      <c r="L14" s="2">
        <v>14.00047</v>
      </c>
      <c r="M14" s="2">
        <v>16.0486</v>
      </c>
      <c r="N14" s="2">
        <v>17.5</v>
      </c>
      <c r="O14" s="2">
        <v>14</v>
      </c>
      <c r="P14" s="1">
        <v>16.333333333333336</v>
      </c>
      <c r="AO14"/>
      <c r="AP14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</row>
    <row r="15" spans="1:94" x14ac:dyDescent="0.35">
      <c r="A15" t="s">
        <v>320</v>
      </c>
      <c r="B15" t="s">
        <v>335</v>
      </c>
      <c r="C15" s="1">
        <v>0.11905</v>
      </c>
      <c r="D15" s="1">
        <f t="shared" si="0"/>
        <v>0.13831530219192278</v>
      </c>
      <c r="E15" s="1">
        <v>0</v>
      </c>
      <c r="F15" s="1">
        <f t="shared" si="1"/>
        <v>0</v>
      </c>
      <c r="G15" s="2">
        <v>0.87307999999999997</v>
      </c>
      <c r="H15" s="1">
        <f t="shared" si="2"/>
        <v>0.6739614052343863</v>
      </c>
      <c r="I15" s="2">
        <v>0</v>
      </c>
      <c r="J15" s="2">
        <f t="shared" si="3"/>
        <v>0</v>
      </c>
      <c r="K15" s="2">
        <v>5.0001199999999999</v>
      </c>
      <c r="L15" s="2">
        <v>0</v>
      </c>
      <c r="M15" s="2">
        <v>5.0001199999999999</v>
      </c>
      <c r="N15" s="2">
        <v>5</v>
      </c>
      <c r="O15" s="2">
        <v>0</v>
      </c>
      <c r="P15" s="1">
        <v>5</v>
      </c>
      <c r="AO15"/>
      <c r="AP15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</row>
    <row r="16" spans="1:94" x14ac:dyDescent="0.35">
      <c r="A16" t="s">
        <v>320</v>
      </c>
      <c r="B16" t="s">
        <v>336</v>
      </c>
      <c r="C16" s="1">
        <v>0.11905</v>
      </c>
      <c r="D16" s="1">
        <f t="shared" si="0"/>
        <v>0.13831530219192278</v>
      </c>
      <c r="E16" s="1">
        <v>0.11905</v>
      </c>
      <c r="F16" s="1">
        <f t="shared" si="1"/>
        <v>0.13831530219192278</v>
      </c>
      <c r="G16" s="2">
        <v>4.9489999999999999E-2</v>
      </c>
      <c r="H16" s="1">
        <f t="shared" si="2"/>
        <v>3.8203085564953707E-2</v>
      </c>
      <c r="I16" s="2">
        <v>0.60629999999999995</v>
      </c>
      <c r="J16" s="2">
        <f t="shared" si="3"/>
        <v>0.46802446510469647</v>
      </c>
      <c r="K16" s="2">
        <v>21.00141</v>
      </c>
      <c r="L16" s="2">
        <v>6.0001699999999998</v>
      </c>
      <c r="M16" s="2">
        <v>8.1590500000000006</v>
      </c>
      <c r="N16" s="2">
        <v>21</v>
      </c>
      <c r="O16" s="2">
        <v>6</v>
      </c>
      <c r="P16" s="1">
        <v>13.500000000000002</v>
      </c>
      <c r="AO16"/>
      <c r="AP16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</row>
    <row r="17" spans="1:90" x14ac:dyDescent="0.35">
      <c r="A17" t="s">
        <v>321</v>
      </c>
      <c r="K17" s="2">
        <v>11.247769999999999</v>
      </c>
      <c r="L17" s="2">
        <v>9.8425799999999999</v>
      </c>
      <c r="M17" s="2">
        <v>11.03729</v>
      </c>
      <c r="N17" s="2">
        <v>14.278481012658228</v>
      </c>
      <c r="O17" s="2">
        <v>12.043478260869563</v>
      </c>
      <c r="P17" s="1">
        <v>13.994475138121548</v>
      </c>
      <c r="AO17"/>
      <c r="AP17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</row>
    <row r="18" spans="1:90" x14ac:dyDescent="0.35">
      <c r="AO18"/>
      <c r="AP18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</row>
    <row r="19" spans="1:90" x14ac:dyDescent="0.35">
      <c r="AO19"/>
      <c r="AP19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</row>
    <row r="20" spans="1:90" x14ac:dyDescent="0.35">
      <c r="AO20"/>
      <c r="AP20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</row>
    <row r="21" spans="1:90" x14ac:dyDescent="0.35">
      <c r="AO21"/>
      <c r="AP2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</row>
    <row r="22" spans="1:90" x14ac:dyDescent="0.35">
      <c r="AO22"/>
      <c r="AP22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</row>
    <row r="23" spans="1:90" x14ac:dyDescent="0.35">
      <c r="AO23"/>
      <c r="AP23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</row>
    <row r="24" spans="1:90" x14ac:dyDescent="0.35">
      <c r="AO24"/>
      <c r="AP24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</row>
    <row r="25" spans="1:90" x14ac:dyDescent="0.35">
      <c r="AO25"/>
      <c r="AP25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</row>
    <row r="26" spans="1:90" x14ac:dyDescent="0.35">
      <c r="AO26"/>
      <c r="AP26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</row>
    <row r="27" spans="1:90" x14ac:dyDescent="0.35">
      <c r="AO27"/>
      <c r="AP27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</row>
    <row r="28" spans="1:90" x14ac:dyDescent="0.35">
      <c r="AO28"/>
      <c r="AP28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</row>
    <row r="29" spans="1:90" x14ac:dyDescent="0.35">
      <c r="AO29"/>
      <c r="AP29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</row>
    <row r="30" spans="1:90" x14ac:dyDescent="0.35">
      <c r="AO30"/>
      <c r="AP30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</row>
    <row r="31" spans="1:90" x14ac:dyDescent="0.35">
      <c r="AO31"/>
      <c r="AP3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</row>
    <row r="32" spans="1:90" x14ac:dyDescent="0.35">
      <c r="AO32"/>
      <c r="AP32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</row>
    <row r="33" spans="41:90" x14ac:dyDescent="0.35">
      <c r="AO33"/>
      <c r="AP33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</row>
    <row r="34" spans="41:90" x14ac:dyDescent="0.35">
      <c r="AO34"/>
      <c r="AP34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</row>
    <row r="35" spans="41:90" x14ac:dyDescent="0.35">
      <c r="AO35"/>
      <c r="AP35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</row>
    <row r="36" spans="41:90" x14ac:dyDescent="0.35">
      <c r="AO36"/>
      <c r="AP36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</row>
    <row r="37" spans="41:90" x14ac:dyDescent="0.35">
      <c r="AO37"/>
      <c r="AP37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</row>
    <row r="38" spans="41:90" x14ac:dyDescent="0.35">
      <c r="AO38"/>
      <c r="AP38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</row>
    <row r="39" spans="41:90" x14ac:dyDescent="0.35">
      <c r="AO39"/>
      <c r="AP39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</row>
    <row r="40" spans="41:90" x14ac:dyDescent="0.35">
      <c r="AO40"/>
      <c r="AP40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</row>
    <row r="41" spans="41:90" x14ac:dyDescent="0.35">
      <c r="AO41"/>
      <c r="AP4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</row>
    <row r="42" spans="41:90" x14ac:dyDescent="0.35">
      <c r="AO42"/>
      <c r="AP42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</row>
    <row r="43" spans="41:90" x14ac:dyDescent="0.35">
      <c r="AO43"/>
      <c r="AP43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</row>
    <row r="44" spans="41:90" x14ac:dyDescent="0.35">
      <c r="AO44"/>
      <c r="AP44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</row>
    <row r="45" spans="41:90" x14ac:dyDescent="0.35">
      <c r="AO45"/>
      <c r="AP45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</row>
    <row r="46" spans="41:90" x14ac:dyDescent="0.35">
      <c r="AO46"/>
      <c r="AP46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</row>
    <row r="47" spans="41:90" x14ac:dyDescent="0.35">
      <c r="AO47"/>
      <c r="AP47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</row>
    <row r="48" spans="41:90" x14ac:dyDescent="0.35">
      <c r="AO48"/>
      <c r="AP48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</row>
    <row r="49" spans="41:90" x14ac:dyDescent="0.35">
      <c r="AO49"/>
      <c r="AP49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</row>
    <row r="50" spans="41:90" x14ac:dyDescent="0.35">
      <c r="AO50"/>
      <c r="AP50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</row>
    <row r="51" spans="41:90" x14ac:dyDescent="0.35">
      <c r="AO51"/>
      <c r="AP5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</row>
    <row r="52" spans="41:90" x14ac:dyDescent="0.35">
      <c r="AO52"/>
      <c r="AP52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</row>
    <row r="53" spans="41:90" x14ac:dyDescent="0.35">
      <c r="AO53"/>
      <c r="AP53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</row>
    <row r="54" spans="41:90" x14ac:dyDescent="0.35"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41:90" x14ac:dyDescent="0.35"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</row>
    <row r="56" spans="41:90" x14ac:dyDescent="0.35"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</row>
    <row r="57" spans="41:90" x14ac:dyDescent="0.35"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</row>
    <row r="58" spans="41:90" x14ac:dyDescent="0.35"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  <row r="59" spans="41:90" x14ac:dyDescent="0.35"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41:90" x14ac:dyDescent="0.35"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</row>
    <row r="61" spans="41:90" x14ac:dyDescent="0.35"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41:90" x14ac:dyDescent="0.35"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  <row r="63" spans="41:90" x14ac:dyDescent="0.35"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</row>
    <row r="64" spans="41:90" x14ac:dyDescent="0.35"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</row>
    <row r="65" spans="41:55" x14ac:dyDescent="0.35"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</row>
    <row r="66" spans="41:55" x14ac:dyDescent="0.35"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</row>
    <row r="67" spans="41:55" x14ac:dyDescent="0.35"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</row>
    <row r="68" spans="41:55" x14ac:dyDescent="0.35"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</row>
    <row r="69" spans="41:55" x14ac:dyDescent="0.35"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</row>
    <row r="70" spans="41:55" x14ac:dyDescent="0.35"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</row>
    <row r="71" spans="41:55" x14ac:dyDescent="0.35"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</row>
    <row r="72" spans="41:55" x14ac:dyDescent="0.35"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</row>
    <row r="73" spans="41:55" x14ac:dyDescent="0.35"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</row>
    <row r="74" spans="41:55" x14ac:dyDescent="0.35"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</row>
    <row r="75" spans="41:55" x14ac:dyDescent="0.35"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</row>
    <row r="76" spans="41:55" x14ac:dyDescent="0.35"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</row>
    <row r="77" spans="41:55" x14ac:dyDescent="0.35"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</row>
    <row r="78" spans="41:55" x14ac:dyDescent="0.35"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</row>
    <row r="79" spans="41:55" x14ac:dyDescent="0.35"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</row>
    <row r="80" spans="41:55" x14ac:dyDescent="0.35"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</row>
    <row r="81" spans="41:55" x14ac:dyDescent="0.35"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</row>
    <row r="82" spans="41:55" x14ac:dyDescent="0.35"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</row>
    <row r="83" spans="41:55" x14ac:dyDescent="0.35"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</row>
    <row r="84" spans="41:55" x14ac:dyDescent="0.35"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</row>
    <row r="85" spans="41:55" x14ac:dyDescent="0.35"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</row>
    <row r="86" spans="41:55" x14ac:dyDescent="0.35"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</row>
    <row r="87" spans="41:55" x14ac:dyDescent="0.35"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</row>
    <row r="88" spans="41:55" x14ac:dyDescent="0.35"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</row>
    <row r="89" spans="41:55" x14ac:dyDescent="0.35"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</row>
    <row r="90" spans="41:55" x14ac:dyDescent="0.35"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</row>
    <row r="91" spans="41:55" x14ac:dyDescent="0.35"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</row>
    <row r="92" spans="41:55" x14ac:dyDescent="0.35"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</row>
    <row r="93" spans="41:55" x14ac:dyDescent="0.35"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</row>
    <row r="94" spans="41:55" x14ac:dyDescent="0.35"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</row>
    <row r="95" spans="41:55" x14ac:dyDescent="0.35"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</row>
    <row r="96" spans="41:55" x14ac:dyDescent="0.35"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</row>
    <row r="97" spans="41:55" x14ac:dyDescent="0.35"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</row>
    <row r="98" spans="41:55" x14ac:dyDescent="0.35"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</row>
    <row r="99" spans="41:55" x14ac:dyDescent="0.35"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</row>
    <row r="100" spans="41:55" x14ac:dyDescent="0.35"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</row>
    <row r="101" spans="41:55" x14ac:dyDescent="0.35"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</row>
    <row r="102" spans="41:55" x14ac:dyDescent="0.35"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</row>
    <row r="103" spans="41:55" x14ac:dyDescent="0.35"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</row>
    <row r="104" spans="41:55" x14ac:dyDescent="0.35"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</row>
    <row r="105" spans="41:55" x14ac:dyDescent="0.35"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</row>
    <row r="106" spans="41:55" x14ac:dyDescent="0.35"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</row>
    <row r="107" spans="41:55" x14ac:dyDescent="0.35"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</row>
    <row r="108" spans="41:55" x14ac:dyDescent="0.35"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</row>
    <row r="109" spans="41:55" x14ac:dyDescent="0.35"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</row>
    <row r="110" spans="41:55" x14ac:dyDescent="0.35"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</row>
    <row r="111" spans="41:55" x14ac:dyDescent="0.35"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</row>
    <row r="112" spans="41:55" x14ac:dyDescent="0.35">
      <c r="AO112"/>
    </row>
    <row r="113" spans="41:41" x14ac:dyDescent="0.35">
      <c r="AO113"/>
    </row>
    <row r="114" spans="41:41" x14ac:dyDescent="0.35">
      <c r="AO114"/>
    </row>
    <row r="115" spans="41:41" x14ac:dyDescent="0.35">
      <c r="AO115"/>
    </row>
    <row r="116" spans="41:41" x14ac:dyDescent="0.35">
      <c r="AO116"/>
    </row>
    <row r="117" spans="41:41" x14ac:dyDescent="0.35">
      <c r="AO117"/>
    </row>
    <row r="118" spans="41:41" x14ac:dyDescent="0.35">
      <c r="AO118"/>
    </row>
    <row r="119" spans="41:41" x14ac:dyDescent="0.35">
      <c r="AO119"/>
    </row>
    <row r="120" spans="41:41" x14ac:dyDescent="0.35">
      <c r="AO120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9"/>
  <sheetViews>
    <sheetView workbookViewId="0">
      <selection activeCell="P9" sqref="P9"/>
    </sheetView>
  </sheetViews>
  <sheetFormatPr defaultRowHeight="14.5" x14ac:dyDescent="0.35"/>
  <cols>
    <col min="1" max="1" width="17.26953125" customWidth="1"/>
    <col min="2" max="2" width="14.81640625" customWidth="1"/>
    <col min="6" max="6" width="24.81640625" customWidth="1"/>
    <col min="13" max="13" width="14" customWidth="1"/>
    <col min="14" max="14" width="21.54296875" customWidth="1"/>
    <col min="18" max="18" width="13.26953125" customWidth="1"/>
    <col min="19" max="20" width="5.81640625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42</v>
      </c>
      <c r="C2">
        <v>75.238095238095241</v>
      </c>
      <c r="D2">
        <v>70</v>
      </c>
      <c r="E2">
        <v>48.730292661076774</v>
      </c>
      <c r="F2">
        <v>5.3169108275413199</v>
      </c>
      <c r="G2">
        <v>64.768110498899517</v>
      </c>
      <c r="H2">
        <v>85.815124613963505</v>
      </c>
      <c r="I2">
        <v>64.661065862226891</v>
      </c>
      <c r="J2">
        <v>80.557796271355883</v>
      </c>
      <c r="K2">
        <v>69.918394204834513</v>
      </c>
      <c r="L2">
        <v>76</v>
      </c>
      <c r="M2">
        <v>84</v>
      </c>
      <c r="N2" s="18">
        <v>7.0667802138207394</v>
      </c>
      <c r="O2">
        <f t="shared" ref="O2:O7" si="0">J2-C2</f>
        <v>5.3197010332606425</v>
      </c>
      <c r="P2">
        <f t="shared" ref="P2:P7" si="1">H2-C2</f>
        <v>10.577029375868264</v>
      </c>
      <c r="R2" s="9" t="s">
        <v>43</v>
      </c>
      <c r="S2" s="7">
        <v>86.25</v>
      </c>
      <c r="T2" s="7">
        <v>86.25</v>
      </c>
    </row>
    <row r="3" spans="1:20" x14ac:dyDescent="0.35">
      <c r="A3" t="s">
        <v>320</v>
      </c>
      <c r="B3" t="s">
        <v>44</v>
      </c>
      <c r="C3">
        <v>10.952380952380953</v>
      </c>
      <c r="D3">
        <v>20</v>
      </c>
      <c r="E3">
        <v>11.472234435255588</v>
      </c>
      <c r="F3">
        <v>1.251723397377086</v>
      </c>
      <c r="G3">
        <v>104.74648832189885</v>
      </c>
      <c r="H3">
        <v>13.442457535185278</v>
      </c>
      <c r="I3">
        <v>8.4623043695767226</v>
      </c>
      <c r="J3">
        <v>12.204761228516396</v>
      </c>
      <c r="K3">
        <v>9.7000006762456046</v>
      </c>
      <c r="L3">
        <v>51</v>
      </c>
      <c r="M3">
        <v>84</v>
      </c>
      <c r="N3" s="19">
        <v>11.428778845616892</v>
      </c>
      <c r="O3">
        <f t="shared" si="0"/>
        <v>1.2523802761354439</v>
      </c>
      <c r="P3">
        <f t="shared" si="1"/>
        <v>2.4900765828043259</v>
      </c>
      <c r="R3" s="9" t="s">
        <v>44</v>
      </c>
      <c r="S3" s="7">
        <v>1.25</v>
      </c>
      <c r="T3" s="7">
        <v>1.25</v>
      </c>
    </row>
    <row r="4" spans="1:20" x14ac:dyDescent="0.35">
      <c r="A4" t="s">
        <v>320</v>
      </c>
      <c r="B4" t="s">
        <v>43</v>
      </c>
      <c r="C4">
        <v>86.19047619047619</v>
      </c>
      <c r="D4">
        <v>80</v>
      </c>
      <c r="E4">
        <v>52.202219449302738</v>
      </c>
      <c r="F4">
        <v>5.6957290969315668</v>
      </c>
      <c r="G4">
        <v>60.566110963279421</v>
      </c>
      <c r="H4">
        <v>97.521095779424883</v>
      </c>
      <c r="I4">
        <v>74.859856601527525</v>
      </c>
      <c r="J4">
        <v>91.889194289182996</v>
      </c>
      <c r="K4">
        <v>80.491758091769412</v>
      </c>
      <c r="L4">
        <v>78</v>
      </c>
      <c r="M4">
        <v>84</v>
      </c>
      <c r="N4" s="18">
        <v>6.608304477102922</v>
      </c>
      <c r="O4">
        <f t="shared" si="0"/>
        <v>5.6987180987068058</v>
      </c>
      <c r="P4">
        <f t="shared" si="1"/>
        <v>11.330619588948693</v>
      </c>
      <c r="R4" s="9" t="s">
        <v>42</v>
      </c>
      <c r="S4" s="7">
        <v>85</v>
      </c>
      <c r="T4" s="7">
        <v>85</v>
      </c>
    </row>
    <row r="5" spans="1:20" x14ac:dyDescent="0.35">
      <c r="A5" t="s">
        <v>320</v>
      </c>
      <c r="B5" t="s">
        <v>45</v>
      </c>
      <c r="C5">
        <v>109.04094619425169</v>
      </c>
      <c r="D5">
        <v>103.40468600029051</v>
      </c>
      <c r="E5">
        <v>85.746190097870098</v>
      </c>
      <c r="F5">
        <v>9.3556763494657744</v>
      </c>
      <c r="G5">
        <v>78.636689326885516</v>
      </c>
      <c r="H5">
        <v>127.652366770808</v>
      </c>
      <c r="I5">
        <v>90.429525617696001</v>
      </c>
      <c r="J5">
        <v>118.40153221072283</v>
      </c>
      <c r="K5">
        <v>99.680360177781168</v>
      </c>
      <c r="L5">
        <v>76</v>
      </c>
      <c r="M5">
        <v>84</v>
      </c>
      <c r="N5" s="18">
        <v>8.5799662200280693</v>
      </c>
      <c r="O5">
        <f t="shared" si="0"/>
        <v>9.3605860164711459</v>
      </c>
      <c r="P5">
        <f t="shared" si="1"/>
        <v>18.611420576556313</v>
      </c>
    </row>
    <row r="6" spans="1:20" x14ac:dyDescent="0.35">
      <c r="A6" t="s">
        <v>320</v>
      </c>
      <c r="B6" t="s">
        <v>46</v>
      </c>
      <c r="C6">
        <v>20.600576757985532</v>
      </c>
      <c r="D6">
        <v>28.647889756541161</v>
      </c>
      <c r="E6">
        <v>26.359822915217091</v>
      </c>
      <c r="F6">
        <v>2.8760924717765208</v>
      </c>
      <c r="G6">
        <v>127.95672288640689</v>
      </c>
      <c r="H6">
        <v>26.322040884131322</v>
      </c>
      <c r="I6">
        <v>14.879112631839678</v>
      </c>
      <c r="J6">
        <v>23.478178544084656</v>
      </c>
      <c r="K6">
        <v>17.722974971886345</v>
      </c>
      <c r="L6">
        <v>51</v>
      </c>
      <c r="M6">
        <v>84</v>
      </c>
      <c r="N6" s="19">
        <v>13.961223054891617</v>
      </c>
      <c r="O6">
        <f t="shared" si="0"/>
        <v>2.8776017860991239</v>
      </c>
      <c r="P6">
        <f t="shared" si="1"/>
        <v>5.7214641261457899</v>
      </c>
      <c r="R6" s="8" t="s">
        <v>25</v>
      </c>
      <c r="S6" t="s">
        <v>40</v>
      </c>
      <c r="T6" t="s">
        <v>41</v>
      </c>
    </row>
    <row r="7" spans="1:20" x14ac:dyDescent="0.35">
      <c r="A7" t="s">
        <v>320</v>
      </c>
      <c r="B7" t="s">
        <v>47</v>
      </c>
      <c r="C7">
        <v>129.64152295223727</v>
      </c>
      <c r="D7">
        <v>122.06630584876439</v>
      </c>
      <c r="E7">
        <v>95.917489142546316</v>
      </c>
      <c r="F7">
        <v>10.465456058710084</v>
      </c>
      <c r="G7">
        <v>73.986703456024955</v>
      </c>
      <c r="H7">
        <v>150.46064889872633</v>
      </c>
      <c r="I7">
        <v>108.82239700574769</v>
      </c>
      <c r="J7">
        <v>140.11247106757509</v>
      </c>
      <c r="K7">
        <v>119.17057483689895</v>
      </c>
      <c r="L7">
        <v>78</v>
      </c>
      <c r="M7">
        <v>84</v>
      </c>
      <c r="N7" s="18">
        <v>8.0726111668448848</v>
      </c>
      <c r="O7">
        <f t="shared" si="0"/>
        <v>10.470948115337819</v>
      </c>
      <c r="P7">
        <f t="shared" si="1"/>
        <v>20.819125946489066</v>
      </c>
      <c r="R7" s="9" t="s">
        <v>47</v>
      </c>
      <c r="S7" s="7">
        <v>113.87448326804778</v>
      </c>
      <c r="T7" s="7">
        <v>113.87448326804778</v>
      </c>
    </row>
    <row r="8" spans="1:20" x14ac:dyDescent="0.35">
      <c r="R8" s="9" t="s">
        <v>46</v>
      </c>
      <c r="S8" s="7">
        <v>0.2923254056789914</v>
      </c>
      <c r="T8" s="7">
        <v>0.2923254056789914</v>
      </c>
    </row>
    <row r="9" spans="1:20" x14ac:dyDescent="0.35">
      <c r="R9" s="9" t="s">
        <v>45</v>
      </c>
      <c r="S9" s="7">
        <v>113.5821578623688</v>
      </c>
      <c r="T9" s="7">
        <v>113.5821578623688</v>
      </c>
    </row>
  </sheetData>
  <sortState ref="A2:P9">
    <sortCondition ref="B1"/>
  </sortState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F74"/>
  <sheetViews>
    <sheetView topLeftCell="E1" zoomScaleNormal="100" workbookViewId="0">
      <selection activeCell="K2" sqref="K2:K12"/>
    </sheetView>
  </sheetViews>
  <sheetFormatPr defaultRowHeight="14.5" x14ac:dyDescent="0.35"/>
  <cols>
    <col min="1" max="1" width="35.7265625" bestFit="1" customWidth="1"/>
    <col min="2" max="2" width="20.7265625" customWidth="1"/>
    <col min="3" max="3" width="20.7265625" style="2" customWidth="1"/>
    <col min="4" max="4" width="20.7265625" customWidth="1"/>
    <col min="5" max="5" width="20" customWidth="1"/>
    <col min="6" max="6" width="16.7265625" style="1" bestFit="1" customWidth="1"/>
    <col min="7" max="7" width="18.7265625" bestFit="1" customWidth="1"/>
    <col min="8" max="8" width="20.81640625" bestFit="1" customWidth="1"/>
    <col min="9" max="9" width="18" style="1" customWidth="1"/>
    <col min="10" max="10" width="22.1796875" customWidth="1"/>
    <col min="11" max="11" width="18.7265625" style="1" bestFit="1" customWidth="1"/>
    <col min="12" max="12" width="18.7265625" style="1" customWidth="1"/>
    <col min="25" max="25" width="10.7265625" customWidth="1"/>
    <col min="26" max="26" width="27.81640625" style="1" customWidth="1"/>
    <col min="27" max="31" width="30.453125" style="1" customWidth="1"/>
    <col min="32" max="32" width="10.7265625" style="1" customWidth="1"/>
    <col min="33" max="33" width="19.36328125" style="1" customWidth="1"/>
    <col min="34" max="38" width="21.1796875" style="1" customWidth="1"/>
    <col min="39" max="39" width="30.453125" style="1" customWidth="1"/>
    <col min="40" max="40" width="10.7265625" style="1" customWidth="1"/>
    <col min="41" max="41" width="18.36328125" style="1" customWidth="1"/>
    <col min="42" max="53" width="19.81640625" style="1" customWidth="1"/>
    <col min="55" max="55" width="10.7265625" customWidth="1"/>
    <col min="56" max="56" width="13.1796875" customWidth="1"/>
    <col min="57" max="57" width="12.54296875" customWidth="1"/>
    <col min="58" max="58" width="22.54296875" customWidth="1"/>
  </cols>
  <sheetData>
    <row r="1" spans="1:58" s="6" customFormat="1" x14ac:dyDescent="0.35">
      <c r="A1" s="6" t="s">
        <v>0</v>
      </c>
      <c r="B1" s="6" t="s">
        <v>1</v>
      </c>
      <c r="C1" s="13" t="s">
        <v>48</v>
      </c>
      <c r="D1" s="6" t="s">
        <v>49</v>
      </c>
      <c r="E1" s="6" t="s">
        <v>50</v>
      </c>
      <c r="F1" s="14" t="s">
        <v>51</v>
      </c>
      <c r="G1" s="6" t="s">
        <v>52</v>
      </c>
      <c r="H1" s="6" t="s">
        <v>53</v>
      </c>
      <c r="I1" s="14" t="s">
        <v>54</v>
      </c>
      <c r="J1" s="6" t="s">
        <v>55</v>
      </c>
      <c r="K1" s="14" t="s">
        <v>56</v>
      </c>
      <c r="L1" s="14"/>
      <c r="Y1" s="15" t="s">
        <v>1</v>
      </c>
      <c r="Z1" s="14" t="s">
        <v>57</v>
      </c>
      <c r="AA1" s="14"/>
      <c r="AB1" s="14"/>
      <c r="AC1" s="14"/>
      <c r="AD1" s="14"/>
      <c r="AE1" s="14"/>
      <c r="AF1" s="8" t="s">
        <v>1</v>
      </c>
      <c r="AG1" s="1" t="s">
        <v>58</v>
      </c>
      <c r="AH1" s="1"/>
      <c r="AI1" s="1"/>
      <c r="AJ1" s="1"/>
      <c r="AK1" s="1"/>
      <c r="AL1" s="1"/>
      <c r="AM1" s="14"/>
      <c r="AN1" s="8" t="s">
        <v>1</v>
      </c>
      <c r="AO1" s="1" t="s">
        <v>59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C1" s="8" t="s">
        <v>1</v>
      </c>
      <c r="BD1" t="s">
        <v>60</v>
      </c>
      <c r="BE1" t="s">
        <v>61</v>
      </c>
      <c r="BF1"/>
    </row>
    <row r="2" spans="1:58" x14ac:dyDescent="0.35">
      <c r="A2" t="s">
        <v>320</v>
      </c>
      <c r="B2" t="s">
        <v>328</v>
      </c>
      <c r="C2">
        <v>21.418652128901904</v>
      </c>
      <c r="D2">
        <v>6</v>
      </c>
      <c r="E2">
        <v>1</v>
      </c>
      <c r="F2">
        <v>0</v>
      </c>
      <c r="G2">
        <v>0</v>
      </c>
      <c r="H2">
        <v>0</v>
      </c>
      <c r="I2">
        <f>C2+F2</f>
        <v>21.418652128901904</v>
      </c>
      <c r="J2">
        <f>D2+G2</f>
        <v>6</v>
      </c>
      <c r="K2">
        <f>J:J/SUM(J:J)*100</f>
        <v>0.73619631901840488</v>
      </c>
      <c r="Y2" s="9" t="s">
        <v>24</v>
      </c>
      <c r="AF2" s="9" t="s">
        <v>24</v>
      </c>
      <c r="AN2" s="9" t="s">
        <v>24</v>
      </c>
      <c r="BC2" s="9" t="s">
        <v>24</v>
      </c>
      <c r="BD2" s="7"/>
      <c r="BE2" s="7"/>
    </row>
    <row r="3" spans="1:58" x14ac:dyDescent="0.35">
      <c r="A3" t="s">
        <v>320</v>
      </c>
      <c r="B3" t="s">
        <v>326</v>
      </c>
      <c r="C3" s="2">
        <v>1399.3519390882618</v>
      </c>
      <c r="D3">
        <v>392</v>
      </c>
      <c r="E3">
        <v>58</v>
      </c>
      <c r="F3" s="1">
        <v>278.442477675725</v>
      </c>
      <c r="G3">
        <v>78</v>
      </c>
      <c r="H3">
        <v>57</v>
      </c>
      <c r="I3">
        <f t="shared" ref="I3:I12" si="0">C3+F3</f>
        <v>1677.7944167639869</v>
      </c>
      <c r="J3">
        <f t="shared" ref="J3:J12" si="1">D3+G3</f>
        <v>470</v>
      </c>
      <c r="K3">
        <f t="shared" ref="K3:K12" si="2">J:J/SUM(J:J)*100</f>
        <v>57.668711656441715</v>
      </c>
      <c r="Z3"/>
      <c r="AF3"/>
      <c r="AG3"/>
      <c r="AN3"/>
      <c r="AO3"/>
    </row>
    <row r="4" spans="1:58" x14ac:dyDescent="0.35">
      <c r="A4" t="s">
        <v>320</v>
      </c>
      <c r="B4" t="s">
        <v>323</v>
      </c>
      <c r="C4" s="2">
        <v>53.546630322254757</v>
      </c>
      <c r="D4">
        <v>15</v>
      </c>
      <c r="E4">
        <v>2</v>
      </c>
      <c r="F4" s="1">
        <v>53.546630322254757</v>
      </c>
      <c r="G4">
        <v>15</v>
      </c>
      <c r="H4">
        <v>11</v>
      </c>
      <c r="I4">
        <f t="shared" si="0"/>
        <v>107.09326064450951</v>
      </c>
      <c r="J4">
        <f t="shared" si="1"/>
        <v>30</v>
      </c>
      <c r="K4">
        <f t="shared" si="2"/>
        <v>3.6809815950920246</v>
      </c>
      <c r="Z4"/>
      <c r="AF4"/>
      <c r="AG4"/>
      <c r="AN4"/>
      <c r="AO4"/>
    </row>
    <row r="5" spans="1:58" x14ac:dyDescent="0.35">
      <c r="A5" t="s">
        <v>320</v>
      </c>
      <c r="B5" t="s">
        <v>331</v>
      </c>
      <c r="C5" s="2">
        <v>0</v>
      </c>
      <c r="D5">
        <v>0</v>
      </c>
      <c r="E5">
        <v>0</v>
      </c>
      <c r="F5" s="1">
        <v>3.5697753548169762</v>
      </c>
      <c r="G5">
        <v>1</v>
      </c>
      <c r="H5">
        <v>1</v>
      </c>
      <c r="I5">
        <f t="shared" si="0"/>
        <v>3.5697753548169762</v>
      </c>
      <c r="J5">
        <f t="shared" si="1"/>
        <v>1</v>
      </c>
      <c r="K5">
        <f t="shared" si="2"/>
        <v>0.1226993865030675</v>
      </c>
      <c r="Z5"/>
      <c r="AF5"/>
      <c r="AG5"/>
      <c r="AN5"/>
      <c r="AO5"/>
    </row>
    <row r="6" spans="1:58" x14ac:dyDescent="0.35">
      <c r="A6" t="s">
        <v>320</v>
      </c>
      <c r="B6" t="s">
        <v>329</v>
      </c>
      <c r="C6" s="2">
        <v>7.1395507096339639</v>
      </c>
      <c r="D6">
        <v>2</v>
      </c>
      <c r="E6">
        <v>0</v>
      </c>
      <c r="F6" s="1">
        <v>0</v>
      </c>
      <c r="G6">
        <v>0</v>
      </c>
      <c r="H6">
        <v>0</v>
      </c>
      <c r="I6">
        <f t="shared" si="0"/>
        <v>7.1395507096339639</v>
      </c>
      <c r="J6">
        <f t="shared" si="1"/>
        <v>2</v>
      </c>
      <c r="K6">
        <f t="shared" si="2"/>
        <v>0.245398773006135</v>
      </c>
      <c r="Z6"/>
      <c r="AF6"/>
      <c r="AG6"/>
      <c r="AN6"/>
      <c r="AO6"/>
    </row>
    <row r="7" spans="1:58" x14ac:dyDescent="0.35">
      <c r="A7" t="s">
        <v>320</v>
      </c>
      <c r="B7" t="s">
        <v>324</v>
      </c>
      <c r="C7" s="2">
        <v>439.08236864248812</v>
      </c>
      <c r="D7">
        <v>123</v>
      </c>
      <c r="E7">
        <v>18</v>
      </c>
      <c r="F7" s="1">
        <v>7.1395507096339639</v>
      </c>
      <c r="G7">
        <v>2</v>
      </c>
      <c r="H7">
        <v>1</v>
      </c>
      <c r="I7">
        <f t="shared" si="0"/>
        <v>446.22191935212209</v>
      </c>
      <c r="J7">
        <f t="shared" si="1"/>
        <v>125</v>
      </c>
      <c r="K7">
        <f t="shared" si="2"/>
        <v>15.337423312883436</v>
      </c>
      <c r="Z7"/>
      <c r="AF7"/>
      <c r="AG7"/>
      <c r="AN7"/>
      <c r="AO7"/>
    </row>
    <row r="8" spans="1:58" x14ac:dyDescent="0.35">
      <c r="A8" t="s">
        <v>320</v>
      </c>
      <c r="B8" t="s">
        <v>327</v>
      </c>
      <c r="C8" s="2">
        <v>242.74472412755478</v>
      </c>
      <c r="D8">
        <v>68</v>
      </c>
      <c r="E8">
        <v>10</v>
      </c>
      <c r="F8" s="1">
        <v>57.116405677071668</v>
      </c>
      <c r="G8">
        <v>16</v>
      </c>
      <c r="H8">
        <v>12</v>
      </c>
      <c r="I8">
        <f t="shared" si="0"/>
        <v>299.86112980462644</v>
      </c>
      <c r="J8">
        <f t="shared" si="1"/>
        <v>84</v>
      </c>
      <c r="K8">
        <f t="shared" si="2"/>
        <v>10.30674846625767</v>
      </c>
      <c r="Z8"/>
      <c r="AF8"/>
      <c r="AG8"/>
      <c r="AN8"/>
      <c r="AO8"/>
    </row>
    <row r="9" spans="1:58" x14ac:dyDescent="0.35">
      <c r="A9" t="s">
        <v>320</v>
      </c>
      <c r="B9" t="s">
        <v>330</v>
      </c>
      <c r="C9" s="2">
        <v>39.26752890298679</v>
      </c>
      <c r="D9">
        <v>11</v>
      </c>
      <c r="E9">
        <v>2</v>
      </c>
      <c r="F9" s="1">
        <v>39.26752890298679</v>
      </c>
      <c r="G9">
        <v>11</v>
      </c>
      <c r="H9">
        <v>8</v>
      </c>
      <c r="I9">
        <f t="shared" si="0"/>
        <v>78.53505780597358</v>
      </c>
      <c r="J9">
        <f t="shared" si="1"/>
        <v>22</v>
      </c>
      <c r="K9">
        <f t="shared" si="2"/>
        <v>2.6993865030674846</v>
      </c>
      <c r="Z9"/>
      <c r="AF9"/>
      <c r="AG9"/>
      <c r="AN9"/>
      <c r="AO9"/>
    </row>
    <row r="10" spans="1:58" x14ac:dyDescent="0.35">
      <c r="A10" t="s">
        <v>320</v>
      </c>
      <c r="B10" t="s">
        <v>333</v>
      </c>
      <c r="C10" s="2">
        <v>139.2212388378619</v>
      </c>
      <c r="D10">
        <v>39</v>
      </c>
      <c r="E10">
        <v>6</v>
      </c>
      <c r="F10" s="1">
        <v>46.407079612620713</v>
      </c>
      <c r="G10">
        <v>13</v>
      </c>
      <c r="H10">
        <v>10</v>
      </c>
      <c r="I10">
        <f t="shared" si="0"/>
        <v>185.62831845048262</v>
      </c>
      <c r="J10">
        <f t="shared" si="1"/>
        <v>52</v>
      </c>
      <c r="K10">
        <f t="shared" si="2"/>
        <v>6.3803680981595097</v>
      </c>
      <c r="Z10"/>
      <c r="AF10"/>
      <c r="AG10"/>
      <c r="AN10"/>
      <c r="AO10"/>
    </row>
    <row r="11" spans="1:58" x14ac:dyDescent="0.35">
      <c r="A11" t="s">
        <v>320</v>
      </c>
      <c r="B11" t="s">
        <v>325</v>
      </c>
      <c r="C11" s="2">
        <v>3.5697753548169762</v>
      </c>
      <c r="D11">
        <v>1</v>
      </c>
      <c r="E11">
        <v>0</v>
      </c>
      <c r="F11" s="1">
        <v>0</v>
      </c>
      <c r="G11">
        <v>0</v>
      </c>
      <c r="H11">
        <v>0</v>
      </c>
      <c r="I11">
        <f t="shared" si="0"/>
        <v>3.5697753548169762</v>
      </c>
      <c r="J11">
        <f t="shared" si="1"/>
        <v>1</v>
      </c>
      <c r="K11">
        <f t="shared" si="2"/>
        <v>0.1226993865030675</v>
      </c>
      <c r="Z11"/>
      <c r="AF11"/>
      <c r="AG11"/>
      <c r="AN11"/>
      <c r="AO11"/>
    </row>
    <row r="12" spans="1:58" x14ac:dyDescent="0.35">
      <c r="A12" t="s">
        <v>320</v>
      </c>
      <c r="B12" t="s">
        <v>322</v>
      </c>
      <c r="C12" s="2">
        <v>78.53505780597358</v>
      </c>
      <c r="D12">
        <v>22</v>
      </c>
      <c r="E12">
        <v>3</v>
      </c>
      <c r="F12" s="1">
        <v>0</v>
      </c>
      <c r="G12">
        <v>0</v>
      </c>
      <c r="H12">
        <v>0</v>
      </c>
      <c r="I12">
        <f t="shared" si="0"/>
        <v>78.53505780597358</v>
      </c>
      <c r="J12">
        <f t="shared" si="1"/>
        <v>22</v>
      </c>
      <c r="K12">
        <f t="shared" si="2"/>
        <v>2.6993865030674846</v>
      </c>
      <c r="Z12"/>
      <c r="AF12"/>
      <c r="AG12"/>
      <c r="AN12"/>
      <c r="AO12"/>
    </row>
    <row r="13" spans="1:58" x14ac:dyDescent="0.35">
      <c r="Z13"/>
    </row>
    <row r="14" spans="1:58" x14ac:dyDescent="0.35">
      <c r="Z14"/>
    </row>
    <row r="15" spans="1:58" x14ac:dyDescent="0.35">
      <c r="Z15"/>
    </row>
    <row r="16" spans="1:58" x14ac:dyDescent="0.35">
      <c r="Z16"/>
    </row>
    <row r="17" spans="26:30" x14ac:dyDescent="0.35">
      <c r="Z17"/>
    </row>
    <row r="18" spans="26:30" x14ac:dyDescent="0.35">
      <c r="Z18"/>
    </row>
    <row r="19" spans="26:30" x14ac:dyDescent="0.35">
      <c r="Z19"/>
    </row>
    <row r="20" spans="26:30" x14ac:dyDescent="0.35">
      <c r="Z20"/>
    </row>
    <row r="21" spans="26:30" x14ac:dyDescent="0.35">
      <c r="Z21"/>
    </row>
    <row r="22" spans="26:30" x14ac:dyDescent="0.35">
      <c r="Z22"/>
    </row>
    <row r="23" spans="26:30" x14ac:dyDescent="0.35">
      <c r="Z23"/>
    </row>
    <row r="24" spans="26:30" x14ac:dyDescent="0.35">
      <c r="Z24"/>
    </row>
    <row r="25" spans="26:30" x14ac:dyDescent="0.35">
      <c r="Z25"/>
    </row>
    <row r="26" spans="26:30" x14ac:dyDescent="0.35">
      <c r="Z26"/>
    </row>
    <row r="27" spans="26:30" x14ac:dyDescent="0.35">
      <c r="Z27"/>
    </row>
    <row r="28" spans="26:30" x14ac:dyDescent="0.35">
      <c r="Z28"/>
    </row>
    <row r="30" spans="26:30" x14ac:dyDescent="0.35">
      <c r="Z30"/>
      <c r="AA30"/>
      <c r="AB30"/>
      <c r="AC30"/>
      <c r="AD30"/>
    </row>
    <row r="31" spans="26:30" x14ac:dyDescent="0.35">
      <c r="Z31"/>
      <c r="AA31"/>
      <c r="AB31"/>
      <c r="AC31"/>
      <c r="AD31"/>
    </row>
    <row r="32" spans="26:30" x14ac:dyDescent="0.35">
      <c r="Z32"/>
      <c r="AA32"/>
      <c r="AB32"/>
      <c r="AC32"/>
      <c r="AD32"/>
    </row>
    <row r="33" spans="26:53" x14ac:dyDescent="0.35">
      <c r="Z33"/>
      <c r="AA33"/>
      <c r="AB33"/>
      <c r="AC33"/>
      <c r="AD33"/>
    </row>
    <row r="34" spans="26:53" x14ac:dyDescent="0.35">
      <c r="Z34"/>
      <c r="AA34"/>
      <c r="AB34"/>
      <c r="AC34"/>
      <c r="AD34"/>
    </row>
    <row r="35" spans="26:53" x14ac:dyDescent="0.35">
      <c r="Z35"/>
      <c r="AA35"/>
      <c r="AB35"/>
      <c r="AC35"/>
      <c r="AD35"/>
    </row>
    <row r="36" spans="26:53" x14ac:dyDescent="0.35">
      <c r="Z36"/>
      <c r="AA36"/>
      <c r="AB36"/>
      <c r="AC36"/>
      <c r="AD36"/>
    </row>
    <row r="43" spans="26:53" x14ac:dyDescent="0.35"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26:53" x14ac:dyDescent="0.35"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26:53" x14ac:dyDescent="0.35"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26:53" x14ac:dyDescent="0.35"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</row>
    <row r="47" spans="26:53" x14ac:dyDescent="0.35"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</row>
    <row r="48" spans="26:53" x14ac:dyDescent="0.35"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</row>
    <row r="49" spans="31:53" x14ac:dyDescent="0.35"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31:53" x14ac:dyDescent="0.35"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31:53" x14ac:dyDescent="0.35"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</row>
    <row r="66" spans="31:53" x14ac:dyDescent="0.35"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</row>
    <row r="67" spans="31:53" x14ac:dyDescent="0.35"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</row>
    <row r="68" spans="31:53" x14ac:dyDescent="0.35"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</row>
    <row r="69" spans="31:53" x14ac:dyDescent="0.35"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</row>
    <row r="70" spans="31:53" x14ac:dyDescent="0.35"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</row>
    <row r="71" spans="31:53" x14ac:dyDescent="0.35"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</row>
    <row r="72" spans="31:53" x14ac:dyDescent="0.35"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</row>
    <row r="73" spans="31:53" x14ac:dyDescent="0.35"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</row>
    <row r="74" spans="31:53" x14ac:dyDescent="0.35"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</row>
  </sheetData>
  <pageMargins left="0.7" right="0.7" top="0.75" bottom="0.75" header="0.3" footer="0.3"/>
  <pageSetup orientation="portrait" horizontalDpi="1200" verticalDpi="1200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T4"/>
  <sheetViews>
    <sheetView workbookViewId="0">
      <selection activeCell="R13" sqref="R13"/>
    </sheetView>
  </sheetViews>
  <sheetFormatPr defaultRowHeight="14.5" x14ac:dyDescent="0.35"/>
  <cols>
    <col min="1" max="1" width="17.7265625" customWidth="1"/>
    <col min="2" max="2" width="21" customWidth="1"/>
    <col min="12" max="12" width="18.1796875" customWidth="1"/>
    <col min="13" max="13" width="13.26953125" customWidth="1"/>
    <col min="14" max="14" width="21.26953125" customWidth="1"/>
    <col min="18" max="18" width="19.3632812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62</v>
      </c>
      <c r="C2">
        <v>2423.8774659207306</v>
      </c>
      <c r="D2">
        <v>2998.6112980462635</v>
      </c>
      <c r="E2">
        <v>3329.7580217172499</v>
      </c>
      <c r="F2">
        <v>360.97945188380169</v>
      </c>
      <c r="G2">
        <v>137.37319928639266</v>
      </c>
      <c r="H2">
        <v>3146.609600020297</v>
      </c>
      <c r="I2">
        <v>1701.1453318211632</v>
      </c>
      <c r="J2">
        <v>2787.3745069057886</v>
      </c>
      <c r="K2">
        <v>2060.3804249356717</v>
      </c>
      <c r="L2">
        <v>57</v>
      </c>
      <c r="M2">
        <v>84</v>
      </c>
      <c r="N2" s="19">
        <v>14.988644861622571</v>
      </c>
      <c r="O2">
        <f>J2-C2</f>
        <v>363.49704098505799</v>
      </c>
      <c r="P2">
        <f>H2-C2</f>
        <v>722.73213409956634</v>
      </c>
      <c r="R2" s="9" t="s">
        <v>62</v>
      </c>
      <c r="S2" s="7">
        <v>1086.9965955417706</v>
      </c>
      <c r="T2" s="7">
        <v>1086.9965955417706</v>
      </c>
    </row>
    <row r="3" spans="1:20" x14ac:dyDescent="0.35">
      <c r="A3" t="s">
        <v>320</v>
      </c>
      <c r="B3" t="s">
        <v>63</v>
      </c>
      <c r="C3">
        <v>485.48944825510938</v>
      </c>
      <c r="D3">
        <v>599.72225960925277</v>
      </c>
      <c r="E3">
        <v>1018.639944290985</v>
      </c>
      <c r="F3">
        <v>111.14272977664371</v>
      </c>
      <c r="G3">
        <v>209.81711300875108</v>
      </c>
      <c r="H3">
        <v>706.58774309060072</v>
      </c>
      <c r="I3">
        <v>264.3911534196173</v>
      </c>
      <c r="J3">
        <v>596.69050345611004</v>
      </c>
      <c r="K3">
        <v>374.28839305410798</v>
      </c>
      <c r="L3">
        <v>33</v>
      </c>
      <c r="M3">
        <v>84</v>
      </c>
      <c r="N3" s="19">
        <v>22.892923868088229</v>
      </c>
      <c r="O3">
        <f>J3-C3</f>
        <v>111.20105520100066</v>
      </c>
      <c r="P3">
        <f>H3-C3</f>
        <v>221.09829483549134</v>
      </c>
      <c r="R3" s="9" t="s">
        <v>63</v>
      </c>
      <c r="S3" s="7">
        <v>187.4132061278915</v>
      </c>
      <c r="T3" s="7">
        <v>187.4132061278915</v>
      </c>
    </row>
    <row r="4" spans="1:20" x14ac:dyDescent="0.35">
      <c r="A4" t="s">
        <v>320</v>
      </c>
      <c r="B4" t="s">
        <v>64</v>
      </c>
      <c r="C4">
        <v>2909.3669141758401</v>
      </c>
      <c r="D4">
        <v>3298.4724278508902</v>
      </c>
      <c r="E4">
        <v>3600.3741307341484</v>
      </c>
      <c r="F4">
        <v>389.73024941188243</v>
      </c>
      <c r="G4">
        <v>123.75111964020033</v>
      </c>
      <c r="H4">
        <v>3690.836937550207</v>
      </c>
      <c r="I4">
        <v>2127.8968908014731</v>
      </c>
      <c r="J4">
        <v>3302.4060883216143</v>
      </c>
      <c r="K4">
        <v>2516.3277400300658</v>
      </c>
      <c r="L4">
        <v>60</v>
      </c>
      <c r="M4">
        <v>84</v>
      </c>
      <c r="N4" s="19">
        <v>13.5023541211132</v>
      </c>
      <c r="O4">
        <f>J4-C4</f>
        <v>393.03917414577427</v>
      </c>
      <c r="P4">
        <f>H4-C4</f>
        <v>781.47002337436697</v>
      </c>
      <c r="R4" s="9" t="s">
        <v>64</v>
      </c>
      <c r="S4" s="7">
        <v>1274.4098016696621</v>
      </c>
      <c r="T4" s="7">
        <v>1274.4098016696621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opLeftCell="AF4" zoomScale="80" zoomScaleNormal="80" workbookViewId="0">
      <selection activeCell="AN56" sqref="AN56"/>
    </sheetView>
  </sheetViews>
  <sheetFormatPr defaultRowHeight="14.5" x14ac:dyDescent="0.35"/>
  <cols>
    <col min="1" max="1" width="15" bestFit="1" customWidth="1"/>
    <col min="2" max="2" width="16.1796875" bestFit="1" customWidth="1"/>
    <col min="3" max="3" width="24.1796875" bestFit="1" customWidth="1"/>
    <col min="4" max="4" width="23.54296875" customWidth="1"/>
    <col min="5" max="5" width="14.81640625" customWidth="1"/>
    <col min="6" max="6" width="10.1796875" customWidth="1"/>
    <col min="7" max="7" width="12.26953125" customWidth="1"/>
    <col min="8" max="8" width="13" customWidth="1"/>
    <col min="9" max="9" width="12.1796875" customWidth="1"/>
    <col min="10" max="10" width="28.453125" bestFit="1" customWidth="1"/>
    <col min="11" max="11" width="25.54296875" customWidth="1"/>
    <col min="12" max="12" width="10.453125" bestFit="1" customWidth="1"/>
    <col min="13" max="13" width="18.7265625" bestFit="1" customWidth="1"/>
    <col min="14" max="14" width="19.6328125" bestFit="1" customWidth="1"/>
    <col min="15" max="15" width="26.54296875" bestFit="1" customWidth="1"/>
    <col min="17" max="17" width="10.453125" bestFit="1" customWidth="1"/>
    <col min="18" max="19" width="14.7265625" bestFit="1" customWidth="1"/>
    <col min="20" max="20" width="15.81640625" bestFit="1" customWidth="1"/>
    <col min="21" max="21" width="15.08984375" bestFit="1" customWidth="1"/>
    <col min="22" max="22" width="15.81640625" bestFit="1" customWidth="1"/>
    <col min="23" max="23" width="6.453125" customWidth="1"/>
    <col min="24" max="24" width="14.453125" bestFit="1" customWidth="1"/>
    <col min="25" max="25" width="12.54296875" bestFit="1" customWidth="1"/>
    <col min="26" max="26" width="12.1796875" bestFit="1" customWidth="1"/>
    <col min="27" max="27" width="11.26953125" bestFit="1" customWidth="1"/>
    <col min="28" max="28" width="15.7265625" bestFit="1" customWidth="1"/>
    <col min="29" max="29" width="15.81640625" bestFit="1" customWidth="1"/>
    <col min="30" max="30" width="11.1796875" bestFit="1" customWidth="1"/>
    <col min="31" max="31" width="17.7265625" bestFit="1" customWidth="1"/>
    <col min="32" max="33" width="14" bestFit="1" customWidth="1"/>
    <col min="34" max="34" width="16.7265625" bestFit="1" customWidth="1"/>
    <col min="35" max="35" width="11.81640625" bestFit="1" customWidth="1"/>
    <col min="36" max="36" width="16.81640625" bestFit="1" customWidth="1"/>
    <col min="37" max="37" width="14.54296875" bestFit="1" customWidth="1"/>
    <col min="38" max="38" width="4.7265625" customWidth="1"/>
    <col min="39" max="39" width="16.81640625" bestFit="1" customWidth="1"/>
    <col min="40" max="40" width="10" bestFit="1" customWidth="1"/>
    <col min="41" max="42" width="15.81640625" customWidth="1"/>
    <col min="43" max="45" width="15.54296875" customWidth="1"/>
    <col min="46" max="46" width="22.26953125" bestFit="1" customWidth="1"/>
    <col min="47" max="47" width="16" bestFit="1" customWidth="1"/>
    <col min="48" max="48" width="18" bestFit="1" customWidth="1"/>
    <col min="49" max="49" width="14.7265625" bestFit="1" customWidth="1"/>
    <col min="50" max="50" width="15.7265625" bestFit="1" customWidth="1"/>
    <col min="51" max="51" width="13.81640625" bestFit="1" customWidth="1"/>
    <col min="52" max="52" width="19" bestFit="1" customWidth="1"/>
    <col min="53" max="53" width="9.81640625" bestFit="1" customWidth="1"/>
    <col min="54" max="54" width="13.81640625" bestFit="1" customWidth="1"/>
    <col min="55" max="55" width="17" bestFit="1" customWidth="1"/>
    <col min="56" max="56" width="10" bestFit="1" customWidth="1"/>
    <col min="57" max="57" width="10.26953125" bestFit="1" customWidth="1"/>
    <col min="58" max="58" width="10.54296875" bestFit="1" customWidth="1"/>
    <col min="59" max="59" width="13.26953125" bestFit="1" customWidth="1"/>
    <col min="60" max="60" width="6" customWidth="1"/>
    <col min="61" max="61" width="14.1796875" bestFit="1" customWidth="1"/>
    <col min="62" max="62" width="10.1796875" bestFit="1" customWidth="1"/>
    <col min="63" max="63" width="13.453125" bestFit="1" customWidth="1"/>
    <col min="64" max="64" width="11.7265625" bestFit="1" customWidth="1"/>
    <col min="65" max="65" width="19.7265625" bestFit="1" customWidth="1"/>
    <col min="66" max="66" width="11.81640625" bestFit="1" customWidth="1"/>
    <col min="67" max="67" width="10.26953125" bestFit="1" customWidth="1"/>
    <col min="68" max="68" width="9.54296875" bestFit="1" customWidth="1"/>
    <col min="69" max="69" width="11.453125" bestFit="1" customWidth="1"/>
    <col min="70" max="70" width="10.54296875" bestFit="1" customWidth="1"/>
    <col min="71" max="71" width="16" bestFit="1" customWidth="1"/>
    <col min="72" max="72" width="15.453125" bestFit="1" customWidth="1"/>
    <col min="73" max="73" width="12.1796875" bestFit="1" customWidth="1"/>
    <col min="74" max="74" width="11.81640625" bestFit="1" customWidth="1"/>
    <col min="75" max="75" width="7.26953125" customWidth="1"/>
    <col min="76" max="76" width="24.1796875" bestFit="1" customWidth="1"/>
    <col min="77" max="77" width="18.81640625" bestFit="1" customWidth="1"/>
    <col min="78" max="78" width="9.7265625" bestFit="1" customWidth="1"/>
    <col min="79" max="79" width="13.54296875" bestFit="1" customWidth="1"/>
    <col min="80" max="80" width="15.81640625" bestFit="1" customWidth="1"/>
    <col min="81" max="81" width="6.453125" customWidth="1"/>
    <col min="82" max="82" width="14.453125" bestFit="1" customWidth="1"/>
    <col min="83" max="83" width="12.54296875" bestFit="1" customWidth="1"/>
    <col min="84" max="84" width="12.1796875" bestFit="1" customWidth="1"/>
    <col min="85" max="85" width="11.26953125" bestFit="1" customWidth="1"/>
    <col min="86" max="86" width="15.7265625" bestFit="1" customWidth="1"/>
    <col min="87" max="87" width="15.81640625" bestFit="1" customWidth="1"/>
    <col min="88" max="88" width="11.1796875" bestFit="1" customWidth="1"/>
    <col min="89" max="89" width="17.7265625" bestFit="1" customWidth="1"/>
    <col min="90" max="91" width="14" bestFit="1" customWidth="1"/>
    <col min="92" max="92" width="16.7265625" bestFit="1" customWidth="1"/>
    <col min="93" max="93" width="11.81640625" bestFit="1" customWidth="1"/>
    <col min="94" max="94" width="16.81640625" bestFit="1" customWidth="1"/>
    <col min="95" max="95" width="14.54296875" bestFit="1" customWidth="1"/>
    <col min="96" max="96" width="4.7265625" customWidth="1"/>
    <col min="97" max="97" width="16.81640625" bestFit="1" customWidth="1"/>
    <col min="98" max="98" width="10" bestFit="1" customWidth="1"/>
    <col min="99" max="99" width="15.54296875" bestFit="1" customWidth="1"/>
    <col min="100" max="100" width="8.54296875" customWidth="1"/>
    <col min="101" max="101" width="18.54296875" bestFit="1" customWidth="1"/>
    <col min="102" max="102" width="11.54296875" bestFit="1" customWidth="1"/>
    <col min="103" max="103" width="16.26953125" bestFit="1" customWidth="1"/>
    <col min="104" max="104" width="22.26953125" bestFit="1" customWidth="1"/>
    <col min="105" max="105" width="16" bestFit="1" customWidth="1"/>
    <col min="106" max="106" width="18" bestFit="1" customWidth="1"/>
    <col min="107" max="107" width="14.7265625" bestFit="1" customWidth="1"/>
    <col min="108" max="108" width="15.7265625" bestFit="1" customWidth="1"/>
    <col min="109" max="109" width="13.81640625" bestFit="1" customWidth="1"/>
    <col min="110" max="110" width="19" bestFit="1" customWidth="1"/>
    <col min="111" max="111" width="9.81640625" bestFit="1" customWidth="1"/>
    <col min="112" max="112" width="13.81640625" bestFit="1" customWidth="1"/>
    <col min="113" max="113" width="17" bestFit="1" customWidth="1"/>
    <col min="114" max="114" width="10" bestFit="1" customWidth="1"/>
    <col min="115" max="115" width="10.26953125" bestFit="1" customWidth="1"/>
    <col min="116" max="116" width="10.54296875" bestFit="1" customWidth="1"/>
    <col min="117" max="117" width="13.26953125" bestFit="1" customWidth="1"/>
    <col min="118" max="118" width="6" customWidth="1"/>
    <col min="119" max="119" width="14.1796875" bestFit="1" customWidth="1"/>
    <col min="120" max="120" width="10.1796875" bestFit="1" customWidth="1"/>
    <col min="121" max="121" width="13.453125" bestFit="1" customWidth="1"/>
    <col min="122" max="122" width="11.7265625" bestFit="1" customWidth="1"/>
    <col min="123" max="123" width="19.7265625" bestFit="1" customWidth="1"/>
    <col min="124" max="124" width="11.81640625" bestFit="1" customWidth="1"/>
    <col min="125" max="125" width="10.26953125" bestFit="1" customWidth="1"/>
    <col min="126" max="126" width="9.54296875" bestFit="1" customWidth="1"/>
    <col min="127" max="127" width="11.453125" bestFit="1" customWidth="1"/>
    <col min="128" max="128" width="10.54296875" bestFit="1" customWidth="1"/>
    <col min="129" max="129" width="16" bestFit="1" customWidth="1"/>
    <col min="130" max="130" width="15.453125" bestFit="1" customWidth="1"/>
    <col min="131" max="131" width="12.1796875" bestFit="1" customWidth="1"/>
    <col min="132" max="132" width="11.81640625" bestFit="1" customWidth="1"/>
    <col min="133" max="133" width="7.26953125" customWidth="1"/>
    <col min="134" max="134" width="24.1796875" bestFit="1" customWidth="1"/>
    <col min="135" max="135" width="18.81640625" bestFit="1" customWidth="1"/>
    <col min="136" max="136" width="9.7265625" bestFit="1" customWidth="1"/>
    <col min="137" max="137" width="13.54296875" bestFit="1" customWidth="1"/>
    <col min="138" max="138" width="15.81640625" bestFit="1" customWidth="1"/>
    <col min="139" max="139" width="6.453125" customWidth="1"/>
    <col min="140" max="140" width="14.453125" bestFit="1" customWidth="1"/>
    <col min="141" max="141" width="12.54296875" bestFit="1" customWidth="1"/>
    <col min="142" max="142" width="12.1796875" bestFit="1" customWidth="1"/>
    <col min="143" max="143" width="11.26953125" bestFit="1" customWidth="1"/>
    <col min="144" max="144" width="15.7265625" bestFit="1" customWidth="1"/>
    <col min="145" max="145" width="15.81640625" bestFit="1" customWidth="1"/>
    <col min="146" max="146" width="11.1796875" bestFit="1" customWidth="1"/>
    <col min="147" max="147" width="17.7265625" bestFit="1" customWidth="1"/>
    <col min="148" max="149" width="14" bestFit="1" customWidth="1"/>
    <col min="150" max="150" width="16.7265625" bestFit="1" customWidth="1"/>
    <col min="151" max="151" width="11.81640625" bestFit="1" customWidth="1"/>
    <col min="152" max="152" width="16.81640625" bestFit="1" customWidth="1"/>
    <col min="153" max="153" width="14.54296875" bestFit="1" customWidth="1"/>
    <col min="154" max="154" width="4.7265625" customWidth="1"/>
    <col min="155" max="155" width="16.81640625" bestFit="1" customWidth="1"/>
    <col min="156" max="156" width="10" bestFit="1" customWidth="1"/>
    <col min="157" max="157" width="15.54296875" bestFit="1" customWidth="1"/>
    <col min="158" max="158" width="8.54296875" customWidth="1"/>
    <col min="159" max="159" width="18.54296875" bestFit="1" customWidth="1"/>
    <col min="160" max="160" width="11.54296875" bestFit="1" customWidth="1"/>
    <col min="161" max="161" width="16.26953125" bestFit="1" customWidth="1"/>
    <col min="162" max="162" width="22.26953125" bestFit="1" customWidth="1"/>
    <col min="163" max="163" width="16" bestFit="1" customWidth="1"/>
    <col min="164" max="164" width="18" bestFit="1" customWidth="1"/>
    <col min="165" max="165" width="14.7265625" bestFit="1" customWidth="1"/>
    <col min="166" max="166" width="15.7265625" bestFit="1" customWidth="1"/>
    <col min="167" max="167" width="13.81640625" bestFit="1" customWidth="1"/>
    <col min="168" max="168" width="19" bestFit="1" customWidth="1"/>
    <col min="169" max="169" width="9.81640625" bestFit="1" customWidth="1"/>
    <col min="170" max="170" width="13.81640625" bestFit="1" customWidth="1"/>
    <col min="171" max="171" width="17" bestFit="1" customWidth="1"/>
    <col min="172" max="172" width="10" bestFit="1" customWidth="1"/>
    <col min="173" max="173" width="10.26953125" bestFit="1" customWidth="1"/>
    <col min="174" max="174" width="10.54296875" bestFit="1" customWidth="1"/>
    <col min="175" max="175" width="13.26953125" bestFit="1" customWidth="1"/>
    <col min="176" max="176" width="6" customWidth="1"/>
    <col min="177" max="177" width="14.1796875" bestFit="1" customWidth="1"/>
    <col min="178" max="178" width="10.1796875" bestFit="1" customWidth="1"/>
    <col min="179" max="179" width="13.453125" bestFit="1" customWidth="1"/>
    <col min="180" max="180" width="11.7265625" bestFit="1" customWidth="1"/>
    <col min="181" max="181" width="19.7265625" bestFit="1" customWidth="1"/>
    <col min="182" max="182" width="11.81640625" bestFit="1" customWidth="1"/>
    <col min="183" max="183" width="10.26953125" bestFit="1" customWidth="1"/>
    <col min="184" max="184" width="9.54296875" bestFit="1" customWidth="1"/>
    <col min="185" max="185" width="11.453125" bestFit="1" customWidth="1"/>
    <col min="186" max="186" width="10.54296875" bestFit="1" customWidth="1"/>
    <col min="187" max="187" width="16" bestFit="1" customWidth="1"/>
    <col min="188" max="188" width="15.453125" bestFit="1" customWidth="1"/>
    <col min="189" max="189" width="12.1796875" bestFit="1" customWidth="1"/>
    <col min="190" max="190" width="11.81640625" bestFit="1" customWidth="1"/>
    <col min="191" max="191" width="7.26953125" customWidth="1"/>
    <col min="192" max="192" width="24.1796875" bestFit="1" customWidth="1"/>
    <col min="193" max="193" width="18.81640625" bestFit="1" customWidth="1"/>
    <col min="194" max="194" width="9.7265625" bestFit="1" customWidth="1"/>
    <col min="195" max="195" width="13.54296875" bestFit="1" customWidth="1"/>
    <col min="196" max="196" width="15.81640625" bestFit="1" customWidth="1"/>
    <col min="197" max="197" width="6.453125" customWidth="1"/>
    <col min="198" max="198" width="14.453125" bestFit="1" customWidth="1"/>
    <col min="199" max="199" width="12.54296875" bestFit="1" customWidth="1"/>
    <col min="200" max="200" width="12.1796875" bestFit="1" customWidth="1"/>
    <col min="201" max="201" width="11.26953125" bestFit="1" customWidth="1"/>
    <col min="202" max="202" width="15.7265625" bestFit="1" customWidth="1"/>
    <col min="203" max="203" width="15.81640625" bestFit="1" customWidth="1"/>
    <col min="204" max="204" width="11.1796875" bestFit="1" customWidth="1"/>
    <col min="205" max="205" width="17.7265625" bestFit="1" customWidth="1"/>
    <col min="206" max="207" width="14" bestFit="1" customWidth="1"/>
    <col min="208" max="208" width="16.7265625" bestFit="1" customWidth="1"/>
    <col min="209" max="209" width="11.81640625" bestFit="1" customWidth="1"/>
    <col min="210" max="210" width="16.81640625" bestFit="1" customWidth="1"/>
    <col min="211" max="211" width="14.54296875" bestFit="1" customWidth="1"/>
    <col min="212" max="212" width="4.7265625" customWidth="1"/>
    <col min="213" max="213" width="16.81640625" bestFit="1" customWidth="1"/>
    <col min="214" max="214" width="10" bestFit="1" customWidth="1"/>
    <col min="215" max="215" width="15.54296875" bestFit="1" customWidth="1"/>
    <col min="216" max="216" width="8.54296875" customWidth="1"/>
    <col min="217" max="217" width="18.54296875" bestFit="1" customWidth="1"/>
    <col min="218" max="218" width="11.54296875" bestFit="1" customWidth="1"/>
    <col min="219" max="219" width="16.26953125" bestFit="1" customWidth="1"/>
    <col min="220" max="220" width="22.26953125" bestFit="1" customWidth="1"/>
    <col min="221" max="221" width="16" bestFit="1" customWidth="1"/>
    <col min="222" max="222" width="18" bestFit="1" customWidth="1"/>
    <col min="223" max="223" width="14.7265625" bestFit="1" customWidth="1"/>
    <col min="224" max="224" width="15.7265625" bestFit="1" customWidth="1"/>
    <col min="225" max="225" width="13.81640625" bestFit="1" customWidth="1"/>
    <col min="226" max="226" width="19" bestFit="1" customWidth="1"/>
    <col min="227" max="227" width="9.81640625" bestFit="1" customWidth="1"/>
    <col min="228" max="228" width="13.81640625" bestFit="1" customWidth="1"/>
    <col min="229" max="229" width="17" bestFit="1" customWidth="1"/>
    <col min="230" max="230" width="10" bestFit="1" customWidth="1"/>
    <col min="231" max="231" width="10.26953125" bestFit="1" customWidth="1"/>
    <col min="232" max="232" width="10.54296875" bestFit="1" customWidth="1"/>
    <col min="233" max="233" width="13.26953125" bestFit="1" customWidth="1"/>
    <col min="234" max="234" width="6" customWidth="1"/>
    <col min="235" max="235" width="14.1796875" bestFit="1" customWidth="1"/>
    <col min="236" max="236" width="10.1796875" bestFit="1" customWidth="1"/>
    <col min="237" max="237" width="13.453125" bestFit="1" customWidth="1"/>
    <col min="238" max="238" width="11.7265625" bestFit="1" customWidth="1"/>
    <col min="239" max="239" width="19.7265625" bestFit="1" customWidth="1"/>
    <col min="240" max="240" width="11.81640625" bestFit="1" customWidth="1"/>
    <col min="241" max="241" width="10.26953125" bestFit="1" customWidth="1"/>
    <col min="242" max="242" width="9.54296875" bestFit="1" customWidth="1"/>
    <col min="243" max="243" width="11.453125" bestFit="1" customWidth="1"/>
    <col min="244" max="244" width="10.54296875" bestFit="1" customWidth="1"/>
    <col min="245" max="245" width="16" bestFit="1" customWidth="1"/>
    <col min="246" max="246" width="15.453125" bestFit="1" customWidth="1"/>
    <col min="247" max="247" width="12.1796875" bestFit="1" customWidth="1"/>
    <col min="248" max="248" width="11.81640625" bestFit="1" customWidth="1"/>
    <col min="249" max="249" width="7.26953125" customWidth="1"/>
    <col min="250" max="251" width="19.54296875" bestFit="1" customWidth="1"/>
    <col min="252" max="252" width="20.54296875" bestFit="1" customWidth="1"/>
    <col min="253" max="253" width="19.81640625" bestFit="1" customWidth="1"/>
  </cols>
  <sheetData>
    <row r="1" spans="1:21" x14ac:dyDescent="0.35">
      <c r="A1" t="s">
        <v>0</v>
      </c>
      <c r="B1" t="s">
        <v>65</v>
      </c>
      <c r="C1" t="s">
        <v>1</v>
      </c>
      <c r="D1" t="s">
        <v>66</v>
      </c>
      <c r="E1" t="s">
        <v>67</v>
      </c>
      <c r="F1" t="s">
        <v>68</v>
      </c>
      <c r="G1" t="s">
        <v>69</v>
      </c>
      <c r="H1" t="s">
        <v>70</v>
      </c>
      <c r="I1" t="s">
        <v>71</v>
      </c>
      <c r="J1" t="s">
        <v>72</v>
      </c>
      <c r="K1" t="s">
        <v>1</v>
      </c>
      <c r="L1" s="8" t="s">
        <v>1</v>
      </c>
      <c r="M1" t="s">
        <v>73</v>
      </c>
      <c r="N1" t="s">
        <v>74</v>
      </c>
      <c r="O1" t="s">
        <v>75</v>
      </c>
      <c r="Q1" s="8" t="s">
        <v>1</v>
      </c>
      <c r="R1" t="s">
        <v>76</v>
      </c>
      <c r="S1" t="s">
        <v>77</v>
      </c>
      <c r="T1" t="s">
        <v>78</v>
      </c>
      <c r="U1" t="s">
        <v>79</v>
      </c>
    </row>
    <row r="2" spans="1:21" x14ac:dyDescent="0.35">
      <c r="A2" t="s">
        <v>320</v>
      </c>
      <c r="B2" t="s">
        <v>337</v>
      </c>
      <c r="C2" t="s">
        <v>328</v>
      </c>
      <c r="D2">
        <v>9</v>
      </c>
      <c r="E2">
        <v>1.4880952380952381</v>
      </c>
      <c r="F2">
        <v>0.8</v>
      </c>
      <c r="G2">
        <v>0.4</v>
      </c>
      <c r="H2">
        <v>0.05</v>
      </c>
      <c r="I2">
        <v>0</v>
      </c>
      <c r="J2">
        <v>4</v>
      </c>
      <c r="K2" t="s">
        <v>328</v>
      </c>
      <c r="L2" s="9" t="s">
        <v>80</v>
      </c>
      <c r="M2" s="7"/>
      <c r="N2" s="7"/>
      <c r="O2" s="7"/>
      <c r="Q2" s="9" t="s">
        <v>80</v>
      </c>
      <c r="R2" s="7"/>
      <c r="S2" s="7"/>
      <c r="T2" s="7"/>
      <c r="U2" s="7"/>
    </row>
    <row r="3" spans="1:21" x14ac:dyDescent="0.35">
      <c r="A3" t="s">
        <v>320</v>
      </c>
      <c r="B3" t="s">
        <v>337</v>
      </c>
      <c r="C3" t="s">
        <v>334</v>
      </c>
      <c r="D3">
        <v>1</v>
      </c>
      <c r="E3">
        <v>0.11904761904761904</v>
      </c>
      <c r="F3">
        <v>0.1</v>
      </c>
      <c r="G3">
        <v>0</v>
      </c>
      <c r="H3">
        <v>0</v>
      </c>
      <c r="I3">
        <v>0</v>
      </c>
      <c r="J3">
        <v>4</v>
      </c>
      <c r="K3" t="s">
        <v>334</v>
      </c>
      <c r="L3" s="22" t="s">
        <v>80</v>
      </c>
      <c r="M3" s="7"/>
      <c r="N3" s="7"/>
      <c r="O3" s="7"/>
      <c r="Q3" s="22" t="s">
        <v>80</v>
      </c>
      <c r="R3" s="7"/>
      <c r="S3" s="7"/>
      <c r="T3" s="7"/>
      <c r="U3" s="7"/>
    </row>
    <row r="4" spans="1:21" x14ac:dyDescent="0.35">
      <c r="A4" t="s">
        <v>320</v>
      </c>
      <c r="B4" t="s">
        <v>337</v>
      </c>
      <c r="C4" t="s">
        <v>326</v>
      </c>
      <c r="D4">
        <v>30</v>
      </c>
      <c r="E4">
        <v>6.7976190476190474</v>
      </c>
      <c r="F4">
        <v>3.31</v>
      </c>
      <c r="G4">
        <v>1.52</v>
      </c>
      <c r="H4">
        <v>0.6</v>
      </c>
      <c r="I4">
        <v>0.28000000000000003</v>
      </c>
      <c r="J4">
        <v>4</v>
      </c>
      <c r="K4" t="s">
        <v>326</v>
      </c>
    </row>
    <row r="5" spans="1:21" x14ac:dyDescent="0.35">
      <c r="A5" t="s">
        <v>320</v>
      </c>
      <c r="B5" t="s">
        <v>337</v>
      </c>
      <c r="C5" t="s">
        <v>336</v>
      </c>
      <c r="D5">
        <v>1</v>
      </c>
      <c r="E5">
        <v>5.9523809523809521E-2</v>
      </c>
      <c r="F5">
        <v>0</v>
      </c>
      <c r="G5">
        <v>0</v>
      </c>
      <c r="H5">
        <v>0</v>
      </c>
      <c r="I5">
        <v>0.05</v>
      </c>
      <c r="J5">
        <v>4</v>
      </c>
      <c r="K5" t="s">
        <v>336</v>
      </c>
    </row>
    <row r="6" spans="1:21" x14ac:dyDescent="0.35">
      <c r="A6" t="s">
        <v>320</v>
      </c>
      <c r="B6" t="s">
        <v>337</v>
      </c>
      <c r="C6" t="s">
        <v>323</v>
      </c>
      <c r="D6">
        <v>32</v>
      </c>
      <c r="E6">
        <v>7.2142857142857144</v>
      </c>
      <c r="F6">
        <v>3.35</v>
      </c>
      <c r="G6">
        <v>1.56</v>
      </c>
      <c r="H6">
        <v>0.95</v>
      </c>
      <c r="I6">
        <v>0.2</v>
      </c>
      <c r="J6">
        <v>4</v>
      </c>
      <c r="K6" t="s">
        <v>323</v>
      </c>
    </row>
    <row r="7" spans="1:21" x14ac:dyDescent="0.35">
      <c r="A7" t="s">
        <v>320</v>
      </c>
      <c r="B7" t="s">
        <v>337</v>
      </c>
      <c r="C7" t="s">
        <v>331</v>
      </c>
      <c r="D7">
        <v>2</v>
      </c>
      <c r="E7">
        <v>0.77380952380952384</v>
      </c>
      <c r="F7">
        <v>0.65</v>
      </c>
      <c r="G7">
        <v>0</v>
      </c>
      <c r="H7">
        <v>0</v>
      </c>
      <c r="I7">
        <v>0</v>
      </c>
      <c r="J7">
        <v>4</v>
      </c>
      <c r="K7" t="s">
        <v>331</v>
      </c>
    </row>
    <row r="8" spans="1:21" x14ac:dyDescent="0.35">
      <c r="A8" t="s">
        <v>320</v>
      </c>
      <c r="B8" t="s">
        <v>337</v>
      </c>
      <c r="C8" t="s">
        <v>329</v>
      </c>
      <c r="D8">
        <v>12</v>
      </c>
      <c r="E8">
        <v>2.0238095238095237</v>
      </c>
      <c r="F8">
        <v>0.8</v>
      </c>
      <c r="G8">
        <v>0.1</v>
      </c>
      <c r="H8">
        <v>0.7</v>
      </c>
      <c r="I8">
        <v>0.1</v>
      </c>
      <c r="J8">
        <v>4</v>
      </c>
      <c r="K8" t="s">
        <v>329</v>
      </c>
    </row>
    <row r="9" spans="1:21" x14ac:dyDescent="0.35">
      <c r="A9" t="s">
        <v>320</v>
      </c>
      <c r="B9" t="s">
        <v>337</v>
      </c>
      <c r="C9" t="s">
        <v>324</v>
      </c>
      <c r="D9">
        <v>34</v>
      </c>
      <c r="E9">
        <v>10.05952380952381</v>
      </c>
      <c r="F9">
        <v>4.87</v>
      </c>
      <c r="G9">
        <v>2.65</v>
      </c>
      <c r="H9">
        <v>0.73</v>
      </c>
      <c r="I9">
        <v>0.2</v>
      </c>
      <c r="J9">
        <v>4</v>
      </c>
      <c r="K9" t="s">
        <v>324</v>
      </c>
    </row>
    <row r="10" spans="1:21" x14ac:dyDescent="0.35">
      <c r="A10" t="s">
        <v>320</v>
      </c>
      <c r="B10" t="s">
        <v>337</v>
      </c>
      <c r="C10" t="s">
        <v>327</v>
      </c>
      <c r="D10">
        <v>15</v>
      </c>
      <c r="E10">
        <v>3.5476190476190474</v>
      </c>
      <c r="F10">
        <v>1.73</v>
      </c>
      <c r="G10">
        <v>0.8</v>
      </c>
      <c r="H10">
        <v>0.25</v>
      </c>
      <c r="I10">
        <v>0.2</v>
      </c>
      <c r="J10">
        <v>4</v>
      </c>
      <c r="K10" t="s">
        <v>327</v>
      </c>
    </row>
    <row r="11" spans="1:21" x14ac:dyDescent="0.35">
      <c r="A11" t="s">
        <v>320</v>
      </c>
      <c r="B11" t="s">
        <v>337</v>
      </c>
      <c r="C11" t="s">
        <v>330</v>
      </c>
      <c r="D11">
        <v>2</v>
      </c>
      <c r="E11">
        <v>0.35714285714285715</v>
      </c>
      <c r="F11">
        <v>0.25</v>
      </c>
      <c r="G11">
        <v>0.05</v>
      </c>
      <c r="H11">
        <v>0</v>
      </c>
      <c r="I11">
        <v>0</v>
      </c>
      <c r="J11">
        <v>4</v>
      </c>
      <c r="K11" t="s">
        <v>330</v>
      </c>
    </row>
    <row r="12" spans="1:21" x14ac:dyDescent="0.35">
      <c r="A12" t="s">
        <v>320</v>
      </c>
      <c r="B12" t="s">
        <v>337</v>
      </c>
      <c r="C12" t="s">
        <v>325</v>
      </c>
      <c r="D12">
        <v>26</v>
      </c>
      <c r="E12">
        <v>9.9642857142857135</v>
      </c>
      <c r="F12">
        <v>5.32</v>
      </c>
      <c r="G12">
        <v>2.4500000000000002</v>
      </c>
      <c r="H12">
        <v>0.45</v>
      </c>
      <c r="I12">
        <v>0.15</v>
      </c>
      <c r="J12">
        <v>4</v>
      </c>
      <c r="K12" t="s">
        <v>325</v>
      </c>
    </row>
    <row r="13" spans="1:21" x14ac:dyDescent="0.35">
      <c r="A13" t="s">
        <v>320</v>
      </c>
      <c r="B13" t="s">
        <v>337</v>
      </c>
      <c r="C13" t="s">
        <v>332</v>
      </c>
      <c r="D13">
        <v>3</v>
      </c>
      <c r="E13">
        <v>0.59523809523809523</v>
      </c>
      <c r="F13">
        <v>0</v>
      </c>
      <c r="G13">
        <v>0.3</v>
      </c>
      <c r="H13">
        <v>0.2</v>
      </c>
      <c r="I13">
        <v>0</v>
      </c>
      <c r="J13">
        <v>4</v>
      </c>
      <c r="K13" t="s">
        <v>332</v>
      </c>
    </row>
    <row r="14" spans="1:21" x14ac:dyDescent="0.35">
      <c r="A14" t="s">
        <v>320</v>
      </c>
      <c r="B14" t="s">
        <v>337</v>
      </c>
      <c r="C14" t="s">
        <v>322</v>
      </c>
      <c r="D14">
        <v>32</v>
      </c>
      <c r="E14">
        <v>11.761904761904763</v>
      </c>
      <c r="F14">
        <v>6.75</v>
      </c>
      <c r="G14">
        <v>2.5</v>
      </c>
      <c r="H14">
        <v>0.6</v>
      </c>
      <c r="I14">
        <v>0.03</v>
      </c>
      <c r="J14">
        <v>4</v>
      </c>
      <c r="K14" t="s">
        <v>322</v>
      </c>
    </row>
    <row r="15" spans="1:21" x14ac:dyDescent="0.35">
      <c r="A15" t="s">
        <v>320</v>
      </c>
      <c r="B15" t="s">
        <v>337</v>
      </c>
      <c r="C15" t="s">
        <v>335</v>
      </c>
      <c r="D15">
        <v>2</v>
      </c>
      <c r="E15">
        <v>0.17857142857142858</v>
      </c>
      <c r="F15">
        <v>0</v>
      </c>
      <c r="G15">
        <v>0.1</v>
      </c>
      <c r="H15">
        <v>0.05</v>
      </c>
      <c r="I15">
        <v>0</v>
      </c>
      <c r="J15">
        <v>3</v>
      </c>
      <c r="K15" t="s">
        <v>335</v>
      </c>
    </row>
    <row r="16" spans="1:21" x14ac:dyDescent="0.35">
      <c r="A16" t="s">
        <v>320</v>
      </c>
      <c r="B16" t="s">
        <v>338</v>
      </c>
      <c r="C16" t="s">
        <v>339</v>
      </c>
      <c r="D16">
        <v>2</v>
      </c>
      <c r="E16">
        <v>7.1428571428571425E-2</v>
      </c>
      <c r="F16">
        <v>0.06</v>
      </c>
      <c r="G16">
        <v>0</v>
      </c>
      <c r="H16">
        <v>0</v>
      </c>
      <c r="I16">
        <v>0</v>
      </c>
      <c r="J16">
        <v>1</v>
      </c>
      <c r="K16" t="s">
        <v>339</v>
      </c>
    </row>
    <row r="17" spans="1:11" x14ac:dyDescent="0.35">
      <c r="A17" t="s">
        <v>320</v>
      </c>
      <c r="B17" t="s">
        <v>338</v>
      </c>
      <c r="C17" t="s">
        <v>340</v>
      </c>
      <c r="D17">
        <v>6</v>
      </c>
      <c r="E17">
        <v>1.1904761904761905</v>
      </c>
      <c r="F17">
        <v>0.75</v>
      </c>
      <c r="G17">
        <v>0.25</v>
      </c>
      <c r="H17">
        <v>0</v>
      </c>
      <c r="I17">
        <v>0</v>
      </c>
      <c r="J17">
        <v>1</v>
      </c>
      <c r="K17" t="s">
        <v>340</v>
      </c>
    </row>
    <row r="18" spans="1:11" x14ac:dyDescent="0.35">
      <c r="A18" t="s">
        <v>320</v>
      </c>
      <c r="B18" t="s">
        <v>338</v>
      </c>
      <c r="C18" t="s">
        <v>341</v>
      </c>
      <c r="D18">
        <v>6</v>
      </c>
      <c r="E18">
        <v>1.9404761904761905</v>
      </c>
      <c r="F18">
        <v>0.98</v>
      </c>
      <c r="G18">
        <v>0.3</v>
      </c>
      <c r="H18">
        <v>0.35</v>
      </c>
      <c r="I18">
        <v>0</v>
      </c>
      <c r="J18">
        <v>1</v>
      </c>
      <c r="K18" t="s">
        <v>341</v>
      </c>
    </row>
    <row r="19" spans="1:11" x14ac:dyDescent="0.35">
      <c r="A19" t="s">
        <v>320</v>
      </c>
      <c r="B19" t="s">
        <v>338</v>
      </c>
      <c r="C19" t="s">
        <v>342</v>
      </c>
      <c r="D19">
        <v>1</v>
      </c>
      <c r="E19">
        <v>0.77380952380952384</v>
      </c>
      <c r="F19">
        <v>0.05</v>
      </c>
      <c r="G19">
        <v>0.35</v>
      </c>
      <c r="H19">
        <v>0.25</v>
      </c>
      <c r="I19">
        <v>0</v>
      </c>
      <c r="J19">
        <v>2</v>
      </c>
      <c r="K19" t="s">
        <v>342</v>
      </c>
    </row>
    <row r="20" spans="1:11" x14ac:dyDescent="0.35">
      <c r="A20" t="s">
        <v>320</v>
      </c>
      <c r="B20" t="s">
        <v>338</v>
      </c>
      <c r="C20" t="s">
        <v>343</v>
      </c>
      <c r="D20">
        <v>6</v>
      </c>
      <c r="E20">
        <v>0.88095238095238093</v>
      </c>
      <c r="F20">
        <v>0.59</v>
      </c>
      <c r="G20">
        <v>0.15</v>
      </c>
      <c r="H20">
        <v>0</v>
      </c>
      <c r="I20">
        <v>0</v>
      </c>
      <c r="J20">
        <v>1</v>
      </c>
      <c r="K20" t="s">
        <v>343</v>
      </c>
    </row>
    <row r="21" spans="1:11" x14ac:dyDescent="0.35">
      <c r="A21" t="s">
        <v>320</v>
      </c>
      <c r="B21" t="s">
        <v>338</v>
      </c>
      <c r="C21" t="s">
        <v>344</v>
      </c>
      <c r="D21">
        <v>7</v>
      </c>
      <c r="E21">
        <v>0.84523809523809523</v>
      </c>
      <c r="F21">
        <v>0.57999999999999996</v>
      </c>
      <c r="G21">
        <v>0.08</v>
      </c>
      <c r="H21">
        <v>0.05</v>
      </c>
      <c r="I21">
        <v>0</v>
      </c>
      <c r="J21">
        <v>2</v>
      </c>
      <c r="K21" t="s">
        <v>344</v>
      </c>
    </row>
    <row r="22" spans="1:11" x14ac:dyDescent="0.35">
      <c r="A22" t="s">
        <v>320</v>
      </c>
      <c r="B22" t="s">
        <v>338</v>
      </c>
      <c r="C22" t="s">
        <v>345</v>
      </c>
      <c r="D22">
        <v>1</v>
      </c>
      <c r="E22">
        <v>3.5714285714285712E-2</v>
      </c>
      <c r="F22">
        <v>0.03</v>
      </c>
      <c r="G22">
        <v>0</v>
      </c>
      <c r="H22">
        <v>0</v>
      </c>
      <c r="I22">
        <v>0</v>
      </c>
      <c r="J22">
        <v>2</v>
      </c>
      <c r="K22" t="s">
        <v>345</v>
      </c>
    </row>
    <row r="23" spans="1:11" x14ac:dyDescent="0.35">
      <c r="A23" t="s">
        <v>320</v>
      </c>
      <c r="B23" t="s">
        <v>338</v>
      </c>
      <c r="C23" t="s">
        <v>346</v>
      </c>
      <c r="D23">
        <v>3</v>
      </c>
      <c r="E23">
        <v>0.35714285714285715</v>
      </c>
      <c r="F23">
        <v>0.1</v>
      </c>
      <c r="G23">
        <v>0.15</v>
      </c>
      <c r="H23">
        <v>0</v>
      </c>
      <c r="I23">
        <v>0.05</v>
      </c>
      <c r="J23">
        <v>3</v>
      </c>
      <c r="K23" t="s">
        <v>346</v>
      </c>
    </row>
    <row r="24" spans="1:11" x14ac:dyDescent="0.35">
      <c r="A24" t="s">
        <v>320</v>
      </c>
      <c r="B24" t="s">
        <v>338</v>
      </c>
      <c r="C24" t="s">
        <v>347</v>
      </c>
      <c r="D24">
        <v>2</v>
      </c>
      <c r="E24">
        <v>7.1428571428571425E-2</v>
      </c>
      <c r="F24">
        <v>0.06</v>
      </c>
      <c r="G24">
        <v>0</v>
      </c>
      <c r="H24">
        <v>0</v>
      </c>
      <c r="I24">
        <v>0</v>
      </c>
      <c r="J24">
        <v>2</v>
      </c>
      <c r="K24" t="s">
        <v>348</v>
      </c>
    </row>
    <row r="25" spans="1:11" x14ac:dyDescent="0.35">
      <c r="A25" t="s">
        <v>320</v>
      </c>
      <c r="B25" t="s">
        <v>338</v>
      </c>
      <c r="C25" t="s">
        <v>348</v>
      </c>
      <c r="D25">
        <v>1</v>
      </c>
      <c r="E25">
        <v>0.27380952380952384</v>
      </c>
      <c r="F25">
        <v>0.03</v>
      </c>
      <c r="G25">
        <v>0.1</v>
      </c>
      <c r="H25">
        <v>0.05</v>
      </c>
      <c r="I25">
        <v>0.05</v>
      </c>
      <c r="J25">
        <v>3</v>
      </c>
      <c r="K25" t="s">
        <v>349</v>
      </c>
    </row>
    <row r="26" spans="1:11" x14ac:dyDescent="0.35">
      <c r="A26" t="s">
        <v>320</v>
      </c>
      <c r="B26" t="s">
        <v>338</v>
      </c>
      <c r="C26" t="s">
        <v>349</v>
      </c>
      <c r="D26">
        <v>6</v>
      </c>
      <c r="E26">
        <v>2.7380952380952381</v>
      </c>
      <c r="F26">
        <v>2.2000000000000002</v>
      </c>
      <c r="G26">
        <v>0.03</v>
      </c>
      <c r="H26">
        <v>7.0000000000000007E-2</v>
      </c>
      <c r="I26">
        <v>0</v>
      </c>
      <c r="J26">
        <v>2</v>
      </c>
      <c r="K26" t="s">
        <v>350</v>
      </c>
    </row>
    <row r="27" spans="1:11" x14ac:dyDescent="0.35">
      <c r="A27" t="s">
        <v>320</v>
      </c>
      <c r="B27" t="s">
        <v>338</v>
      </c>
      <c r="C27" t="s">
        <v>350</v>
      </c>
      <c r="D27">
        <v>2</v>
      </c>
      <c r="E27">
        <v>0.86904761904761907</v>
      </c>
      <c r="F27">
        <v>0.6</v>
      </c>
      <c r="G27">
        <v>0.13</v>
      </c>
      <c r="H27">
        <v>0</v>
      </c>
      <c r="I27">
        <v>0</v>
      </c>
      <c r="J27">
        <v>2</v>
      </c>
      <c r="K27" t="s">
        <v>328</v>
      </c>
    </row>
    <row r="28" spans="1:11" x14ac:dyDescent="0.35">
      <c r="A28" t="s">
        <v>320</v>
      </c>
      <c r="B28" t="s">
        <v>351</v>
      </c>
      <c r="C28" t="s">
        <v>328</v>
      </c>
      <c r="D28">
        <v>5</v>
      </c>
      <c r="E28">
        <v>0.9642857142857143</v>
      </c>
      <c r="F28">
        <v>0.06</v>
      </c>
      <c r="G28">
        <v>0.75</v>
      </c>
      <c r="H28">
        <v>0</v>
      </c>
      <c r="I28">
        <v>0</v>
      </c>
      <c r="J28">
        <v>2</v>
      </c>
      <c r="K28" t="s">
        <v>326</v>
      </c>
    </row>
    <row r="29" spans="1:11" x14ac:dyDescent="0.35">
      <c r="A29" t="s">
        <v>320</v>
      </c>
      <c r="B29" t="s">
        <v>351</v>
      </c>
      <c r="C29" t="s">
        <v>326</v>
      </c>
      <c r="D29">
        <v>47</v>
      </c>
      <c r="E29">
        <v>14.011904761904763</v>
      </c>
      <c r="F29">
        <v>9.42</v>
      </c>
      <c r="G29">
        <v>2.1800000000000002</v>
      </c>
      <c r="H29">
        <v>0.17</v>
      </c>
      <c r="I29">
        <v>0</v>
      </c>
      <c r="J29">
        <v>4</v>
      </c>
      <c r="K29" t="s">
        <v>323</v>
      </c>
    </row>
    <row r="30" spans="1:11" x14ac:dyDescent="0.35">
      <c r="A30" t="s">
        <v>320</v>
      </c>
      <c r="B30" t="s">
        <v>351</v>
      </c>
      <c r="C30" t="s">
        <v>323</v>
      </c>
      <c r="D30">
        <v>3</v>
      </c>
      <c r="E30">
        <v>1.4285714285714286</v>
      </c>
      <c r="F30">
        <v>0.25</v>
      </c>
      <c r="G30">
        <v>0.8</v>
      </c>
      <c r="H30">
        <v>0.15</v>
      </c>
      <c r="I30">
        <v>0</v>
      </c>
      <c r="J30">
        <v>2</v>
      </c>
      <c r="K30" t="s">
        <v>331</v>
      </c>
    </row>
    <row r="31" spans="1:11" x14ac:dyDescent="0.35">
      <c r="A31" t="s">
        <v>320</v>
      </c>
      <c r="B31" t="s">
        <v>351</v>
      </c>
      <c r="C31" t="s">
        <v>331</v>
      </c>
      <c r="D31">
        <v>1</v>
      </c>
      <c r="E31">
        <v>5.9523809523809521E-2</v>
      </c>
      <c r="F31">
        <v>0.05</v>
      </c>
      <c r="G31">
        <v>0</v>
      </c>
      <c r="H31">
        <v>0</v>
      </c>
      <c r="I31">
        <v>0</v>
      </c>
      <c r="J31">
        <v>1</v>
      </c>
      <c r="K31" t="s">
        <v>329</v>
      </c>
    </row>
    <row r="32" spans="1:11" x14ac:dyDescent="0.35">
      <c r="A32" t="s">
        <v>320</v>
      </c>
      <c r="B32" t="s">
        <v>351</v>
      </c>
      <c r="C32" t="s">
        <v>329</v>
      </c>
      <c r="D32">
        <v>2</v>
      </c>
      <c r="E32">
        <v>7.1428571428571425E-2</v>
      </c>
      <c r="F32">
        <v>0.06</v>
      </c>
      <c r="G32">
        <v>0</v>
      </c>
      <c r="H32">
        <v>0</v>
      </c>
      <c r="I32">
        <v>0</v>
      </c>
      <c r="J32">
        <v>1</v>
      </c>
      <c r="K32" t="s">
        <v>324</v>
      </c>
    </row>
    <row r="33" spans="1:11" x14ac:dyDescent="0.35">
      <c r="A33" t="s">
        <v>320</v>
      </c>
      <c r="B33" t="s">
        <v>351</v>
      </c>
      <c r="C33" t="s">
        <v>324</v>
      </c>
      <c r="D33">
        <v>12</v>
      </c>
      <c r="E33">
        <v>1.0714285714285714</v>
      </c>
      <c r="F33">
        <v>0.43</v>
      </c>
      <c r="G33">
        <v>0.44</v>
      </c>
      <c r="H33">
        <v>0.03</v>
      </c>
      <c r="I33">
        <v>0</v>
      </c>
      <c r="J33">
        <v>2</v>
      </c>
      <c r="K33" t="s">
        <v>327</v>
      </c>
    </row>
    <row r="34" spans="1:11" x14ac:dyDescent="0.35">
      <c r="A34" t="s">
        <v>320</v>
      </c>
      <c r="B34" t="s">
        <v>351</v>
      </c>
      <c r="C34" t="s">
        <v>327</v>
      </c>
      <c r="D34">
        <v>27</v>
      </c>
      <c r="E34">
        <v>4.1428571428571432</v>
      </c>
      <c r="F34">
        <v>1.75</v>
      </c>
      <c r="G34">
        <v>1.57</v>
      </c>
      <c r="H34">
        <v>0.16</v>
      </c>
      <c r="I34">
        <v>0</v>
      </c>
      <c r="J34">
        <v>3</v>
      </c>
      <c r="K34" t="s">
        <v>330</v>
      </c>
    </row>
    <row r="35" spans="1:11" x14ac:dyDescent="0.35">
      <c r="A35" t="s">
        <v>320</v>
      </c>
      <c r="B35" t="s">
        <v>351</v>
      </c>
      <c r="C35" t="s">
        <v>330</v>
      </c>
      <c r="D35">
        <v>3</v>
      </c>
      <c r="E35">
        <v>0.45238095238095238</v>
      </c>
      <c r="F35">
        <v>0.15</v>
      </c>
      <c r="G35">
        <v>0.2</v>
      </c>
      <c r="H35">
        <v>0.03</v>
      </c>
      <c r="I35">
        <v>0</v>
      </c>
      <c r="J35">
        <v>3</v>
      </c>
      <c r="K35" t="s">
        <v>333</v>
      </c>
    </row>
    <row r="36" spans="1:11" x14ac:dyDescent="0.35">
      <c r="A36" t="s">
        <v>320</v>
      </c>
      <c r="B36" t="s">
        <v>351</v>
      </c>
      <c r="C36" t="s">
        <v>333</v>
      </c>
      <c r="D36">
        <v>28</v>
      </c>
      <c r="E36">
        <v>4.3571428571428568</v>
      </c>
      <c r="F36">
        <v>2.2799999999999998</v>
      </c>
      <c r="G36">
        <v>1.22</v>
      </c>
      <c r="H36">
        <v>0.16</v>
      </c>
      <c r="I36">
        <v>0</v>
      </c>
      <c r="J36">
        <v>3</v>
      </c>
      <c r="K36" t="s">
        <v>325</v>
      </c>
    </row>
    <row r="37" spans="1:11" x14ac:dyDescent="0.35">
      <c r="A37" t="s">
        <v>320</v>
      </c>
      <c r="B37" t="s">
        <v>351</v>
      </c>
      <c r="C37" t="s">
        <v>325</v>
      </c>
      <c r="D37">
        <v>4</v>
      </c>
      <c r="E37">
        <v>0.4642857142857143</v>
      </c>
      <c r="F37">
        <v>0.31</v>
      </c>
      <c r="G37">
        <v>0.03</v>
      </c>
      <c r="H37">
        <v>0.05</v>
      </c>
      <c r="I37">
        <v>0</v>
      </c>
      <c r="J37">
        <v>3</v>
      </c>
      <c r="K37" t="s">
        <v>322</v>
      </c>
    </row>
    <row r="38" spans="1:11" x14ac:dyDescent="0.35">
      <c r="A38" t="s">
        <v>320</v>
      </c>
      <c r="B38" t="s">
        <v>351</v>
      </c>
      <c r="C38" t="s">
        <v>322</v>
      </c>
      <c r="D38">
        <v>14</v>
      </c>
      <c r="E38">
        <v>1.7142857142857142</v>
      </c>
      <c r="F38">
        <v>0.66</v>
      </c>
      <c r="G38">
        <v>0.45</v>
      </c>
      <c r="H38">
        <v>0.33</v>
      </c>
      <c r="I38">
        <v>0</v>
      </c>
      <c r="J38">
        <v>1</v>
      </c>
      <c r="K38" t="s">
        <v>353</v>
      </c>
    </row>
    <row r="39" spans="1:11" x14ac:dyDescent="0.35">
      <c r="A39" t="s">
        <v>320</v>
      </c>
      <c r="B39" t="s">
        <v>352</v>
      </c>
      <c r="C39" t="s">
        <v>353</v>
      </c>
      <c r="D39">
        <v>1</v>
      </c>
      <c r="E39">
        <v>3.5714285714285712E-2</v>
      </c>
      <c r="F39">
        <v>0.03</v>
      </c>
      <c r="G39">
        <v>0</v>
      </c>
      <c r="H39">
        <v>0</v>
      </c>
      <c r="I39">
        <v>0</v>
      </c>
      <c r="J39">
        <v>1</v>
      </c>
      <c r="K39" t="s">
        <v>354</v>
      </c>
    </row>
    <row r="40" spans="1:11" x14ac:dyDescent="0.35">
      <c r="A40" t="s">
        <v>320</v>
      </c>
      <c r="B40" t="s">
        <v>352</v>
      </c>
      <c r="C40" t="s">
        <v>354</v>
      </c>
      <c r="D40">
        <v>9</v>
      </c>
      <c r="E40">
        <v>2.8214285714285716</v>
      </c>
      <c r="F40">
        <v>1.97</v>
      </c>
      <c r="G40">
        <v>0.24</v>
      </c>
      <c r="H40">
        <v>0.13</v>
      </c>
      <c r="I40">
        <v>0.03</v>
      </c>
      <c r="J40">
        <v>1</v>
      </c>
      <c r="K40" t="s">
        <v>355</v>
      </c>
    </row>
    <row r="41" spans="1:11" x14ac:dyDescent="0.35">
      <c r="A41" t="s">
        <v>320</v>
      </c>
      <c r="B41" t="s">
        <v>352</v>
      </c>
      <c r="C41" t="s">
        <v>355</v>
      </c>
      <c r="D41">
        <v>1</v>
      </c>
      <c r="E41">
        <v>0.11904761904761904</v>
      </c>
      <c r="F41">
        <v>0.1</v>
      </c>
      <c r="G41">
        <v>0</v>
      </c>
      <c r="H41">
        <v>0</v>
      </c>
      <c r="I41">
        <v>0</v>
      </c>
      <c r="J41">
        <v>1</v>
      </c>
      <c r="K41" t="s">
        <v>356</v>
      </c>
    </row>
    <row r="42" spans="1:11" x14ac:dyDescent="0.35">
      <c r="A42" t="s">
        <v>320</v>
      </c>
      <c r="B42" t="s">
        <v>352</v>
      </c>
      <c r="C42" t="s">
        <v>356</v>
      </c>
      <c r="D42">
        <v>2</v>
      </c>
      <c r="E42">
        <v>0.15476190476190477</v>
      </c>
      <c r="F42">
        <v>0.13</v>
      </c>
      <c r="G42">
        <v>0</v>
      </c>
      <c r="H42">
        <v>0</v>
      </c>
      <c r="I42">
        <v>0</v>
      </c>
      <c r="J42">
        <v>1</v>
      </c>
      <c r="K42" t="s">
        <v>357</v>
      </c>
    </row>
    <row r="43" spans="1:11" x14ac:dyDescent="0.35">
      <c r="A43" t="s">
        <v>320</v>
      </c>
      <c r="B43" t="s">
        <v>352</v>
      </c>
      <c r="C43" t="s">
        <v>357</v>
      </c>
      <c r="D43">
        <v>44</v>
      </c>
      <c r="E43">
        <v>11.55952380952381</v>
      </c>
      <c r="F43">
        <v>8.1300000000000008</v>
      </c>
      <c r="G43">
        <v>1.05</v>
      </c>
      <c r="H43">
        <v>0.4</v>
      </c>
      <c r="I43">
        <v>0.13</v>
      </c>
      <c r="J43">
        <v>1</v>
      </c>
      <c r="K43" t="s">
        <v>358</v>
      </c>
    </row>
    <row r="44" spans="1:11" x14ac:dyDescent="0.35">
      <c r="A44" t="s">
        <v>320</v>
      </c>
      <c r="B44" t="s">
        <v>352</v>
      </c>
      <c r="C44" t="s">
        <v>358</v>
      </c>
      <c r="D44">
        <v>16</v>
      </c>
      <c r="E44">
        <v>2.9523809523809526</v>
      </c>
      <c r="F44">
        <v>1.63</v>
      </c>
      <c r="G44">
        <v>0.79</v>
      </c>
      <c r="H44">
        <v>0.03</v>
      </c>
      <c r="I44">
        <v>0.03</v>
      </c>
      <c r="J44">
        <v>1</v>
      </c>
      <c r="K44" t="s">
        <v>359</v>
      </c>
    </row>
    <row r="45" spans="1:11" x14ac:dyDescent="0.35">
      <c r="A45" t="s">
        <v>320</v>
      </c>
      <c r="B45" t="s">
        <v>352</v>
      </c>
      <c r="C45" t="s">
        <v>359</v>
      </c>
      <c r="D45">
        <v>7</v>
      </c>
      <c r="E45">
        <v>1.6428571428571428</v>
      </c>
      <c r="F45">
        <v>0.08</v>
      </c>
      <c r="G45">
        <v>0.6</v>
      </c>
      <c r="H45">
        <v>0.7</v>
      </c>
      <c r="I45">
        <v>0</v>
      </c>
      <c r="J45">
        <v>1</v>
      </c>
      <c r="K45" t="s">
        <v>360</v>
      </c>
    </row>
    <row r="46" spans="1:11" x14ac:dyDescent="0.35">
      <c r="A46" t="s">
        <v>320</v>
      </c>
      <c r="B46" t="s">
        <v>352</v>
      </c>
      <c r="C46" t="s">
        <v>360</v>
      </c>
      <c r="D46">
        <v>2</v>
      </c>
      <c r="E46">
        <v>0.11904761904761904</v>
      </c>
      <c r="F46">
        <v>0</v>
      </c>
      <c r="G46">
        <v>0</v>
      </c>
      <c r="H46">
        <v>0.1</v>
      </c>
      <c r="I46">
        <v>0</v>
      </c>
      <c r="J46">
        <v>1</v>
      </c>
      <c r="K46" t="s">
        <v>361</v>
      </c>
    </row>
    <row r="47" spans="1:11" x14ac:dyDescent="0.35">
      <c r="A47" t="s">
        <v>320</v>
      </c>
      <c r="B47" t="s">
        <v>352</v>
      </c>
      <c r="C47" t="s">
        <v>361</v>
      </c>
      <c r="D47">
        <v>30</v>
      </c>
      <c r="E47">
        <v>8.6666666666666661</v>
      </c>
      <c r="F47">
        <v>5.25</v>
      </c>
      <c r="G47">
        <v>1.95</v>
      </c>
      <c r="H47">
        <v>0.08</v>
      </c>
      <c r="I47">
        <v>0</v>
      </c>
      <c r="J47">
        <v>1</v>
      </c>
      <c r="K47" t="s">
        <v>362</v>
      </c>
    </row>
    <row r="48" spans="1:11" x14ac:dyDescent="0.35">
      <c r="A48" t="s">
        <v>320</v>
      </c>
      <c r="B48" t="s">
        <v>352</v>
      </c>
      <c r="C48" t="s">
        <v>362</v>
      </c>
      <c r="D48">
        <v>1</v>
      </c>
      <c r="E48">
        <v>8.3333333333333329E-2</v>
      </c>
      <c r="F48">
        <v>7.0000000000000007E-2</v>
      </c>
      <c r="G48">
        <v>0</v>
      </c>
      <c r="H48">
        <v>0</v>
      </c>
      <c r="I48">
        <v>0</v>
      </c>
      <c r="J48">
        <v>1</v>
      </c>
      <c r="K48" t="s">
        <v>363</v>
      </c>
    </row>
    <row r="49" spans="1:11" x14ac:dyDescent="0.35">
      <c r="A49" t="s">
        <v>320</v>
      </c>
      <c r="B49" t="s">
        <v>352</v>
      </c>
      <c r="C49" t="s">
        <v>363</v>
      </c>
      <c r="D49">
        <v>5</v>
      </c>
      <c r="E49">
        <v>1.8452380952380953</v>
      </c>
      <c r="F49">
        <v>1.55</v>
      </c>
      <c r="G49">
        <v>0</v>
      </c>
      <c r="H49">
        <v>0</v>
      </c>
      <c r="I49">
        <v>0</v>
      </c>
      <c r="J49">
        <v>1</v>
      </c>
      <c r="K49" t="s">
        <v>364</v>
      </c>
    </row>
    <row r="50" spans="1:11" x14ac:dyDescent="0.35">
      <c r="A50" t="s">
        <v>320</v>
      </c>
      <c r="B50" t="s">
        <v>352</v>
      </c>
      <c r="C50" t="s">
        <v>364</v>
      </c>
      <c r="D50">
        <v>2</v>
      </c>
      <c r="E50">
        <v>0.17857142857142858</v>
      </c>
      <c r="F50">
        <v>0</v>
      </c>
      <c r="G50">
        <v>0.15</v>
      </c>
      <c r="H50">
        <v>0</v>
      </c>
      <c r="I50">
        <v>0</v>
      </c>
      <c r="J50">
        <v>1</v>
      </c>
      <c r="K50" t="s">
        <v>365</v>
      </c>
    </row>
    <row r="51" spans="1:11" x14ac:dyDescent="0.35">
      <c r="A51" t="s">
        <v>320</v>
      </c>
      <c r="B51" t="s">
        <v>352</v>
      </c>
      <c r="C51" t="s">
        <v>365</v>
      </c>
      <c r="D51">
        <v>1</v>
      </c>
      <c r="E51">
        <v>0.8928571428571429</v>
      </c>
      <c r="F51">
        <v>0.7</v>
      </c>
      <c r="G51">
        <v>0</v>
      </c>
      <c r="H51">
        <v>0</v>
      </c>
      <c r="I51">
        <v>0.05</v>
      </c>
      <c r="J51">
        <v>2</v>
      </c>
      <c r="K51" t="s">
        <v>366</v>
      </c>
    </row>
    <row r="52" spans="1:11" x14ac:dyDescent="0.35">
      <c r="A52" t="s">
        <v>320</v>
      </c>
      <c r="B52" t="s">
        <v>352</v>
      </c>
      <c r="C52" t="s">
        <v>366</v>
      </c>
      <c r="D52">
        <v>1</v>
      </c>
      <c r="E52">
        <v>3.5714285714285712E-2</v>
      </c>
      <c r="F52">
        <v>0.03</v>
      </c>
      <c r="G52">
        <v>0</v>
      </c>
      <c r="H52">
        <v>0</v>
      </c>
      <c r="I52">
        <v>0</v>
      </c>
      <c r="J52">
        <v>1</v>
      </c>
      <c r="K52" t="s">
        <v>367</v>
      </c>
    </row>
    <row r="53" spans="1:11" x14ac:dyDescent="0.35">
      <c r="A53" t="s">
        <v>320</v>
      </c>
      <c r="B53" t="s">
        <v>352</v>
      </c>
      <c r="C53" t="s">
        <v>367</v>
      </c>
      <c r="D53">
        <v>1</v>
      </c>
      <c r="E53">
        <v>9.5238095238095233E-2</v>
      </c>
      <c r="F53">
        <v>0</v>
      </c>
      <c r="G53">
        <v>0.03</v>
      </c>
      <c r="H53">
        <v>0.05</v>
      </c>
      <c r="I53">
        <v>0</v>
      </c>
      <c r="J53">
        <v>1</v>
      </c>
      <c r="K53" t="s">
        <v>368</v>
      </c>
    </row>
    <row r="54" spans="1:11" x14ac:dyDescent="0.35">
      <c r="A54" t="s">
        <v>320</v>
      </c>
      <c r="B54" t="s">
        <v>352</v>
      </c>
      <c r="C54" t="s">
        <v>368</v>
      </c>
      <c r="D54">
        <v>10</v>
      </c>
      <c r="E54">
        <v>1.3809523809523809</v>
      </c>
      <c r="F54">
        <v>0.5</v>
      </c>
      <c r="G54">
        <v>0.43</v>
      </c>
      <c r="H54">
        <v>0.2</v>
      </c>
      <c r="I54">
        <v>0.03</v>
      </c>
      <c r="J54">
        <v>1</v>
      </c>
      <c r="K54" t="s">
        <v>370</v>
      </c>
    </row>
    <row r="55" spans="1:11" x14ac:dyDescent="0.35">
      <c r="A55" t="s">
        <v>320</v>
      </c>
      <c r="B55" t="s">
        <v>369</v>
      </c>
      <c r="C55" t="s">
        <v>370</v>
      </c>
      <c r="D55">
        <v>48</v>
      </c>
      <c r="E55">
        <v>9.2976190476190474</v>
      </c>
      <c r="F55">
        <v>7.21</v>
      </c>
      <c r="G55">
        <v>0.4</v>
      </c>
      <c r="H55">
        <v>0.2</v>
      </c>
      <c r="I55">
        <v>0</v>
      </c>
      <c r="J55">
        <v>1</v>
      </c>
      <c r="K55" t="s">
        <v>371</v>
      </c>
    </row>
    <row r="56" spans="1:11" x14ac:dyDescent="0.35">
      <c r="A56" t="s">
        <v>320</v>
      </c>
      <c r="B56" t="s">
        <v>369</v>
      </c>
      <c r="C56" t="s">
        <v>371</v>
      </c>
      <c r="D56">
        <v>8</v>
      </c>
      <c r="E56">
        <v>0.7142857142857143</v>
      </c>
      <c r="F56">
        <v>0.35</v>
      </c>
      <c r="G56">
        <v>0.2</v>
      </c>
      <c r="H56">
        <v>0.05</v>
      </c>
      <c r="I56">
        <v>0</v>
      </c>
      <c r="J56">
        <v>1</v>
      </c>
      <c r="K56" t="s">
        <v>372</v>
      </c>
    </row>
    <row r="57" spans="1:11" x14ac:dyDescent="0.35">
      <c r="A57" t="s">
        <v>320</v>
      </c>
      <c r="B57" t="s">
        <v>369</v>
      </c>
      <c r="C57" t="s">
        <v>372</v>
      </c>
      <c r="D57">
        <v>5</v>
      </c>
      <c r="E57">
        <v>1.25</v>
      </c>
      <c r="F57">
        <v>0.85</v>
      </c>
      <c r="G57">
        <v>0.1</v>
      </c>
      <c r="H57">
        <v>0.1</v>
      </c>
      <c r="I57">
        <v>0</v>
      </c>
    </row>
  </sheetData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26"/>
  <sheetViews>
    <sheetView zoomScale="80" zoomScaleNormal="80" workbookViewId="0">
      <selection activeCell="E13" sqref="E13"/>
    </sheetView>
  </sheetViews>
  <sheetFormatPr defaultRowHeight="14.5" x14ac:dyDescent="0.35"/>
  <cols>
    <col min="1" max="1" width="30.1796875" customWidth="1"/>
    <col min="2" max="2" width="26.453125" customWidth="1"/>
    <col min="3" max="4" width="14.26953125" style="2" customWidth="1"/>
    <col min="5" max="5" width="34.54296875" style="2" bestFit="1" customWidth="1"/>
    <col min="6" max="6" width="16" style="2" customWidth="1"/>
    <col min="7" max="7" width="13.7265625" style="2" customWidth="1"/>
    <col min="8" max="9" width="13.7265625" customWidth="1"/>
    <col min="26" max="26" width="12.36328125" customWidth="1"/>
    <col min="27" max="27" width="28.1796875" customWidth="1"/>
    <col min="28" max="28" width="11" customWidth="1"/>
    <col min="29" max="29" width="8.54296875" customWidth="1"/>
    <col min="30" max="30" width="6.36328125" customWidth="1"/>
    <col min="31" max="31" width="5.90625" customWidth="1"/>
  </cols>
  <sheetData>
    <row r="1" spans="1:31" ht="29" x14ac:dyDescent="0.35">
      <c r="A1" t="s">
        <v>0</v>
      </c>
      <c r="B1" t="s">
        <v>1</v>
      </c>
      <c r="C1" s="2" t="s">
        <v>81</v>
      </c>
      <c r="D1" s="2" t="s">
        <v>82</v>
      </c>
      <c r="E1" s="2" t="s">
        <v>83</v>
      </c>
      <c r="F1" s="2" t="s">
        <v>84</v>
      </c>
      <c r="G1" s="2" t="s">
        <v>85</v>
      </c>
      <c r="Z1" s="10" t="s">
        <v>1</v>
      </c>
      <c r="AA1" s="11" t="s">
        <v>86</v>
      </c>
      <c r="AB1" t="s">
        <v>87</v>
      </c>
      <c r="AC1" s="11" t="s">
        <v>88</v>
      </c>
      <c r="AD1" s="11" t="s">
        <v>89</v>
      </c>
      <c r="AE1" s="11" t="s">
        <v>90</v>
      </c>
    </row>
    <row r="2" spans="1:31" x14ac:dyDescent="0.35">
      <c r="A2" t="s">
        <v>320</v>
      </c>
      <c r="B2" t="s">
        <v>373</v>
      </c>
      <c r="C2">
        <v>0</v>
      </c>
      <c r="D2">
        <v>3</v>
      </c>
      <c r="E2">
        <v>0</v>
      </c>
      <c r="F2">
        <v>0</v>
      </c>
      <c r="G2">
        <v>0</v>
      </c>
      <c r="Z2" s="9" t="s">
        <v>80</v>
      </c>
      <c r="AA2" s="7"/>
      <c r="AB2" s="7"/>
      <c r="AC2" s="7"/>
      <c r="AD2" s="7"/>
      <c r="AE2" s="7"/>
    </row>
    <row r="3" spans="1:31" x14ac:dyDescent="0.35">
      <c r="Z3" s="9" t="s">
        <v>24</v>
      </c>
      <c r="AA3" s="7"/>
      <c r="AB3" s="7"/>
      <c r="AC3" s="7"/>
      <c r="AD3" s="7"/>
      <c r="AE3" s="7"/>
    </row>
    <row r="25" spans="26:30" x14ac:dyDescent="0.35">
      <c r="Z25" t="s">
        <v>86</v>
      </c>
      <c r="AA25" t="s">
        <v>87</v>
      </c>
      <c r="AB25" t="s">
        <v>91</v>
      </c>
      <c r="AC25" t="s">
        <v>89</v>
      </c>
      <c r="AD25" t="s">
        <v>90</v>
      </c>
    </row>
    <row r="26" spans="26:30" x14ac:dyDescent="0.35">
      <c r="Z26" s="7"/>
      <c r="AA26" s="7"/>
      <c r="AB26" s="7"/>
      <c r="AC26" s="7"/>
      <c r="AD26" s="7"/>
    </row>
  </sheetData>
  <pageMargins left="0.7" right="0.7" top="0.75" bottom="0.75" header="0.3" footer="0.3"/>
  <pageSetup orientation="portrait" horizontalDpi="300" verticalDpi="30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22"/>
  <sheetViews>
    <sheetView topLeftCell="C1" workbookViewId="0">
      <selection activeCell="T1" sqref="T1"/>
    </sheetView>
  </sheetViews>
  <sheetFormatPr defaultRowHeight="14.5" x14ac:dyDescent="0.35"/>
  <cols>
    <col min="1" max="1" width="34.54296875" customWidth="1"/>
    <col min="2" max="2" width="20.7265625" customWidth="1"/>
    <col min="3" max="3" width="24.453125" style="1" bestFit="1" customWidth="1"/>
    <col min="4" max="4" width="14" style="1" bestFit="1" customWidth="1"/>
    <col min="5" max="5" width="14.81640625" style="1" bestFit="1" customWidth="1"/>
    <col min="6" max="6" width="16.81640625" style="1" bestFit="1" customWidth="1"/>
    <col min="20" max="20" width="10.7265625" customWidth="1"/>
    <col min="21" max="21" width="16" style="2" customWidth="1"/>
    <col min="22" max="22" width="27.08984375" style="2" customWidth="1"/>
    <col min="23" max="23" width="17.54296875" style="2" customWidth="1"/>
    <col min="24" max="24" width="12.7265625" style="2" customWidth="1"/>
  </cols>
  <sheetData>
    <row r="1" spans="1:24" x14ac:dyDescent="0.35">
      <c r="A1" t="s">
        <v>0</v>
      </c>
      <c r="B1" t="s">
        <v>1</v>
      </c>
      <c r="C1" s="1" t="s">
        <v>92</v>
      </c>
      <c r="D1" s="1" t="s">
        <v>93</v>
      </c>
      <c r="E1" s="1" t="s">
        <v>94</v>
      </c>
      <c r="F1" s="1" t="s">
        <v>95</v>
      </c>
      <c r="T1" s="8" t="s">
        <v>1</v>
      </c>
      <c r="U1" s="2" t="s">
        <v>96</v>
      </c>
      <c r="V1" s="2" t="s">
        <v>97</v>
      </c>
      <c r="W1" s="2" t="s">
        <v>98</v>
      </c>
    </row>
    <row r="2" spans="1:24" x14ac:dyDescent="0.35">
      <c r="A2" t="s">
        <v>320</v>
      </c>
      <c r="B2" t="s">
        <v>328</v>
      </c>
      <c r="C2">
        <v>11.0192963909602</v>
      </c>
      <c r="D2">
        <v>0</v>
      </c>
      <c r="E2">
        <v>0.87307854496125403</v>
      </c>
      <c r="F2">
        <v>0</v>
      </c>
      <c r="T2" s="9" t="s">
        <v>80</v>
      </c>
      <c r="X2"/>
    </row>
    <row r="3" spans="1:24" x14ac:dyDescent="0.35">
      <c r="A3" t="s">
        <v>320</v>
      </c>
      <c r="B3" t="s">
        <v>334</v>
      </c>
      <c r="C3" s="1">
        <v>0.14289299736779901</v>
      </c>
      <c r="D3" s="1">
        <v>0</v>
      </c>
      <c r="E3" s="1">
        <v>0</v>
      </c>
      <c r="F3" s="1">
        <v>0</v>
      </c>
      <c r="T3" s="9" t="s">
        <v>24</v>
      </c>
      <c r="X3"/>
    </row>
    <row r="4" spans="1:24" x14ac:dyDescent="0.35">
      <c r="A4" t="s">
        <v>320</v>
      </c>
      <c r="B4" t="s">
        <v>326</v>
      </c>
      <c r="C4" s="1">
        <v>11.716137049442301</v>
      </c>
      <c r="D4" s="1">
        <v>0.360776258248452</v>
      </c>
      <c r="E4" s="1">
        <v>2.11192646113411</v>
      </c>
      <c r="F4" s="1">
        <v>0.12915363091142801</v>
      </c>
      <c r="U4"/>
      <c r="V4"/>
      <c r="W4"/>
      <c r="X4"/>
    </row>
    <row r="5" spans="1:24" x14ac:dyDescent="0.35">
      <c r="A5" t="s">
        <v>320</v>
      </c>
      <c r="B5" t="s">
        <v>336</v>
      </c>
      <c r="C5" s="1">
        <v>0</v>
      </c>
      <c r="D5" s="1">
        <v>0</v>
      </c>
      <c r="E5" s="1">
        <v>0</v>
      </c>
      <c r="F5" s="1">
        <v>4.9494248580569999E-2</v>
      </c>
      <c r="U5"/>
      <c r="V5"/>
      <c r="W5"/>
      <c r="X5"/>
    </row>
    <row r="6" spans="1:24" x14ac:dyDescent="0.35">
      <c r="A6" t="s">
        <v>320</v>
      </c>
      <c r="B6" t="s">
        <v>323</v>
      </c>
      <c r="C6" s="1">
        <v>12.0310477023261</v>
      </c>
      <c r="D6" s="1">
        <v>0.155545999768197</v>
      </c>
      <c r="E6" s="1">
        <v>0.26946868671643698</v>
      </c>
      <c r="F6" s="1">
        <v>0.40133636041502202</v>
      </c>
      <c r="U6"/>
      <c r="V6"/>
      <c r="W6"/>
      <c r="X6"/>
    </row>
    <row r="7" spans="1:24" x14ac:dyDescent="0.35">
      <c r="A7" t="s">
        <v>320</v>
      </c>
      <c r="B7" t="s">
        <v>331</v>
      </c>
      <c r="C7" s="1">
        <v>3.1555529148575601</v>
      </c>
      <c r="D7" s="1">
        <v>0</v>
      </c>
      <c r="E7" s="1">
        <v>0.60630454511198195</v>
      </c>
      <c r="F7" s="1">
        <v>0</v>
      </c>
      <c r="U7"/>
      <c r="V7"/>
      <c r="W7"/>
      <c r="X7"/>
    </row>
    <row r="8" spans="1:24" x14ac:dyDescent="0.35">
      <c r="A8" t="s">
        <v>320</v>
      </c>
      <c r="B8" t="s">
        <v>329</v>
      </c>
      <c r="C8" s="1">
        <v>3.0093453926025</v>
      </c>
      <c r="D8" s="1">
        <v>0</v>
      </c>
      <c r="E8" s="1">
        <v>1.23214091146134</v>
      </c>
      <c r="F8" s="1">
        <v>0</v>
      </c>
      <c r="U8"/>
      <c r="V8"/>
      <c r="W8"/>
      <c r="X8"/>
    </row>
    <row r="9" spans="1:24" x14ac:dyDescent="0.35">
      <c r="A9" t="s">
        <v>320</v>
      </c>
      <c r="B9" t="s">
        <v>324</v>
      </c>
      <c r="C9" s="1">
        <v>11.6722789002787</v>
      </c>
      <c r="D9" s="1">
        <v>0.25830726182285602</v>
      </c>
      <c r="E9" s="1">
        <v>1.9275260141655299</v>
      </c>
      <c r="F9" s="1">
        <v>0.34817876149410698</v>
      </c>
      <c r="U9"/>
      <c r="V9"/>
      <c r="W9"/>
      <c r="X9"/>
    </row>
    <row r="10" spans="1:24" x14ac:dyDescent="0.35">
      <c r="A10" t="s">
        <v>320</v>
      </c>
      <c r="B10" t="s">
        <v>327</v>
      </c>
      <c r="C10" s="1">
        <v>5.1369202063351604</v>
      </c>
      <c r="D10" s="1">
        <v>0</v>
      </c>
      <c r="E10" s="1">
        <v>2.1916053271476401</v>
      </c>
      <c r="F10" s="1">
        <v>0.32435047738330702</v>
      </c>
      <c r="U10"/>
      <c r="V10"/>
      <c r="W10"/>
      <c r="X10"/>
    </row>
    <row r="11" spans="1:24" x14ac:dyDescent="0.35">
      <c r="A11" t="s">
        <v>320</v>
      </c>
      <c r="B11" t="s">
        <v>330</v>
      </c>
      <c r="C11" s="1">
        <v>4.2998391207928099</v>
      </c>
      <c r="D11" s="1">
        <v>0</v>
      </c>
      <c r="E11" s="1">
        <v>0</v>
      </c>
      <c r="F11" s="1">
        <v>0</v>
      </c>
      <c r="U11"/>
      <c r="V11"/>
      <c r="W11"/>
      <c r="X11"/>
    </row>
    <row r="12" spans="1:24" x14ac:dyDescent="0.35">
      <c r="A12" t="s">
        <v>320</v>
      </c>
      <c r="B12" t="s">
        <v>333</v>
      </c>
      <c r="C12" s="1">
        <v>0.44544823722512999</v>
      </c>
      <c r="D12" s="1">
        <v>0</v>
      </c>
      <c r="E12" s="1">
        <v>0.60630454511198195</v>
      </c>
      <c r="F12" s="1">
        <v>0</v>
      </c>
      <c r="U12"/>
      <c r="V12"/>
      <c r="W12"/>
      <c r="X12"/>
    </row>
    <row r="13" spans="1:24" x14ac:dyDescent="0.35">
      <c r="A13" t="s">
        <v>320</v>
      </c>
      <c r="B13" t="s">
        <v>325</v>
      </c>
      <c r="C13" s="1">
        <v>10.447875217421499</v>
      </c>
      <c r="D13" s="1">
        <v>8.5261576656372504E-2</v>
      </c>
      <c r="E13" s="1">
        <v>0.44544823722512999</v>
      </c>
      <c r="F13" s="1">
        <v>0.12251397498346001</v>
      </c>
      <c r="U13"/>
      <c r="V13"/>
      <c r="W13"/>
      <c r="X13"/>
    </row>
    <row r="14" spans="1:24" x14ac:dyDescent="0.35">
      <c r="A14" t="s">
        <v>320</v>
      </c>
      <c r="B14" t="s">
        <v>332</v>
      </c>
      <c r="C14" s="1">
        <v>1.78891989600632</v>
      </c>
      <c r="D14" s="1">
        <v>0</v>
      </c>
      <c r="E14" s="1">
        <v>0</v>
      </c>
      <c r="F14" s="1">
        <v>0</v>
      </c>
      <c r="U14"/>
      <c r="V14"/>
      <c r="W14"/>
      <c r="X14"/>
    </row>
    <row r="15" spans="1:24" x14ac:dyDescent="0.35">
      <c r="A15" t="s">
        <v>320</v>
      </c>
      <c r="B15" t="s">
        <v>322</v>
      </c>
      <c r="C15" s="1">
        <v>18.447772200586499</v>
      </c>
      <c r="D15" s="1">
        <v>0.30954176003565398</v>
      </c>
      <c r="E15" s="1">
        <v>2.04627783975294</v>
      </c>
      <c r="F15" s="1">
        <v>0</v>
      </c>
      <c r="U15"/>
      <c r="V15"/>
      <c r="W15"/>
      <c r="X15"/>
    </row>
    <row r="16" spans="1:24" x14ac:dyDescent="0.35">
      <c r="A16" t="s">
        <v>320</v>
      </c>
      <c r="B16" t="s">
        <v>335</v>
      </c>
      <c r="C16" s="1">
        <v>0</v>
      </c>
      <c r="D16" s="1">
        <v>0</v>
      </c>
      <c r="E16" s="1">
        <v>0.87307854496125403</v>
      </c>
      <c r="F16" s="1">
        <v>0</v>
      </c>
      <c r="U16"/>
      <c r="V16"/>
      <c r="W16"/>
      <c r="X16"/>
    </row>
    <row r="17" spans="21:24" x14ac:dyDescent="0.35">
      <c r="U17"/>
      <c r="V17"/>
      <c r="W17"/>
      <c r="X17"/>
    </row>
    <row r="18" spans="21:24" x14ac:dyDescent="0.35">
      <c r="U18"/>
      <c r="V18"/>
      <c r="W18"/>
      <c r="X18"/>
    </row>
    <row r="19" spans="21:24" x14ac:dyDescent="0.35">
      <c r="U19"/>
      <c r="V19"/>
      <c r="W19"/>
      <c r="X19"/>
    </row>
    <row r="20" spans="21:24" x14ac:dyDescent="0.35">
      <c r="U20"/>
      <c r="V20"/>
      <c r="W20"/>
    </row>
    <row r="21" spans="21:24" x14ac:dyDescent="0.35">
      <c r="U21"/>
      <c r="V21"/>
      <c r="W21"/>
    </row>
    <row r="22" spans="21:24" x14ac:dyDescent="0.35">
      <c r="U22"/>
      <c r="V22"/>
      <c r="W22"/>
    </row>
  </sheetData>
  <pageMargins left="0.7" right="0.7" top="0.75" bottom="0.75" header="0.3" footer="0.3"/>
  <pageSetup orientation="portrait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35"/>
  <sheetViews>
    <sheetView zoomScale="112" zoomScaleNormal="112" workbookViewId="0">
      <selection activeCell="I36" sqref="I36"/>
    </sheetView>
  </sheetViews>
  <sheetFormatPr defaultRowHeight="14.5" x14ac:dyDescent="0.35"/>
  <cols>
    <col min="1" max="1" width="34.7265625" customWidth="1"/>
    <col min="2" max="2" width="34.7265625" bestFit="1" customWidth="1"/>
    <col min="3" max="3" width="15.26953125" customWidth="1"/>
    <col min="4" max="4" width="10.7265625" customWidth="1"/>
    <col min="16" max="16" width="15.90625" customWidth="1"/>
    <col min="17" max="17" width="8" style="1" customWidth="1"/>
    <col min="18" max="18" width="8.26953125" style="1" customWidth="1"/>
  </cols>
  <sheetData>
    <row r="1" spans="1:18" x14ac:dyDescent="0.35">
      <c r="A1" t="s">
        <v>0</v>
      </c>
      <c r="B1" t="s">
        <v>99</v>
      </c>
      <c r="C1" t="s">
        <v>100</v>
      </c>
      <c r="D1" t="s">
        <v>101</v>
      </c>
      <c r="P1" s="8" t="s">
        <v>102</v>
      </c>
      <c r="Q1" t="s">
        <v>103</v>
      </c>
      <c r="R1"/>
    </row>
    <row r="2" spans="1:18" x14ac:dyDescent="0.35">
      <c r="A2" t="s">
        <v>320</v>
      </c>
      <c r="B2" t="s">
        <v>374</v>
      </c>
      <c r="C2">
        <v>93.313299999999998</v>
      </c>
      <c r="D2">
        <v>68.095200000000006</v>
      </c>
      <c r="P2" s="9" t="s">
        <v>24</v>
      </c>
      <c r="R2"/>
    </row>
    <row r="3" spans="1:18" x14ac:dyDescent="0.35">
      <c r="A3" t="s">
        <v>320</v>
      </c>
      <c r="B3" t="s">
        <v>375</v>
      </c>
      <c r="C3">
        <v>1.1694</v>
      </c>
      <c r="D3">
        <v>1.1904999999999999</v>
      </c>
      <c r="Q3"/>
      <c r="R3"/>
    </row>
    <row r="4" spans="1:18" x14ac:dyDescent="0.35">
      <c r="A4" t="s">
        <v>320</v>
      </c>
      <c r="B4" t="s">
        <v>376</v>
      </c>
      <c r="C4">
        <v>13.183199999999999</v>
      </c>
      <c r="D4">
        <v>3.4523999999999999</v>
      </c>
      <c r="Q4"/>
      <c r="R4"/>
    </row>
    <row r="5" spans="1:18" x14ac:dyDescent="0.35">
      <c r="A5" t="s">
        <v>320</v>
      </c>
      <c r="B5" t="s">
        <v>377</v>
      </c>
      <c r="C5">
        <v>1.375</v>
      </c>
      <c r="D5">
        <v>2.5</v>
      </c>
      <c r="P5" s="9"/>
      <c r="R5"/>
    </row>
    <row r="6" spans="1:18" x14ac:dyDescent="0.35">
      <c r="P6" s="9"/>
      <c r="R6"/>
    </row>
    <row r="7" spans="1:18" x14ac:dyDescent="0.35">
      <c r="Q7"/>
      <c r="R7"/>
    </row>
    <row r="8" spans="1:18" x14ac:dyDescent="0.35">
      <c r="Q8"/>
      <c r="R8"/>
    </row>
    <row r="9" spans="1:18" x14ac:dyDescent="0.35">
      <c r="Q9"/>
      <c r="R9"/>
    </row>
    <row r="10" spans="1:18" x14ac:dyDescent="0.35">
      <c r="Q10"/>
      <c r="R10"/>
    </row>
    <row r="11" spans="1:18" x14ac:dyDescent="0.35">
      <c r="Q11"/>
      <c r="R11"/>
    </row>
    <row r="12" spans="1:18" x14ac:dyDescent="0.35">
      <c r="Q12"/>
      <c r="R12"/>
    </row>
    <row r="13" spans="1:18" x14ac:dyDescent="0.35">
      <c r="Q13"/>
      <c r="R13"/>
    </row>
    <row r="14" spans="1:18" x14ac:dyDescent="0.35">
      <c r="Q14"/>
      <c r="R14"/>
    </row>
    <row r="15" spans="1:18" x14ac:dyDescent="0.35">
      <c r="Q15"/>
      <c r="R15"/>
    </row>
    <row r="16" spans="1:18" x14ac:dyDescent="0.35">
      <c r="Q16"/>
      <c r="R16"/>
    </row>
    <row r="17" spans="16:18" x14ac:dyDescent="0.35">
      <c r="Q17"/>
      <c r="R17"/>
    </row>
    <row r="18" spans="16:18" x14ac:dyDescent="0.35">
      <c r="P18" s="8" t="s">
        <v>102</v>
      </c>
      <c r="Q18" t="s">
        <v>104</v>
      </c>
      <c r="R18"/>
    </row>
    <row r="19" spans="16:18" x14ac:dyDescent="0.35">
      <c r="P19" s="9" t="s">
        <v>24</v>
      </c>
      <c r="Q19" s="7"/>
      <c r="R19"/>
    </row>
    <row r="20" spans="16:18" x14ac:dyDescent="0.35">
      <c r="Q20"/>
      <c r="R20"/>
    </row>
    <row r="21" spans="16:18" x14ac:dyDescent="0.35">
      <c r="Q21"/>
      <c r="R21"/>
    </row>
    <row r="22" spans="16:18" x14ac:dyDescent="0.35">
      <c r="Q22"/>
      <c r="R22"/>
    </row>
    <row r="23" spans="16:18" x14ac:dyDescent="0.35">
      <c r="Q23"/>
      <c r="R23"/>
    </row>
    <row r="24" spans="16:18" x14ac:dyDescent="0.35">
      <c r="Q24"/>
      <c r="R24"/>
    </row>
    <row r="25" spans="16:18" x14ac:dyDescent="0.35">
      <c r="Q25"/>
    </row>
    <row r="26" spans="16:18" x14ac:dyDescent="0.35">
      <c r="Q26"/>
    </row>
    <row r="27" spans="16:18" x14ac:dyDescent="0.35">
      <c r="Q27"/>
    </row>
    <row r="28" spans="16:18" x14ac:dyDescent="0.35">
      <c r="Q28"/>
    </row>
    <row r="29" spans="16:18" x14ac:dyDescent="0.35">
      <c r="Q29"/>
    </row>
    <row r="30" spans="16:18" x14ac:dyDescent="0.35">
      <c r="Q30"/>
    </row>
    <row r="31" spans="16:18" x14ac:dyDescent="0.35">
      <c r="Q31"/>
    </row>
    <row r="32" spans="16:18" x14ac:dyDescent="0.35">
      <c r="Q32"/>
    </row>
    <row r="33" spans="17:17" x14ac:dyDescent="0.35">
      <c r="Q33"/>
    </row>
    <row r="34" spans="17:17" x14ac:dyDescent="0.35">
      <c r="Q34"/>
    </row>
    <row r="35" spans="17:17" x14ac:dyDescent="0.35">
      <c r="Q35"/>
    </row>
  </sheetData>
  <pageMargins left="0.7" right="0.7" top="0.75" bottom="0.75" header="0.3" footer="0.3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T7"/>
  <sheetViews>
    <sheetView workbookViewId="0">
      <selection activeCell="P14" sqref="P14"/>
    </sheetView>
  </sheetViews>
  <sheetFormatPr defaultRowHeight="14.5" x14ac:dyDescent="0.35"/>
  <cols>
    <col min="1" max="1" width="30.7265625" customWidth="1"/>
    <col min="2" max="2" width="36.81640625" customWidth="1"/>
    <col min="6" max="6" width="26.7265625" customWidth="1"/>
    <col min="11" max="11" width="12.1796875" customWidth="1"/>
    <col min="12" max="12" width="18.81640625" customWidth="1"/>
    <col min="13" max="13" width="12.453125" customWidth="1"/>
    <col min="14" max="14" width="22" customWidth="1"/>
    <col min="18" max="18" width="44.542968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105</v>
      </c>
      <c r="C2">
        <v>68.095238095238102</v>
      </c>
      <c r="D2">
        <v>70</v>
      </c>
      <c r="E2">
        <v>45.640718199585251</v>
      </c>
      <c r="F2">
        <v>4.9798106171844774</v>
      </c>
      <c r="G2">
        <v>67.024830922467842</v>
      </c>
      <c r="H2">
        <v>78.001667767028906</v>
      </c>
      <c r="I2">
        <v>58.188808423447291</v>
      </c>
      <c r="J2">
        <v>73.077662014867585</v>
      </c>
      <c r="K2">
        <v>63.112814175608626</v>
      </c>
      <c r="L2">
        <v>78</v>
      </c>
      <c r="M2">
        <v>84</v>
      </c>
      <c r="N2" s="18">
        <v>7.3130085986625186</v>
      </c>
      <c r="O2">
        <f t="shared" ref="O2:O7" si="0">J2-C2</f>
        <v>4.9824239196294826</v>
      </c>
      <c r="P2">
        <f t="shared" ref="P2:P7" si="1">H2-C2</f>
        <v>9.9064296717908036</v>
      </c>
      <c r="R2" s="9" t="s">
        <v>105</v>
      </c>
      <c r="S2" s="7">
        <v>77.5</v>
      </c>
      <c r="T2" s="7">
        <v>77.5</v>
      </c>
    </row>
    <row r="3" spans="1:20" x14ac:dyDescent="0.35">
      <c r="A3" t="s">
        <v>320</v>
      </c>
      <c r="B3" t="s">
        <v>106</v>
      </c>
      <c r="C3">
        <v>3.4523809523809526</v>
      </c>
      <c r="D3">
        <v>10</v>
      </c>
      <c r="E3">
        <v>7.1967274388454081</v>
      </c>
      <c r="F3">
        <v>0.7852273391541611</v>
      </c>
      <c r="G3">
        <v>208.45693271138424</v>
      </c>
      <c r="H3">
        <v>5.014448269731294</v>
      </c>
      <c r="I3">
        <v>1.8903136350306056</v>
      </c>
      <c r="J3">
        <v>4.2380203627327999</v>
      </c>
      <c r="K3">
        <v>2.6667415420290999</v>
      </c>
      <c r="L3">
        <v>78</v>
      </c>
      <c r="M3">
        <v>84</v>
      </c>
      <c r="N3" s="19">
        <v>22.744516030672248</v>
      </c>
      <c r="O3">
        <f t="shared" si="0"/>
        <v>0.78563941035184737</v>
      </c>
      <c r="P3">
        <f t="shared" si="1"/>
        <v>1.5620673173503414</v>
      </c>
      <c r="R3" s="9" t="s">
        <v>106</v>
      </c>
      <c r="S3" s="7">
        <v>7.5</v>
      </c>
      <c r="T3" s="7">
        <v>7.5</v>
      </c>
    </row>
    <row r="4" spans="1:20" x14ac:dyDescent="0.35">
      <c r="A4" t="s">
        <v>320</v>
      </c>
      <c r="B4" t="s">
        <v>107</v>
      </c>
      <c r="C4">
        <v>2.5</v>
      </c>
      <c r="D4">
        <v>10</v>
      </c>
      <c r="E4">
        <v>5.9869335635177965</v>
      </c>
      <c r="F4">
        <v>0.6532280056069526</v>
      </c>
      <c r="G4">
        <v>239.47734254071187</v>
      </c>
      <c r="H4">
        <v>3.7994785935952233</v>
      </c>
      <c r="I4">
        <v>1.2005214064047764</v>
      </c>
      <c r="J4">
        <v>3.1535708062625245</v>
      </c>
      <c r="K4">
        <v>1.8464291937374757</v>
      </c>
      <c r="L4">
        <v>78</v>
      </c>
      <c r="M4">
        <v>84</v>
      </c>
      <c r="N4" s="19">
        <v>26.1291202242781</v>
      </c>
      <c r="O4">
        <f t="shared" si="0"/>
        <v>0.65357080626252451</v>
      </c>
      <c r="P4">
        <f t="shared" si="1"/>
        <v>1.2994785935952233</v>
      </c>
      <c r="R4" s="9" t="s">
        <v>107</v>
      </c>
      <c r="S4" s="7"/>
      <c r="T4" s="7"/>
    </row>
    <row r="5" spans="1:20" x14ac:dyDescent="0.35">
      <c r="A5" t="s">
        <v>320</v>
      </c>
      <c r="B5" t="s">
        <v>108</v>
      </c>
      <c r="C5">
        <v>93.31332622620269</v>
      </c>
      <c r="D5">
        <v>92.663544644614618</v>
      </c>
      <c r="E5">
        <v>74.259133720951425</v>
      </c>
      <c r="F5">
        <v>8.1023357456692295</v>
      </c>
      <c r="G5">
        <v>79.580416564444818</v>
      </c>
      <c r="H5">
        <v>109.43145308121348</v>
      </c>
      <c r="I5">
        <v>77.195199371191933</v>
      </c>
      <c r="J5">
        <v>101.41991391144194</v>
      </c>
      <c r="K5">
        <v>85.206738540963471</v>
      </c>
      <c r="L5">
        <v>78</v>
      </c>
      <c r="M5">
        <v>84</v>
      </c>
      <c r="N5" s="18">
        <v>8.6829353033972829</v>
      </c>
      <c r="O5">
        <f t="shared" si="0"/>
        <v>8.1065876852392478</v>
      </c>
      <c r="P5">
        <f t="shared" si="1"/>
        <v>16.118126855010786</v>
      </c>
      <c r="R5" s="9" t="s">
        <v>108</v>
      </c>
      <c r="S5" s="7">
        <v>91.195708587143073</v>
      </c>
      <c r="T5" s="7">
        <v>91.195708587143073</v>
      </c>
    </row>
    <row r="6" spans="1:20" x14ac:dyDescent="0.35">
      <c r="A6" t="s">
        <v>320</v>
      </c>
      <c r="B6" t="s">
        <v>109</v>
      </c>
      <c r="C6">
        <v>13.183159657749602</v>
      </c>
      <c r="D6">
        <v>50.929581789406498</v>
      </c>
      <c r="E6">
        <v>29.081384946223721</v>
      </c>
      <c r="F6">
        <v>3.173039234052843</v>
      </c>
      <c r="G6">
        <v>220.59495372286179</v>
      </c>
      <c r="H6">
        <v>19.495345488573328</v>
      </c>
      <c r="I6">
        <v>6.8709738269258711</v>
      </c>
      <c r="J6">
        <v>16.357864037693695</v>
      </c>
      <c r="K6">
        <v>10.008455277805506</v>
      </c>
      <c r="L6">
        <v>78</v>
      </c>
      <c r="M6">
        <v>84</v>
      </c>
      <c r="N6" s="19">
        <v>24.06888269905464</v>
      </c>
      <c r="O6">
        <f t="shared" si="0"/>
        <v>3.1747043799440924</v>
      </c>
      <c r="P6">
        <f t="shared" si="1"/>
        <v>6.3121858308237258</v>
      </c>
      <c r="R6" s="9" t="s">
        <v>109</v>
      </c>
      <c r="S6" s="7">
        <v>22.386449275225718</v>
      </c>
      <c r="T6" s="7">
        <v>22.386449275225718</v>
      </c>
    </row>
    <row r="7" spans="1:20" x14ac:dyDescent="0.35">
      <c r="A7" t="s">
        <v>320</v>
      </c>
      <c r="B7" t="s">
        <v>110</v>
      </c>
      <c r="C7">
        <v>1.3750274537678944</v>
      </c>
      <c r="D7">
        <v>6.1695492171802018</v>
      </c>
      <c r="E7">
        <v>3.4132455229372578</v>
      </c>
      <c r="F7">
        <v>0.37241561843640769</v>
      </c>
      <c r="G7">
        <v>248.23108175652587</v>
      </c>
      <c r="H7">
        <v>2.1158807544909282</v>
      </c>
      <c r="I7">
        <v>0.6341741530448517</v>
      </c>
      <c r="J7">
        <v>1.7476385082802912</v>
      </c>
      <c r="K7">
        <v>1.0024163992554886</v>
      </c>
      <c r="L7">
        <v>78</v>
      </c>
      <c r="M7">
        <v>84</v>
      </c>
      <c r="N7" s="19">
        <v>27.084231475953608</v>
      </c>
      <c r="O7">
        <f t="shared" si="0"/>
        <v>0.37261105451239684</v>
      </c>
      <c r="P7">
        <f t="shared" si="1"/>
        <v>0.74085330072303379</v>
      </c>
      <c r="R7" s="9" t="s">
        <v>110</v>
      </c>
      <c r="S7" s="7"/>
      <c r="T7" s="7"/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138"/>
  <sheetViews>
    <sheetView workbookViewId="0">
      <selection activeCell="E2" sqref="E2:E32"/>
    </sheetView>
  </sheetViews>
  <sheetFormatPr defaultRowHeight="14.5" x14ac:dyDescent="0.35"/>
  <cols>
    <col min="1" max="1" width="24.453125" customWidth="1"/>
    <col min="2" max="2" width="17.453125" style="3" customWidth="1"/>
    <col min="3" max="3" width="7.81640625" style="1" bestFit="1" customWidth="1"/>
    <col min="4" max="5" width="9.26953125" style="1" bestFit="1" customWidth="1"/>
    <col min="6" max="6" width="9.26953125" style="1" customWidth="1"/>
    <col min="7" max="7" width="15.7265625" style="1" customWidth="1"/>
    <col min="8" max="8" width="16.453125" style="1" customWidth="1"/>
    <col min="9" max="9" width="16.1796875" style="1" bestFit="1" customWidth="1"/>
    <col min="10" max="10" width="23.1796875" style="1" customWidth="1"/>
    <col min="11" max="11" width="23" style="1" customWidth="1"/>
    <col min="12" max="12" width="22.54296875" style="1" customWidth="1"/>
    <col min="18" max="18" width="8.81640625" customWidth="1"/>
    <col min="27" max="27" width="10.90625" customWidth="1"/>
    <col min="28" max="28" width="7.7265625" style="1" customWidth="1"/>
    <col min="29" max="29" width="8.90625" style="1" customWidth="1"/>
    <col min="30" max="30" width="9" style="1" bestFit="1" customWidth="1"/>
  </cols>
  <sheetData>
    <row r="1" spans="1:32" x14ac:dyDescent="0.35">
      <c r="A1" t="s">
        <v>0</v>
      </c>
      <c r="B1" s="3" t="s">
        <v>111</v>
      </c>
      <c r="C1" s="1" t="s">
        <v>112</v>
      </c>
      <c r="D1" s="1" t="s">
        <v>8</v>
      </c>
      <c r="E1" s="1" t="s">
        <v>100</v>
      </c>
      <c r="G1" s="1" t="s">
        <v>113</v>
      </c>
      <c r="H1" s="1" t="s">
        <v>114</v>
      </c>
      <c r="I1" s="1" t="s">
        <v>115</v>
      </c>
      <c r="J1" s="1" t="s">
        <v>116</v>
      </c>
      <c r="K1" s="1" t="s">
        <v>117</v>
      </c>
      <c r="L1" s="1" t="s">
        <v>118</v>
      </c>
      <c r="AA1" s="8" t="s">
        <v>111</v>
      </c>
      <c r="AB1" s="1" t="s">
        <v>119</v>
      </c>
      <c r="AC1" s="1" t="s">
        <v>120</v>
      </c>
      <c r="AD1"/>
      <c r="AF1" s="1"/>
    </row>
    <row r="2" spans="1:32" x14ac:dyDescent="0.35">
      <c r="A2" t="s">
        <v>320</v>
      </c>
      <c r="B2">
        <v>5</v>
      </c>
      <c r="C2">
        <v>6.1115498147287797</v>
      </c>
      <c r="D2">
        <v>0.87307854496125403</v>
      </c>
      <c r="E2">
        <f>C2+D2</f>
        <v>6.984628359690034</v>
      </c>
      <c r="G2" s="1">
        <v>11.247769999999999</v>
      </c>
      <c r="H2" s="1">
        <v>9.8425799999999999</v>
      </c>
      <c r="I2" s="1">
        <v>11.03729</v>
      </c>
      <c r="J2" s="1">
        <v>14.278481012658228</v>
      </c>
      <c r="K2" s="1">
        <v>12.043478260869563</v>
      </c>
      <c r="L2" s="1">
        <v>13.994475138121548</v>
      </c>
      <c r="AA2" s="9" t="s">
        <v>24</v>
      </c>
      <c r="AD2"/>
    </row>
    <row r="3" spans="1:32" x14ac:dyDescent="0.35">
      <c r="A3" t="s">
        <v>320</v>
      </c>
      <c r="B3" s="3">
        <v>6</v>
      </c>
      <c r="C3" s="1">
        <v>14.551309082687601</v>
      </c>
      <c r="D3" s="1">
        <v>3.6378272706718899</v>
      </c>
      <c r="E3">
        <f t="shared" ref="E3:E32" si="0">C3+D3</f>
        <v>18.189136353359491</v>
      </c>
      <c r="AB3"/>
      <c r="AC3"/>
      <c r="AD3"/>
    </row>
    <row r="4" spans="1:32" x14ac:dyDescent="0.35">
      <c r="A4" t="s">
        <v>320</v>
      </c>
      <c r="B4" s="3">
        <v>7</v>
      </c>
      <c r="C4" s="1">
        <v>12.472550642303601</v>
      </c>
      <c r="D4" s="1">
        <v>3.56358589780104</v>
      </c>
      <c r="E4">
        <f t="shared" si="0"/>
        <v>16.036136540104639</v>
      </c>
      <c r="AB4"/>
      <c r="AC4"/>
      <c r="AD4"/>
    </row>
    <row r="5" spans="1:32" x14ac:dyDescent="0.35">
      <c r="A5" t="s">
        <v>320</v>
      </c>
      <c r="B5" s="3">
        <v>8</v>
      </c>
      <c r="C5" s="1">
        <v>10.9134818120157</v>
      </c>
      <c r="D5" s="1">
        <v>2.3873241463784298</v>
      </c>
      <c r="E5">
        <f t="shared" si="0"/>
        <v>13.300805958394129</v>
      </c>
      <c r="AB5"/>
      <c r="AC5"/>
      <c r="AD5"/>
    </row>
    <row r="6" spans="1:32" x14ac:dyDescent="0.35">
      <c r="A6" t="s">
        <v>320</v>
      </c>
      <c r="B6" s="3">
        <v>9</v>
      </c>
      <c r="C6" s="1">
        <v>11.856622215523201</v>
      </c>
      <c r="D6" s="1">
        <v>1.8862808070150601</v>
      </c>
      <c r="E6">
        <f t="shared" si="0"/>
        <v>13.742903022538261</v>
      </c>
      <c r="AB6"/>
      <c r="AC6"/>
      <c r="AD6"/>
    </row>
    <row r="7" spans="1:32" x14ac:dyDescent="0.35">
      <c r="A7" t="s">
        <v>320</v>
      </c>
      <c r="B7" s="3">
        <v>10</v>
      </c>
      <c r="C7" s="1">
        <v>8.9490550858528604</v>
      </c>
      <c r="D7" s="1">
        <v>1.5278874536822</v>
      </c>
      <c r="E7">
        <f t="shared" si="0"/>
        <v>10.476942539535059</v>
      </c>
      <c r="AB7"/>
      <c r="AC7"/>
      <c r="AD7"/>
    </row>
    <row r="8" spans="1:32" x14ac:dyDescent="0.35">
      <c r="A8" t="s">
        <v>320</v>
      </c>
      <c r="B8" s="3">
        <v>11</v>
      </c>
      <c r="C8" s="1">
        <v>7.5763014232174903</v>
      </c>
      <c r="D8" s="1">
        <v>2.7058219368633898</v>
      </c>
      <c r="E8">
        <f t="shared" si="0"/>
        <v>10.282123360080881</v>
      </c>
      <c r="AB8"/>
      <c r="AC8"/>
      <c r="AD8"/>
    </row>
    <row r="9" spans="1:32" x14ac:dyDescent="0.35">
      <c r="A9" t="s">
        <v>320</v>
      </c>
      <c r="B9" s="3">
        <v>12</v>
      </c>
      <c r="C9" s="1">
        <v>7.7303829501777699</v>
      </c>
      <c r="D9" s="1">
        <v>1.3641852265019601</v>
      </c>
      <c r="E9">
        <f t="shared" si="0"/>
        <v>9.0945681766797293</v>
      </c>
      <c r="AB9"/>
      <c r="AC9"/>
      <c r="AD9"/>
    </row>
    <row r="10" spans="1:32" x14ac:dyDescent="0.35">
      <c r="A10" t="s">
        <v>320</v>
      </c>
      <c r="B10" s="3">
        <v>13</v>
      </c>
      <c r="C10" s="1">
        <v>6.5868351764828397</v>
      </c>
      <c r="D10" s="1">
        <v>0.25830726182285602</v>
      </c>
      <c r="E10">
        <f t="shared" si="0"/>
        <v>6.8451424383056958</v>
      </c>
      <c r="AB10"/>
      <c r="AC10"/>
      <c r="AD10"/>
    </row>
    <row r="11" spans="1:32" x14ac:dyDescent="0.35">
      <c r="A11" t="s">
        <v>320</v>
      </c>
      <c r="B11" s="3">
        <v>14</v>
      </c>
      <c r="C11" s="1">
        <v>5.2340167873952703</v>
      </c>
      <c r="D11" s="1">
        <v>0.77953441514397703</v>
      </c>
      <c r="E11">
        <f t="shared" si="0"/>
        <v>6.0135512025392472</v>
      </c>
      <c r="AB11"/>
      <c r="AC11"/>
      <c r="AD11"/>
    </row>
    <row r="12" spans="1:32" x14ac:dyDescent="0.35">
      <c r="A12" t="s">
        <v>320</v>
      </c>
      <c r="B12" s="3">
        <v>15</v>
      </c>
      <c r="C12" s="1">
        <v>3.8803490887166898</v>
      </c>
      <c r="D12" s="1">
        <v>0.48504363608958601</v>
      </c>
      <c r="E12">
        <f t="shared" si="0"/>
        <v>4.3653927248062754</v>
      </c>
      <c r="AB12"/>
      <c r="AC12"/>
      <c r="AD12"/>
    </row>
    <row r="13" spans="1:32" x14ac:dyDescent="0.35">
      <c r="A13" t="s">
        <v>320</v>
      </c>
      <c r="B13" s="3">
        <v>16</v>
      </c>
      <c r="C13" s="1">
        <v>3.1546783362857802</v>
      </c>
      <c r="D13" s="1">
        <v>0.51156945993823499</v>
      </c>
      <c r="E13">
        <f t="shared" si="0"/>
        <v>3.666247796224015</v>
      </c>
      <c r="AB13"/>
      <c r="AC13"/>
      <c r="AD13"/>
    </row>
    <row r="14" spans="1:32" x14ac:dyDescent="0.35">
      <c r="A14" t="s">
        <v>320</v>
      </c>
      <c r="B14" s="3">
        <v>17</v>
      </c>
      <c r="C14" s="1">
        <v>2.56787807341545</v>
      </c>
      <c r="D14" s="1">
        <v>7.5525825688689804E-2</v>
      </c>
      <c r="E14">
        <f t="shared" si="0"/>
        <v>2.6434038991041398</v>
      </c>
      <c r="AB14"/>
      <c r="AC14"/>
      <c r="AD14"/>
    </row>
    <row r="15" spans="1:32" x14ac:dyDescent="0.35">
      <c r="A15" t="s">
        <v>320</v>
      </c>
      <c r="B15" s="3">
        <v>18</v>
      </c>
      <c r="C15" s="1">
        <v>1.8189136353359501</v>
      </c>
      <c r="D15" s="1">
        <v>0.13473434335821799</v>
      </c>
      <c r="E15">
        <f t="shared" si="0"/>
        <v>1.9536479786941681</v>
      </c>
      <c r="AB15"/>
      <c r="AC15"/>
      <c r="AD15"/>
    </row>
    <row r="16" spans="1:32" x14ac:dyDescent="0.35">
      <c r="A16" t="s">
        <v>320</v>
      </c>
      <c r="B16" s="3">
        <v>19</v>
      </c>
      <c r="C16" s="1">
        <v>1.81387509340981</v>
      </c>
      <c r="D16" s="1">
        <v>0.120925006227321</v>
      </c>
      <c r="E16">
        <f t="shared" si="0"/>
        <v>1.9348000996371311</v>
      </c>
      <c r="AB16"/>
      <c r="AC16"/>
      <c r="AD16"/>
    </row>
    <row r="17" spans="1:30" x14ac:dyDescent="0.35">
      <c r="A17" t="s">
        <v>320</v>
      </c>
      <c r="B17" s="3">
        <v>20</v>
      </c>
      <c r="C17" s="1">
        <v>0.76394372684109801</v>
      </c>
      <c r="D17" s="1">
        <v>5.4567409060078398E-2</v>
      </c>
      <c r="E17">
        <f t="shared" si="0"/>
        <v>0.81851113590117641</v>
      </c>
      <c r="AB17"/>
      <c r="AC17"/>
      <c r="AD17"/>
    </row>
    <row r="18" spans="1:30" x14ac:dyDescent="0.35">
      <c r="A18" t="s">
        <v>320</v>
      </c>
      <c r="B18" s="3">
        <v>21</v>
      </c>
      <c r="C18" s="1">
        <v>0.69291948012797999</v>
      </c>
      <c r="D18" s="1">
        <v>4.9494248580569999E-2</v>
      </c>
      <c r="E18">
        <f t="shared" si="0"/>
        <v>0.74241372870854994</v>
      </c>
      <c r="AB18"/>
      <c r="AC18"/>
      <c r="AD18"/>
    </row>
    <row r="19" spans="1:30" x14ac:dyDescent="0.35">
      <c r="A19" t="s">
        <v>320</v>
      </c>
      <c r="B19" s="3">
        <v>22</v>
      </c>
      <c r="C19" s="1">
        <v>0.49606735509162198</v>
      </c>
      <c r="D19" s="1">
        <v>0</v>
      </c>
      <c r="E19">
        <f t="shared" si="0"/>
        <v>0.49606735509162198</v>
      </c>
      <c r="AB19"/>
      <c r="AC19"/>
      <c r="AD19"/>
    </row>
    <row r="20" spans="1:30" x14ac:dyDescent="0.35">
      <c r="A20" t="s">
        <v>320</v>
      </c>
      <c r="B20" s="3">
        <v>23</v>
      </c>
      <c r="C20" s="1">
        <v>0.28882560561100101</v>
      </c>
      <c r="D20" s="1">
        <v>4.1260800801571601E-2</v>
      </c>
      <c r="E20">
        <f t="shared" si="0"/>
        <v>0.33008640641257259</v>
      </c>
      <c r="AB20"/>
      <c r="AC20"/>
      <c r="AD20"/>
    </row>
    <row r="21" spans="1:30" x14ac:dyDescent="0.35">
      <c r="A21" t="s">
        <v>320</v>
      </c>
      <c r="B21" s="3">
        <v>24</v>
      </c>
      <c r="C21" s="1">
        <v>0.56841051104248297</v>
      </c>
      <c r="D21" s="1">
        <v>0.113682102208497</v>
      </c>
      <c r="E21">
        <f t="shared" si="0"/>
        <v>0.68209261325097992</v>
      </c>
      <c r="AB21"/>
      <c r="AC21"/>
      <c r="AD21"/>
    </row>
    <row r="22" spans="1:30" x14ac:dyDescent="0.35">
      <c r="A22" t="s">
        <v>320</v>
      </c>
      <c r="B22" s="3">
        <v>25</v>
      </c>
      <c r="C22" s="1">
        <v>0.314308276186052</v>
      </c>
      <c r="D22" s="1">
        <v>0</v>
      </c>
      <c r="E22">
        <f t="shared" si="0"/>
        <v>0.314308276186052</v>
      </c>
      <c r="AB22"/>
      <c r="AC22"/>
      <c r="AD22"/>
    </row>
    <row r="23" spans="1:30" x14ac:dyDescent="0.35">
      <c r="A23" t="s">
        <v>320</v>
      </c>
      <c r="B23" s="3">
        <v>26</v>
      </c>
      <c r="C23" s="1">
        <v>0.12915363091142801</v>
      </c>
      <c r="D23" s="1">
        <v>0</v>
      </c>
      <c r="E23">
        <f t="shared" si="0"/>
        <v>0.12915363091142801</v>
      </c>
      <c r="AB23"/>
      <c r="AC23"/>
      <c r="AD23"/>
    </row>
    <row r="24" spans="1:30" x14ac:dyDescent="0.35">
      <c r="A24" t="s">
        <v>320</v>
      </c>
      <c r="B24" s="3">
        <v>27</v>
      </c>
      <c r="C24" s="1">
        <v>0.20958675633500601</v>
      </c>
      <c r="D24" s="1">
        <v>2.9940965190715201E-2</v>
      </c>
      <c r="E24">
        <f t="shared" si="0"/>
        <v>0.23952772152572122</v>
      </c>
      <c r="AB24"/>
      <c r="AC24"/>
      <c r="AD24"/>
    </row>
    <row r="25" spans="1:30" x14ac:dyDescent="0.35">
      <c r="A25" t="s">
        <v>320</v>
      </c>
      <c r="B25" s="3">
        <v>28</v>
      </c>
      <c r="C25" s="1">
        <v>0.139202574132853</v>
      </c>
      <c r="D25" s="1">
        <v>0</v>
      </c>
      <c r="E25">
        <f t="shared" si="0"/>
        <v>0.139202574132853</v>
      </c>
      <c r="AB25"/>
      <c r="AC25"/>
      <c r="AD25"/>
    </row>
    <row r="26" spans="1:30" x14ac:dyDescent="0.35">
      <c r="A26" t="s">
        <v>320</v>
      </c>
      <c r="B26" s="3">
        <v>29</v>
      </c>
      <c r="C26" s="1">
        <v>5.1907166763451501E-2</v>
      </c>
      <c r="D26" s="1">
        <v>0</v>
      </c>
      <c r="E26">
        <f t="shared" si="0"/>
        <v>5.1907166763451501E-2</v>
      </c>
      <c r="AB26"/>
      <c r="AC26"/>
      <c r="AD26"/>
    </row>
    <row r="27" spans="1:30" x14ac:dyDescent="0.35">
      <c r="A27" t="s">
        <v>320</v>
      </c>
      <c r="B27" s="3">
        <v>31</v>
      </c>
      <c r="C27" s="1">
        <v>2.2712761315329202E-2</v>
      </c>
      <c r="D27" s="1">
        <v>0</v>
      </c>
      <c r="E27">
        <f t="shared" si="0"/>
        <v>2.2712761315329202E-2</v>
      </c>
      <c r="AB27"/>
      <c r="AC27"/>
      <c r="AD27"/>
    </row>
    <row r="28" spans="1:30" x14ac:dyDescent="0.35">
      <c r="A28" t="s">
        <v>320</v>
      </c>
      <c r="B28" s="3">
        <v>32</v>
      </c>
      <c r="C28" s="1">
        <v>6.3946182492279402E-2</v>
      </c>
      <c r="D28" s="1">
        <v>0</v>
      </c>
      <c r="E28">
        <f t="shared" si="0"/>
        <v>6.3946182492279402E-2</v>
      </c>
      <c r="AB28"/>
      <c r="AC28"/>
      <c r="AD28"/>
    </row>
    <row r="29" spans="1:30" x14ac:dyDescent="0.35">
      <c r="A29" t="s">
        <v>320</v>
      </c>
      <c r="B29" s="3">
        <v>33</v>
      </c>
      <c r="C29" s="1">
        <v>4.0086250916494703E-2</v>
      </c>
      <c r="D29" s="1">
        <v>0</v>
      </c>
      <c r="E29">
        <f t="shared" si="0"/>
        <v>4.0086250916494703E-2</v>
      </c>
      <c r="AB29"/>
      <c r="AC29"/>
      <c r="AD29"/>
    </row>
    <row r="30" spans="1:30" x14ac:dyDescent="0.35">
      <c r="A30" t="s">
        <v>320</v>
      </c>
      <c r="B30" s="3">
        <v>35</v>
      </c>
      <c r="C30" s="1">
        <v>1.7817929489005201E-2</v>
      </c>
      <c r="D30" s="1">
        <v>0</v>
      </c>
      <c r="E30">
        <f t="shared" si="0"/>
        <v>1.7817929489005201E-2</v>
      </c>
      <c r="AB30"/>
      <c r="AC30"/>
      <c r="AD30"/>
    </row>
    <row r="31" spans="1:30" x14ac:dyDescent="0.35">
      <c r="A31" t="s">
        <v>320</v>
      </c>
      <c r="B31" s="3">
        <v>41</v>
      </c>
      <c r="C31" s="1">
        <v>1.29845113765802E-2</v>
      </c>
      <c r="D31" s="1">
        <v>0</v>
      </c>
      <c r="E31">
        <f t="shared" si="0"/>
        <v>1.29845113765802E-2</v>
      </c>
      <c r="AB31"/>
      <c r="AC31"/>
      <c r="AD31"/>
    </row>
    <row r="32" spans="1:30" x14ac:dyDescent="0.35">
      <c r="A32" t="s">
        <v>320</v>
      </c>
      <c r="B32" s="3">
        <v>44</v>
      </c>
      <c r="C32" s="1">
        <v>1.1274258070264101E-2</v>
      </c>
      <c r="D32" s="1">
        <v>0</v>
      </c>
      <c r="E32">
        <f t="shared" si="0"/>
        <v>1.1274258070264101E-2</v>
      </c>
      <c r="AB32"/>
      <c r="AC32"/>
      <c r="AD32"/>
    </row>
    <row r="33" spans="28:30" x14ac:dyDescent="0.35">
      <c r="AB33"/>
      <c r="AC33"/>
      <c r="AD33"/>
    </row>
    <row r="34" spans="28:30" x14ac:dyDescent="0.35">
      <c r="AB34"/>
      <c r="AC34"/>
      <c r="AD34"/>
    </row>
    <row r="35" spans="28:30" x14ac:dyDescent="0.35">
      <c r="AB35"/>
      <c r="AC35"/>
      <c r="AD35"/>
    </row>
    <row r="36" spans="28:30" x14ac:dyDescent="0.35">
      <c r="AB36"/>
      <c r="AC36"/>
      <c r="AD36"/>
    </row>
    <row r="37" spans="28:30" x14ac:dyDescent="0.35">
      <c r="AB37"/>
      <c r="AC37"/>
      <c r="AD37"/>
    </row>
    <row r="38" spans="28:30" x14ac:dyDescent="0.35">
      <c r="AB38"/>
      <c r="AC38"/>
      <c r="AD38"/>
    </row>
    <row r="39" spans="28:30" x14ac:dyDescent="0.35">
      <c r="AB39"/>
      <c r="AC39"/>
      <c r="AD39"/>
    </row>
    <row r="40" spans="28:30" x14ac:dyDescent="0.35">
      <c r="AB40"/>
      <c r="AC40"/>
      <c r="AD40"/>
    </row>
    <row r="41" spans="28:30" x14ac:dyDescent="0.35">
      <c r="AB41"/>
      <c r="AC41"/>
      <c r="AD41"/>
    </row>
    <row r="42" spans="28:30" x14ac:dyDescent="0.35">
      <c r="AB42"/>
      <c r="AC42"/>
      <c r="AD42"/>
    </row>
    <row r="43" spans="28:30" x14ac:dyDescent="0.35">
      <c r="AB43"/>
      <c r="AC43"/>
      <c r="AD43"/>
    </row>
    <row r="44" spans="28:30" x14ac:dyDescent="0.35">
      <c r="AB44"/>
      <c r="AC44"/>
      <c r="AD44"/>
    </row>
    <row r="45" spans="28:30" x14ac:dyDescent="0.35">
      <c r="AB45"/>
      <c r="AC45"/>
      <c r="AD45"/>
    </row>
    <row r="46" spans="28:30" x14ac:dyDescent="0.35">
      <c r="AB46"/>
      <c r="AC46"/>
      <c r="AD46"/>
    </row>
    <row r="47" spans="28:30" x14ac:dyDescent="0.35">
      <c r="AB47"/>
      <c r="AC47"/>
      <c r="AD47"/>
    </row>
    <row r="48" spans="28:30" x14ac:dyDescent="0.35">
      <c r="AB48"/>
      <c r="AC48"/>
      <c r="AD48"/>
    </row>
    <row r="49" spans="28:30" x14ac:dyDescent="0.35">
      <c r="AB49"/>
      <c r="AC49"/>
      <c r="AD49"/>
    </row>
    <row r="50" spans="28:30" x14ac:dyDescent="0.35">
      <c r="AB50"/>
      <c r="AC50"/>
      <c r="AD50"/>
    </row>
    <row r="51" spans="28:30" x14ac:dyDescent="0.35">
      <c r="AB51"/>
      <c r="AC51"/>
      <c r="AD51"/>
    </row>
    <row r="52" spans="28:30" x14ac:dyDescent="0.35">
      <c r="AB52"/>
      <c r="AC52"/>
      <c r="AD52"/>
    </row>
    <row r="53" spans="28:30" x14ac:dyDescent="0.35">
      <c r="AB53"/>
      <c r="AC53"/>
      <c r="AD53"/>
    </row>
    <row r="54" spans="28:30" x14ac:dyDescent="0.35">
      <c r="AB54"/>
      <c r="AC54"/>
      <c r="AD54"/>
    </row>
    <row r="55" spans="28:30" x14ac:dyDescent="0.35">
      <c r="AB55"/>
      <c r="AC55"/>
      <c r="AD55"/>
    </row>
    <row r="56" spans="28:30" x14ac:dyDescent="0.35">
      <c r="AB56"/>
      <c r="AC56"/>
      <c r="AD56"/>
    </row>
    <row r="57" spans="28:30" x14ac:dyDescent="0.35">
      <c r="AB57"/>
      <c r="AC57"/>
      <c r="AD57"/>
    </row>
    <row r="58" spans="28:30" x14ac:dyDescent="0.35">
      <c r="AB58"/>
      <c r="AC58"/>
      <c r="AD58"/>
    </row>
    <row r="59" spans="28:30" x14ac:dyDescent="0.35">
      <c r="AB59"/>
      <c r="AC59"/>
      <c r="AD59"/>
    </row>
    <row r="60" spans="28:30" x14ac:dyDescent="0.35">
      <c r="AB60"/>
      <c r="AC60"/>
      <c r="AD60"/>
    </row>
    <row r="61" spans="28:30" x14ac:dyDescent="0.35">
      <c r="AB61"/>
      <c r="AC61"/>
      <c r="AD61"/>
    </row>
    <row r="62" spans="28:30" x14ac:dyDescent="0.35">
      <c r="AB62"/>
      <c r="AC62"/>
      <c r="AD62"/>
    </row>
    <row r="63" spans="28:30" x14ac:dyDescent="0.35">
      <c r="AB63"/>
      <c r="AC63"/>
      <c r="AD63"/>
    </row>
    <row r="64" spans="28:30" x14ac:dyDescent="0.35">
      <c r="AB64"/>
      <c r="AC64"/>
      <c r="AD64"/>
    </row>
    <row r="65" spans="28:30" x14ac:dyDescent="0.35">
      <c r="AB65"/>
      <c r="AC65"/>
      <c r="AD65"/>
    </row>
    <row r="66" spans="28:30" x14ac:dyDescent="0.35">
      <c r="AB66"/>
      <c r="AC66"/>
      <c r="AD66"/>
    </row>
    <row r="67" spans="28:30" x14ac:dyDescent="0.35">
      <c r="AB67"/>
      <c r="AC67"/>
      <c r="AD67"/>
    </row>
    <row r="68" spans="28:30" x14ac:dyDescent="0.35">
      <c r="AB68"/>
      <c r="AC68"/>
      <c r="AD68"/>
    </row>
    <row r="69" spans="28:30" x14ac:dyDescent="0.35">
      <c r="AB69"/>
      <c r="AC69"/>
      <c r="AD69"/>
    </row>
    <row r="70" spans="28:30" x14ac:dyDescent="0.35">
      <c r="AB70"/>
      <c r="AC70"/>
      <c r="AD70"/>
    </row>
    <row r="71" spans="28:30" x14ac:dyDescent="0.35">
      <c r="AB71"/>
      <c r="AC71"/>
      <c r="AD71"/>
    </row>
    <row r="72" spans="28:30" x14ac:dyDescent="0.35">
      <c r="AB72"/>
      <c r="AC72"/>
      <c r="AD72"/>
    </row>
    <row r="73" spans="28:30" x14ac:dyDescent="0.35">
      <c r="AB73"/>
      <c r="AC73"/>
      <c r="AD73"/>
    </row>
    <row r="74" spans="28:30" x14ac:dyDescent="0.35">
      <c r="AB74"/>
      <c r="AC74"/>
      <c r="AD74"/>
    </row>
    <row r="75" spans="28:30" x14ac:dyDescent="0.35">
      <c r="AB75"/>
      <c r="AC75"/>
      <c r="AD75"/>
    </row>
    <row r="76" spans="28:30" x14ac:dyDescent="0.35">
      <c r="AB76"/>
      <c r="AC76"/>
      <c r="AD76"/>
    </row>
    <row r="77" spans="28:30" x14ac:dyDescent="0.35">
      <c r="AB77"/>
      <c r="AC77"/>
      <c r="AD77"/>
    </row>
    <row r="78" spans="28:30" x14ac:dyDescent="0.35">
      <c r="AB78"/>
      <c r="AC78"/>
      <c r="AD78"/>
    </row>
    <row r="79" spans="28:30" x14ac:dyDescent="0.35">
      <c r="AB79"/>
      <c r="AC79"/>
      <c r="AD79"/>
    </row>
    <row r="80" spans="28:30" x14ac:dyDescent="0.35">
      <c r="AB80"/>
      <c r="AC80"/>
      <c r="AD80"/>
    </row>
    <row r="81" spans="28:30" x14ac:dyDescent="0.35">
      <c r="AB81"/>
      <c r="AC81"/>
      <c r="AD81"/>
    </row>
    <row r="82" spans="28:30" x14ac:dyDescent="0.35">
      <c r="AB82"/>
      <c r="AC82"/>
      <c r="AD82"/>
    </row>
    <row r="83" spans="28:30" x14ac:dyDescent="0.35">
      <c r="AB83"/>
      <c r="AC83"/>
      <c r="AD83"/>
    </row>
    <row r="84" spans="28:30" x14ac:dyDescent="0.35">
      <c r="AB84"/>
      <c r="AC84"/>
      <c r="AD84"/>
    </row>
    <row r="85" spans="28:30" x14ac:dyDescent="0.35">
      <c r="AB85"/>
      <c r="AC85"/>
      <c r="AD85"/>
    </row>
    <row r="86" spans="28:30" x14ac:dyDescent="0.35">
      <c r="AB86"/>
      <c r="AC86"/>
      <c r="AD86"/>
    </row>
    <row r="87" spans="28:30" x14ac:dyDescent="0.35">
      <c r="AB87"/>
      <c r="AC87"/>
      <c r="AD87"/>
    </row>
    <row r="88" spans="28:30" x14ac:dyDescent="0.35">
      <c r="AB88"/>
      <c r="AC88"/>
      <c r="AD88"/>
    </row>
    <row r="89" spans="28:30" x14ac:dyDescent="0.35">
      <c r="AB89"/>
      <c r="AC89"/>
      <c r="AD89"/>
    </row>
    <row r="90" spans="28:30" x14ac:dyDescent="0.35">
      <c r="AB90"/>
      <c r="AC90"/>
      <c r="AD90"/>
    </row>
    <row r="91" spans="28:30" x14ac:dyDescent="0.35">
      <c r="AB91"/>
      <c r="AC91"/>
      <c r="AD91"/>
    </row>
    <row r="92" spans="28:30" x14ac:dyDescent="0.35">
      <c r="AB92"/>
      <c r="AC92"/>
      <c r="AD92"/>
    </row>
    <row r="93" spans="28:30" x14ac:dyDescent="0.35">
      <c r="AB93"/>
      <c r="AC93"/>
      <c r="AD93"/>
    </row>
    <row r="94" spans="28:30" x14ac:dyDescent="0.35">
      <c r="AB94"/>
      <c r="AC94"/>
      <c r="AD94"/>
    </row>
    <row r="95" spans="28:30" x14ac:dyDescent="0.35">
      <c r="AB95"/>
      <c r="AC95"/>
      <c r="AD95"/>
    </row>
    <row r="96" spans="28:30" x14ac:dyDescent="0.35">
      <c r="AB96"/>
      <c r="AC96"/>
      <c r="AD96"/>
    </row>
    <row r="97" spans="28:30" x14ac:dyDescent="0.35">
      <c r="AB97"/>
      <c r="AC97"/>
      <c r="AD97"/>
    </row>
    <row r="98" spans="28:30" x14ac:dyDescent="0.35">
      <c r="AB98"/>
      <c r="AC98"/>
      <c r="AD98"/>
    </row>
    <row r="99" spans="28:30" x14ac:dyDescent="0.35">
      <c r="AB99"/>
      <c r="AC99"/>
      <c r="AD99"/>
    </row>
    <row r="100" spans="28:30" x14ac:dyDescent="0.35">
      <c r="AB100"/>
      <c r="AC100"/>
      <c r="AD100"/>
    </row>
    <row r="101" spans="28:30" x14ac:dyDescent="0.35">
      <c r="AB101"/>
      <c r="AC101"/>
      <c r="AD101"/>
    </row>
    <row r="102" spans="28:30" x14ac:dyDescent="0.35">
      <c r="AB102"/>
      <c r="AC102"/>
      <c r="AD102"/>
    </row>
    <row r="103" spans="28:30" x14ac:dyDescent="0.35">
      <c r="AB103"/>
      <c r="AC103"/>
      <c r="AD103"/>
    </row>
    <row r="104" spans="28:30" x14ac:dyDescent="0.35">
      <c r="AB104"/>
      <c r="AC104"/>
      <c r="AD104"/>
    </row>
    <row r="105" spans="28:30" x14ac:dyDescent="0.35">
      <c r="AB105"/>
      <c r="AC105"/>
      <c r="AD105"/>
    </row>
    <row r="106" spans="28:30" x14ac:dyDescent="0.35">
      <c r="AB106"/>
      <c r="AC106"/>
      <c r="AD106"/>
    </row>
    <row r="107" spans="28:30" x14ac:dyDescent="0.35">
      <c r="AB107"/>
      <c r="AC107"/>
      <c r="AD107"/>
    </row>
    <row r="108" spans="28:30" x14ac:dyDescent="0.35">
      <c r="AB108"/>
      <c r="AC108"/>
      <c r="AD108"/>
    </row>
    <row r="109" spans="28:30" x14ac:dyDescent="0.35">
      <c r="AB109"/>
      <c r="AC109"/>
      <c r="AD109"/>
    </row>
    <row r="110" spans="28:30" x14ac:dyDescent="0.35">
      <c r="AB110"/>
      <c r="AC110"/>
      <c r="AD110"/>
    </row>
    <row r="111" spans="28:30" x14ac:dyDescent="0.35">
      <c r="AB111"/>
      <c r="AC111"/>
      <c r="AD111"/>
    </row>
    <row r="112" spans="28:30" x14ac:dyDescent="0.35">
      <c r="AB112"/>
      <c r="AC112"/>
      <c r="AD112"/>
    </row>
    <row r="113" spans="28:30" x14ac:dyDescent="0.35">
      <c r="AB113"/>
      <c r="AC113"/>
      <c r="AD113"/>
    </row>
    <row r="114" spans="28:30" x14ac:dyDescent="0.35">
      <c r="AB114"/>
      <c r="AC114"/>
      <c r="AD114"/>
    </row>
    <row r="115" spans="28:30" x14ac:dyDescent="0.35">
      <c r="AB115"/>
      <c r="AC115"/>
      <c r="AD115"/>
    </row>
    <row r="116" spans="28:30" x14ac:dyDescent="0.35">
      <c r="AB116"/>
      <c r="AC116"/>
      <c r="AD116"/>
    </row>
    <row r="117" spans="28:30" x14ac:dyDescent="0.35">
      <c r="AB117"/>
      <c r="AC117"/>
      <c r="AD117"/>
    </row>
    <row r="118" spans="28:30" x14ac:dyDescent="0.35">
      <c r="AB118"/>
      <c r="AC118"/>
      <c r="AD118"/>
    </row>
    <row r="119" spans="28:30" x14ac:dyDescent="0.35">
      <c r="AB119"/>
      <c r="AC119"/>
      <c r="AD119"/>
    </row>
    <row r="120" spans="28:30" x14ac:dyDescent="0.35">
      <c r="AB120"/>
      <c r="AC120"/>
      <c r="AD120"/>
    </row>
    <row r="121" spans="28:30" x14ac:dyDescent="0.35">
      <c r="AB121"/>
      <c r="AC121"/>
      <c r="AD121"/>
    </row>
    <row r="122" spans="28:30" x14ac:dyDescent="0.35">
      <c r="AB122"/>
      <c r="AC122"/>
      <c r="AD122"/>
    </row>
    <row r="123" spans="28:30" x14ac:dyDescent="0.35">
      <c r="AB123"/>
      <c r="AC123"/>
      <c r="AD123"/>
    </row>
    <row r="124" spans="28:30" x14ac:dyDescent="0.35">
      <c r="AB124"/>
      <c r="AC124"/>
      <c r="AD124"/>
    </row>
    <row r="125" spans="28:30" x14ac:dyDescent="0.35">
      <c r="AB125"/>
      <c r="AC125"/>
      <c r="AD125"/>
    </row>
    <row r="126" spans="28:30" x14ac:dyDescent="0.35">
      <c r="AB126"/>
      <c r="AC126"/>
      <c r="AD126"/>
    </row>
    <row r="127" spans="28:30" x14ac:dyDescent="0.35">
      <c r="AB127"/>
      <c r="AC127"/>
      <c r="AD127"/>
    </row>
    <row r="128" spans="28:30" x14ac:dyDescent="0.35">
      <c r="AB128"/>
      <c r="AC128"/>
      <c r="AD128"/>
    </row>
    <row r="129" spans="28:30" x14ac:dyDescent="0.35">
      <c r="AB129"/>
      <c r="AC129"/>
      <c r="AD129"/>
    </row>
    <row r="130" spans="28:30" x14ac:dyDescent="0.35">
      <c r="AB130"/>
      <c r="AC130"/>
      <c r="AD130"/>
    </row>
    <row r="131" spans="28:30" x14ac:dyDescent="0.35">
      <c r="AB131"/>
      <c r="AC131"/>
      <c r="AD131"/>
    </row>
    <row r="132" spans="28:30" x14ac:dyDescent="0.35">
      <c r="AB132"/>
      <c r="AC132"/>
      <c r="AD132"/>
    </row>
    <row r="133" spans="28:30" x14ac:dyDescent="0.35">
      <c r="AB133"/>
      <c r="AC133"/>
      <c r="AD133"/>
    </row>
    <row r="134" spans="28:30" x14ac:dyDescent="0.35">
      <c r="AB134"/>
      <c r="AC134"/>
      <c r="AD134"/>
    </row>
    <row r="135" spans="28:30" x14ac:dyDescent="0.35">
      <c r="AB135"/>
      <c r="AC135"/>
      <c r="AD135"/>
    </row>
    <row r="136" spans="28:30" x14ac:dyDescent="0.35">
      <c r="AB136"/>
      <c r="AC136"/>
      <c r="AD136"/>
    </row>
    <row r="137" spans="28:30" x14ac:dyDescent="0.35">
      <c r="AB137"/>
      <c r="AC137"/>
      <c r="AD137"/>
    </row>
    <row r="138" spans="28:30" x14ac:dyDescent="0.35">
      <c r="AB138"/>
      <c r="AC138"/>
      <c r="AD138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T6"/>
  <sheetViews>
    <sheetView topLeftCell="B1" workbookViewId="0">
      <selection activeCell="N33" sqref="N33"/>
    </sheetView>
  </sheetViews>
  <sheetFormatPr defaultRowHeight="14.5" x14ac:dyDescent="0.35"/>
  <cols>
    <col min="1" max="1" width="19.453125" customWidth="1"/>
    <col min="2" max="2" width="24" customWidth="1"/>
    <col min="3" max="3" width="16" customWidth="1"/>
    <col min="6" max="6" width="19.26953125" customWidth="1"/>
    <col min="7" max="7" width="12.54296875" customWidth="1"/>
    <col min="8" max="8" width="22" customWidth="1"/>
    <col min="14" max="14" width="21.54296875" bestFit="1" customWidth="1"/>
    <col min="18" max="18" width="9.26953125" customWidth="1"/>
    <col min="19" max="20" width="11.81640625" customWidth="1"/>
  </cols>
  <sheetData>
    <row r="1" spans="1:20" x14ac:dyDescent="0.35">
      <c r="A1" t="s">
        <v>0</v>
      </c>
      <c r="B1" t="s">
        <v>25</v>
      </c>
      <c r="C1" t="s">
        <v>121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122</v>
      </c>
      <c r="C2">
        <v>14.278481012658228</v>
      </c>
      <c r="D2">
        <v>14.138461538461538</v>
      </c>
      <c r="E2">
        <v>24.634251176071821</v>
      </c>
      <c r="F2">
        <v>2.6878171595929534</v>
      </c>
      <c r="G2">
        <v>172.52711373312712</v>
      </c>
      <c r="H2">
        <v>19.625405566426597</v>
      </c>
      <c r="I2">
        <v>8.9315564588898582</v>
      </c>
      <c r="J2">
        <v>16.967708683552679</v>
      </c>
      <c r="K2">
        <v>11.589253341763776</v>
      </c>
      <c r="L2">
        <v>76</v>
      </c>
      <c r="M2">
        <v>84</v>
      </c>
      <c r="N2" s="19">
        <v>18.824251383674053</v>
      </c>
      <c r="O2">
        <f>J2-C2</f>
        <v>2.6892276708944518</v>
      </c>
      <c r="P2">
        <f>H2-C2</f>
        <v>5.3469245537683694</v>
      </c>
      <c r="R2" s="9" t="s">
        <v>122</v>
      </c>
      <c r="S2" s="7">
        <v>14.720588235294118</v>
      </c>
      <c r="T2" s="7">
        <v>14.720588235294118</v>
      </c>
    </row>
    <row r="3" spans="1:20" x14ac:dyDescent="0.35">
      <c r="A3" t="s">
        <v>320</v>
      </c>
      <c r="B3" t="s">
        <v>123</v>
      </c>
      <c r="C3">
        <v>12.043478260869563</v>
      </c>
      <c r="D3">
        <v>11</v>
      </c>
      <c r="E3">
        <v>6.1844839744108544</v>
      </c>
      <c r="F3">
        <v>0.6747825225471209</v>
      </c>
      <c r="G3">
        <v>51.351310978862699</v>
      </c>
      <c r="H3">
        <v>13.385835655003977</v>
      </c>
      <c r="I3">
        <v>10.701120866735149</v>
      </c>
      <c r="J3">
        <v>12.718614895440528</v>
      </c>
      <c r="K3">
        <v>11.368341626298598</v>
      </c>
      <c r="L3">
        <v>51</v>
      </c>
      <c r="M3">
        <v>84</v>
      </c>
      <c r="N3" s="18">
        <v>5.6028873713298859</v>
      </c>
      <c r="O3">
        <f>J3-C3</f>
        <v>0.67513663457096484</v>
      </c>
      <c r="P3">
        <f>H3-C3</f>
        <v>1.3423573941344138</v>
      </c>
      <c r="R3" s="9" t="s">
        <v>123</v>
      </c>
      <c r="S3" s="7">
        <v>28</v>
      </c>
      <c r="T3" s="7">
        <v>28</v>
      </c>
    </row>
    <row r="4" spans="1:20" x14ac:dyDescent="0.35">
      <c r="A4" t="s">
        <v>320</v>
      </c>
      <c r="B4" t="s">
        <v>124</v>
      </c>
      <c r="C4">
        <v>13.994475138121548</v>
      </c>
      <c r="D4">
        <v>13.822222222222223</v>
      </c>
      <c r="E4">
        <v>27.089772104448322</v>
      </c>
      <c r="F4">
        <v>2.9557364578032761</v>
      </c>
      <c r="G4">
        <v>193.57476316246135</v>
      </c>
      <c r="H4">
        <v>19.874376523634719</v>
      </c>
      <c r="I4">
        <v>8.1145737526083757</v>
      </c>
      <c r="J4">
        <v>16.95176270577733</v>
      </c>
      <c r="K4">
        <v>11.037187570465765</v>
      </c>
      <c r="L4">
        <v>78</v>
      </c>
      <c r="M4">
        <v>84</v>
      </c>
      <c r="N4" s="19">
        <v>21.120738210122106</v>
      </c>
      <c r="O4">
        <f>J4-C4</f>
        <v>2.9572875676557828</v>
      </c>
      <c r="P4">
        <f>H4-C4</f>
        <v>5.8799013855131719</v>
      </c>
      <c r="R4" s="9" t="s">
        <v>124</v>
      </c>
      <c r="S4" s="7">
        <v>14.913043478260869</v>
      </c>
      <c r="T4" s="7">
        <v>14.913043478260869</v>
      </c>
    </row>
    <row r="6" spans="1:20" x14ac:dyDescent="0.35">
      <c r="G6" t="s">
        <v>125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69"/>
  <sheetViews>
    <sheetView zoomScaleNormal="100" workbookViewId="0">
      <selection activeCell="F29" sqref="F29"/>
    </sheetView>
  </sheetViews>
  <sheetFormatPr defaultRowHeight="14.5" x14ac:dyDescent="0.35"/>
  <cols>
    <col min="1" max="1" width="26" customWidth="1"/>
    <col min="3" max="3" width="17.81640625" customWidth="1"/>
    <col min="5" max="5" width="18.26953125" customWidth="1"/>
    <col min="6" max="6" width="22.7265625" customWidth="1"/>
    <col min="24" max="24" width="10.90625" customWidth="1"/>
    <col min="25" max="25" width="8.90625" style="1" customWidth="1"/>
    <col min="26" max="26" width="12.453125" style="1" customWidth="1"/>
  </cols>
  <sheetData>
    <row r="1" spans="1:26" s="4" customFormat="1" x14ac:dyDescent="0.35">
      <c r="A1" s="4" t="s">
        <v>0</v>
      </c>
      <c r="B1" s="4" t="s">
        <v>111</v>
      </c>
      <c r="C1" s="4" t="s">
        <v>8</v>
      </c>
      <c r="D1" s="4" t="s">
        <v>4</v>
      </c>
      <c r="E1" s="4" t="s">
        <v>114</v>
      </c>
      <c r="F1" s="4" t="s">
        <v>117</v>
      </c>
      <c r="X1" s="8" t="s">
        <v>111</v>
      </c>
      <c r="Y1" s="1" t="s">
        <v>120</v>
      </c>
      <c r="Z1" s="1" t="s">
        <v>126</v>
      </c>
    </row>
    <row r="2" spans="1:26" x14ac:dyDescent="0.35">
      <c r="A2" t="s">
        <v>320</v>
      </c>
      <c r="B2">
        <v>5</v>
      </c>
      <c r="C2">
        <v>0.87309999999999999</v>
      </c>
      <c r="D2">
        <v>0.11899999999999999</v>
      </c>
      <c r="E2">
        <v>9.8425799999999999</v>
      </c>
      <c r="F2">
        <v>12.043478260869563</v>
      </c>
      <c r="G2">
        <v>6</v>
      </c>
      <c r="H2">
        <v>15</v>
      </c>
      <c r="I2">
        <v>0</v>
      </c>
      <c r="X2" s="9" t="s">
        <v>24</v>
      </c>
    </row>
    <row r="3" spans="1:26" x14ac:dyDescent="0.35">
      <c r="A3" t="s">
        <v>320</v>
      </c>
      <c r="B3">
        <v>6</v>
      </c>
      <c r="C3">
        <v>3.6377999999999999</v>
      </c>
      <c r="D3">
        <v>0.71430000000000005</v>
      </c>
      <c r="G3">
        <v>2</v>
      </c>
      <c r="H3">
        <v>0</v>
      </c>
      <c r="I3">
        <v>0</v>
      </c>
      <c r="Y3"/>
      <c r="Z3"/>
    </row>
    <row r="4" spans="1:26" x14ac:dyDescent="0.35">
      <c r="A4" t="s">
        <v>320</v>
      </c>
      <c r="B4">
        <v>7</v>
      </c>
      <c r="C4">
        <v>3.5636000000000001</v>
      </c>
      <c r="D4">
        <v>0.95240000000000002</v>
      </c>
      <c r="G4">
        <v>1</v>
      </c>
      <c r="H4">
        <v>0</v>
      </c>
      <c r="I4">
        <v>0</v>
      </c>
      <c r="Y4"/>
      <c r="Z4"/>
    </row>
    <row r="5" spans="1:26" x14ac:dyDescent="0.35">
      <c r="A5" t="s">
        <v>320</v>
      </c>
      <c r="B5">
        <v>8</v>
      </c>
      <c r="C5">
        <v>2.3873000000000002</v>
      </c>
      <c r="D5">
        <v>0.83330000000000004</v>
      </c>
      <c r="G5">
        <v>0</v>
      </c>
      <c r="H5">
        <v>0</v>
      </c>
      <c r="I5">
        <v>0</v>
      </c>
      <c r="Y5"/>
      <c r="Z5"/>
    </row>
    <row r="6" spans="1:26" x14ac:dyDescent="0.35">
      <c r="A6" t="s">
        <v>320</v>
      </c>
      <c r="B6">
        <v>9</v>
      </c>
      <c r="C6">
        <v>1.8863000000000001</v>
      </c>
      <c r="D6">
        <v>0.83330000000000004</v>
      </c>
      <c r="G6">
        <v>7</v>
      </c>
      <c r="H6">
        <v>15</v>
      </c>
      <c r="I6">
        <v>0</v>
      </c>
      <c r="Y6"/>
      <c r="Z6"/>
    </row>
    <row r="7" spans="1:26" x14ac:dyDescent="0.35">
      <c r="A7" t="s">
        <v>320</v>
      </c>
      <c r="B7">
        <v>10</v>
      </c>
      <c r="C7">
        <v>1.5279</v>
      </c>
      <c r="D7">
        <v>0.83330000000000004</v>
      </c>
      <c r="Y7"/>
      <c r="Z7"/>
    </row>
    <row r="8" spans="1:26" x14ac:dyDescent="0.35">
      <c r="A8" t="s">
        <v>320</v>
      </c>
      <c r="B8">
        <v>11</v>
      </c>
      <c r="C8">
        <v>2.7058</v>
      </c>
      <c r="D8">
        <v>1.7857000000000001</v>
      </c>
      <c r="Y8"/>
      <c r="Z8"/>
    </row>
    <row r="9" spans="1:26" x14ac:dyDescent="0.35">
      <c r="A9" t="s">
        <v>320</v>
      </c>
      <c r="B9">
        <v>12</v>
      </c>
      <c r="C9">
        <v>1.3642000000000001</v>
      </c>
      <c r="D9">
        <v>1.0713999999999999</v>
      </c>
      <c r="Y9"/>
      <c r="Z9"/>
    </row>
    <row r="10" spans="1:26" x14ac:dyDescent="0.35">
      <c r="A10" t="s">
        <v>320</v>
      </c>
      <c r="B10">
        <v>13</v>
      </c>
      <c r="C10">
        <v>0.25829999999999997</v>
      </c>
      <c r="D10">
        <v>0.23810000000000001</v>
      </c>
      <c r="Y10"/>
      <c r="Z10"/>
    </row>
    <row r="11" spans="1:26" x14ac:dyDescent="0.35">
      <c r="A11" t="s">
        <v>320</v>
      </c>
      <c r="B11">
        <v>14</v>
      </c>
      <c r="C11">
        <v>0.77949999999999997</v>
      </c>
      <c r="D11">
        <v>0.83330000000000004</v>
      </c>
      <c r="Y11"/>
      <c r="Z11"/>
    </row>
    <row r="12" spans="1:26" x14ac:dyDescent="0.35">
      <c r="A12" t="s">
        <v>320</v>
      </c>
      <c r="B12">
        <v>15</v>
      </c>
      <c r="C12">
        <v>0.48499999999999999</v>
      </c>
      <c r="D12">
        <v>0.59519999999999995</v>
      </c>
      <c r="Y12"/>
      <c r="Z12"/>
    </row>
    <row r="13" spans="1:26" x14ac:dyDescent="0.35">
      <c r="A13" t="s">
        <v>320</v>
      </c>
      <c r="B13">
        <v>16</v>
      </c>
      <c r="C13">
        <v>0.51160000000000005</v>
      </c>
      <c r="D13">
        <v>0.71430000000000005</v>
      </c>
      <c r="Y13"/>
      <c r="Z13"/>
    </row>
    <row r="14" spans="1:26" x14ac:dyDescent="0.35">
      <c r="A14" t="s">
        <v>320</v>
      </c>
      <c r="B14">
        <v>17</v>
      </c>
      <c r="C14">
        <v>7.5499999999999998E-2</v>
      </c>
      <c r="D14">
        <v>0.11899999999999999</v>
      </c>
      <c r="Y14"/>
      <c r="Z14"/>
    </row>
    <row r="15" spans="1:26" x14ac:dyDescent="0.35">
      <c r="A15" t="s">
        <v>320</v>
      </c>
      <c r="B15">
        <v>18</v>
      </c>
      <c r="C15">
        <v>0.13469999999999999</v>
      </c>
      <c r="D15">
        <v>0.23810000000000001</v>
      </c>
      <c r="Y15"/>
      <c r="Z15"/>
    </row>
    <row r="16" spans="1:26" x14ac:dyDescent="0.35">
      <c r="A16" t="s">
        <v>320</v>
      </c>
      <c r="B16">
        <v>19</v>
      </c>
      <c r="C16">
        <v>0.12089999999999999</v>
      </c>
      <c r="D16">
        <v>0.23810000000000001</v>
      </c>
      <c r="Y16"/>
      <c r="Z16"/>
    </row>
    <row r="17" spans="1:26" x14ac:dyDescent="0.35">
      <c r="A17" t="s">
        <v>320</v>
      </c>
      <c r="B17">
        <v>20</v>
      </c>
      <c r="C17">
        <v>5.4600000000000003E-2</v>
      </c>
      <c r="D17">
        <v>0.11899999999999999</v>
      </c>
      <c r="Y17"/>
      <c r="Z17"/>
    </row>
    <row r="18" spans="1:26" x14ac:dyDescent="0.35">
      <c r="A18" t="s">
        <v>320</v>
      </c>
      <c r="B18">
        <v>21</v>
      </c>
      <c r="C18">
        <v>4.9500000000000002E-2</v>
      </c>
      <c r="D18">
        <v>0.11899999999999999</v>
      </c>
      <c r="Y18"/>
      <c r="Z18"/>
    </row>
    <row r="19" spans="1:26" x14ac:dyDescent="0.35">
      <c r="A19" t="s">
        <v>320</v>
      </c>
      <c r="B19">
        <v>23</v>
      </c>
      <c r="C19">
        <v>4.1300000000000003E-2</v>
      </c>
      <c r="D19">
        <v>0.11899999999999999</v>
      </c>
      <c r="Y19"/>
      <c r="Z19"/>
    </row>
    <row r="20" spans="1:26" x14ac:dyDescent="0.35">
      <c r="A20" t="s">
        <v>320</v>
      </c>
      <c r="B20">
        <v>24</v>
      </c>
      <c r="C20">
        <v>0.1137</v>
      </c>
      <c r="D20">
        <v>0.35709999999999997</v>
      </c>
      <c r="Y20"/>
      <c r="Z20"/>
    </row>
    <row r="21" spans="1:26" x14ac:dyDescent="0.35">
      <c r="A21" t="s">
        <v>320</v>
      </c>
      <c r="B21">
        <v>27</v>
      </c>
      <c r="C21">
        <v>2.9899999999999999E-2</v>
      </c>
      <c r="D21">
        <v>0.11899999999999999</v>
      </c>
      <c r="Y21"/>
      <c r="Z21"/>
    </row>
    <row r="22" spans="1:26" x14ac:dyDescent="0.35">
      <c r="Y22"/>
      <c r="Z22"/>
    </row>
    <row r="23" spans="1:26" x14ac:dyDescent="0.35">
      <c r="Y23"/>
      <c r="Z23"/>
    </row>
    <row r="24" spans="1:26" x14ac:dyDescent="0.35">
      <c r="Y24"/>
      <c r="Z24"/>
    </row>
    <row r="25" spans="1:26" x14ac:dyDescent="0.35">
      <c r="Y25"/>
      <c r="Z25"/>
    </row>
    <row r="26" spans="1:26" x14ac:dyDescent="0.35">
      <c r="Y26"/>
      <c r="Z26"/>
    </row>
    <row r="27" spans="1:26" x14ac:dyDescent="0.35">
      <c r="Y27"/>
      <c r="Z27"/>
    </row>
    <row r="28" spans="1:26" x14ac:dyDescent="0.35">
      <c r="Y28"/>
      <c r="Z28"/>
    </row>
    <row r="29" spans="1:26" x14ac:dyDescent="0.35">
      <c r="Y29"/>
      <c r="Z29"/>
    </row>
    <row r="30" spans="1:26" x14ac:dyDescent="0.35">
      <c r="Y30"/>
      <c r="Z30"/>
    </row>
    <row r="31" spans="1:26" x14ac:dyDescent="0.35">
      <c r="Y31"/>
      <c r="Z31"/>
    </row>
    <row r="32" spans="1:26" x14ac:dyDescent="0.35">
      <c r="Y32"/>
      <c r="Z32"/>
    </row>
    <row r="33" spans="25:26" x14ac:dyDescent="0.35">
      <c r="Y33"/>
      <c r="Z33"/>
    </row>
    <row r="34" spans="25:26" x14ac:dyDescent="0.35">
      <c r="Y34"/>
      <c r="Z34"/>
    </row>
    <row r="35" spans="25:26" x14ac:dyDescent="0.35">
      <c r="Y35"/>
      <c r="Z35"/>
    </row>
    <row r="36" spans="25:26" x14ac:dyDescent="0.35">
      <c r="Y36"/>
      <c r="Z36"/>
    </row>
    <row r="37" spans="25:26" x14ac:dyDescent="0.35">
      <c r="Y37"/>
      <c r="Z37"/>
    </row>
    <row r="38" spans="25:26" x14ac:dyDescent="0.35">
      <c r="Y38"/>
      <c r="Z38"/>
    </row>
    <row r="39" spans="25:26" x14ac:dyDescent="0.35">
      <c r="Y39"/>
      <c r="Z39"/>
    </row>
    <row r="40" spans="25:26" x14ac:dyDescent="0.35">
      <c r="Y40"/>
      <c r="Z40"/>
    </row>
    <row r="41" spans="25:26" x14ac:dyDescent="0.35">
      <c r="Y41"/>
      <c r="Z41"/>
    </row>
    <row r="42" spans="25:26" x14ac:dyDescent="0.35">
      <c r="Y42"/>
      <c r="Z42"/>
    </row>
    <row r="43" spans="25:26" x14ac:dyDescent="0.35">
      <c r="Y43"/>
      <c r="Z43"/>
    </row>
    <row r="44" spans="25:26" x14ac:dyDescent="0.35">
      <c r="Y44"/>
      <c r="Z44"/>
    </row>
    <row r="45" spans="25:26" x14ac:dyDescent="0.35">
      <c r="Y45"/>
      <c r="Z45"/>
    </row>
    <row r="46" spans="25:26" x14ac:dyDescent="0.35">
      <c r="Y46"/>
      <c r="Z46"/>
    </row>
    <row r="47" spans="25:26" x14ac:dyDescent="0.35">
      <c r="Y47"/>
      <c r="Z47"/>
    </row>
    <row r="48" spans="25:26" x14ac:dyDescent="0.35">
      <c r="Y48"/>
      <c r="Z48"/>
    </row>
    <row r="49" spans="25:26" x14ac:dyDescent="0.35">
      <c r="Y49"/>
      <c r="Z49"/>
    </row>
    <row r="50" spans="25:26" x14ac:dyDescent="0.35">
      <c r="Y50"/>
      <c r="Z50"/>
    </row>
    <row r="51" spans="25:26" x14ac:dyDescent="0.35">
      <c r="Y51"/>
      <c r="Z51"/>
    </row>
    <row r="52" spans="25:26" x14ac:dyDescent="0.35">
      <c r="Y52"/>
      <c r="Z52"/>
    </row>
    <row r="53" spans="25:26" x14ac:dyDescent="0.35">
      <c r="Y53"/>
      <c r="Z53"/>
    </row>
    <row r="54" spans="25:26" x14ac:dyDescent="0.35">
      <c r="Y54"/>
      <c r="Z54"/>
    </row>
    <row r="55" spans="25:26" x14ac:dyDescent="0.35">
      <c r="Y55"/>
      <c r="Z55"/>
    </row>
    <row r="56" spans="25:26" x14ac:dyDescent="0.35">
      <c r="Y56"/>
      <c r="Z56"/>
    </row>
    <row r="57" spans="25:26" x14ac:dyDescent="0.35">
      <c r="Y57"/>
      <c r="Z57"/>
    </row>
    <row r="58" spans="25:26" x14ac:dyDescent="0.35">
      <c r="Y58"/>
      <c r="Z58"/>
    </row>
    <row r="59" spans="25:26" x14ac:dyDescent="0.35">
      <c r="Y59"/>
      <c r="Z59"/>
    </row>
    <row r="60" spans="25:26" x14ac:dyDescent="0.35">
      <c r="Y60"/>
      <c r="Z60"/>
    </row>
    <row r="61" spans="25:26" x14ac:dyDescent="0.35">
      <c r="Y61"/>
      <c r="Z61"/>
    </row>
    <row r="62" spans="25:26" x14ac:dyDescent="0.35">
      <c r="Y62"/>
      <c r="Z62"/>
    </row>
    <row r="63" spans="25:26" x14ac:dyDescent="0.35">
      <c r="Y63"/>
      <c r="Z63"/>
    </row>
    <row r="64" spans="25:26" x14ac:dyDescent="0.35">
      <c r="Y64"/>
      <c r="Z64"/>
    </row>
    <row r="65" spans="25:26" x14ac:dyDescent="0.35">
      <c r="Y65"/>
      <c r="Z65"/>
    </row>
    <row r="66" spans="25:26" x14ac:dyDescent="0.35">
      <c r="Y66"/>
      <c r="Z66"/>
    </row>
    <row r="67" spans="25:26" x14ac:dyDescent="0.35">
      <c r="Y67"/>
      <c r="Z67"/>
    </row>
    <row r="68" spans="25:26" x14ac:dyDescent="0.35">
      <c r="Y68"/>
      <c r="Z68"/>
    </row>
    <row r="69" spans="25:26" x14ac:dyDescent="0.35">
      <c r="Y69"/>
      <c r="Z69"/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9"/>
  <sheetViews>
    <sheetView zoomScaleNormal="100" workbookViewId="0">
      <selection activeCell="C24" sqref="C24"/>
    </sheetView>
  </sheetViews>
  <sheetFormatPr defaultRowHeight="14.5" x14ac:dyDescent="0.35"/>
  <cols>
    <col min="1" max="1" width="42.7265625" customWidth="1"/>
    <col min="2" max="2" width="30.453125" bestFit="1" customWidth="1"/>
    <col min="3" max="3" width="16.81640625" bestFit="1" customWidth="1"/>
    <col min="16" max="16" width="12.81640625" bestFit="1" customWidth="1"/>
    <col min="17" max="17" width="13.90625" bestFit="1" customWidth="1"/>
  </cols>
  <sheetData>
    <row r="1" spans="1:17" x14ac:dyDescent="0.35">
      <c r="A1" t="s">
        <v>0</v>
      </c>
      <c r="B1" t="s">
        <v>127</v>
      </c>
      <c r="C1" t="s">
        <v>128</v>
      </c>
      <c r="P1" s="8" t="s">
        <v>129</v>
      </c>
      <c r="Q1" t="s">
        <v>130</v>
      </c>
    </row>
    <row r="2" spans="1:17" x14ac:dyDescent="0.35">
      <c r="A2" t="s">
        <v>320</v>
      </c>
      <c r="B2" t="s">
        <v>378</v>
      </c>
      <c r="C2">
        <v>0.2</v>
      </c>
      <c r="P2" s="9" t="s">
        <v>24</v>
      </c>
      <c r="Q2" s="7"/>
    </row>
    <row r="3" spans="1:17" x14ac:dyDescent="0.35">
      <c r="A3" t="s">
        <v>320</v>
      </c>
      <c r="B3" t="s">
        <v>379</v>
      </c>
      <c r="C3">
        <v>0.71</v>
      </c>
    </row>
    <row r="4" spans="1:17" x14ac:dyDescent="0.35">
      <c r="A4" t="s">
        <v>320</v>
      </c>
      <c r="B4" t="s">
        <v>380</v>
      </c>
      <c r="C4">
        <v>0.12</v>
      </c>
    </row>
    <row r="5" spans="1:17" x14ac:dyDescent="0.35">
      <c r="A5" t="s">
        <v>320</v>
      </c>
      <c r="B5" t="s">
        <v>381</v>
      </c>
      <c r="C5">
        <v>1.18</v>
      </c>
    </row>
    <row r="6" spans="1:17" x14ac:dyDescent="0.35">
      <c r="A6" t="s">
        <v>320</v>
      </c>
      <c r="B6" t="s">
        <v>382</v>
      </c>
      <c r="C6">
        <v>3.17</v>
      </c>
    </row>
    <row r="7" spans="1:17" x14ac:dyDescent="0.35">
      <c r="A7" t="s">
        <v>320</v>
      </c>
      <c r="B7" t="s">
        <v>383</v>
      </c>
      <c r="C7">
        <v>2.27</v>
      </c>
    </row>
    <row r="8" spans="1:17" x14ac:dyDescent="0.35">
      <c r="A8" t="s">
        <v>320</v>
      </c>
      <c r="B8" t="s">
        <v>384</v>
      </c>
      <c r="C8">
        <v>5.89</v>
      </c>
    </row>
    <row r="9" spans="1:17" x14ac:dyDescent="0.35">
      <c r="A9" t="s">
        <v>320</v>
      </c>
      <c r="B9" t="s">
        <v>385</v>
      </c>
      <c r="C9">
        <v>95.69</v>
      </c>
    </row>
  </sheetData>
  <sortState ref="A2:C11">
    <sortCondition ref="B1"/>
  </sortState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T5"/>
  <sheetViews>
    <sheetView workbookViewId="0">
      <selection activeCell="P11" sqref="P11"/>
    </sheetView>
  </sheetViews>
  <sheetFormatPr defaultRowHeight="14.5" x14ac:dyDescent="0.35"/>
  <cols>
    <col min="2" max="2" width="25.26953125" customWidth="1"/>
    <col min="5" max="5" width="25.26953125" bestFit="1" customWidth="1"/>
    <col min="6" max="6" width="25.1796875" bestFit="1" customWidth="1"/>
    <col min="12" max="12" width="18.54296875" customWidth="1"/>
    <col min="13" max="13" width="13.1796875" customWidth="1"/>
    <col min="14" max="14" width="22" customWidth="1"/>
    <col min="18" max="18" width="21.2695312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131</v>
      </c>
      <c r="C2">
        <v>33.953868140193698</v>
      </c>
      <c r="D2">
        <v>14.356323979348314</v>
      </c>
      <c r="E2">
        <v>34.618435471917557</v>
      </c>
      <c r="F2">
        <v>3.7771809759763424</v>
      </c>
      <c r="G2">
        <v>101.9572654549399</v>
      </c>
      <c r="H2">
        <v>41.46788434936667</v>
      </c>
      <c r="I2">
        <v>26.439851931020723</v>
      </c>
      <c r="J2">
        <v>37.733031303252751</v>
      </c>
      <c r="K2">
        <v>30.174704977134642</v>
      </c>
      <c r="L2">
        <v>78</v>
      </c>
      <c r="M2">
        <v>84</v>
      </c>
      <c r="N2" s="19">
        <v>11.124449680904009</v>
      </c>
      <c r="O2">
        <f>J2-C2</f>
        <v>3.779163163059053</v>
      </c>
      <c r="P2">
        <f>H2-C2</f>
        <v>7.5140162091729721</v>
      </c>
      <c r="R2" s="9" t="s">
        <v>131</v>
      </c>
      <c r="S2" s="7">
        <v>9.2784918572798389</v>
      </c>
      <c r="T2" s="7">
        <v>9.2784918572798389</v>
      </c>
    </row>
    <row r="3" spans="1:20" x14ac:dyDescent="0.35">
      <c r="A3" t="s">
        <v>320</v>
      </c>
      <c r="B3" t="s">
        <v>132</v>
      </c>
      <c r="C3">
        <v>17.844680523991464</v>
      </c>
      <c r="D3">
        <v>10.848904996559966</v>
      </c>
      <c r="E3">
        <v>18.988727966610057</v>
      </c>
      <c r="F3">
        <v>2.0718400775694175</v>
      </c>
      <c r="G3">
        <v>106.41113995333494</v>
      </c>
      <c r="H3">
        <v>21.96623043771962</v>
      </c>
      <c r="I3">
        <v>13.723130610263379</v>
      </c>
      <c r="J3">
        <v>19.917607860727298</v>
      </c>
      <c r="K3">
        <v>15.771753187255703</v>
      </c>
      <c r="L3">
        <v>76</v>
      </c>
      <c r="M3">
        <v>84</v>
      </c>
      <c r="N3" s="19">
        <v>11.610407229111832</v>
      </c>
      <c r="O3">
        <f>J3-C3</f>
        <v>2.0729273367358338</v>
      </c>
      <c r="P3">
        <f>H3-C3</f>
        <v>4.1215499137281562</v>
      </c>
      <c r="R3" s="9" t="s">
        <v>132</v>
      </c>
      <c r="S3" s="7">
        <v>8.9861664516008464</v>
      </c>
      <c r="T3" s="7">
        <v>8.9861664516008464</v>
      </c>
    </row>
    <row r="4" spans="1:20" x14ac:dyDescent="0.35">
      <c r="A4" t="s">
        <v>320</v>
      </c>
      <c r="B4" t="s">
        <v>133</v>
      </c>
      <c r="C4">
        <v>16.10918761620222</v>
      </c>
      <c r="D4">
        <v>22.63536968418067</v>
      </c>
      <c r="E4">
        <v>21.32956583234435</v>
      </c>
      <c r="F4">
        <v>2.3272464277919473</v>
      </c>
      <c r="G4">
        <v>132.40621650524204</v>
      </c>
      <c r="H4">
        <v>20.738822122038524</v>
      </c>
      <c r="I4">
        <v>11.479553110365874</v>
      </c>
      <c r="J4">
        <v>18.437655335173151</v>
      </c>
      <c r="K4">
        <v>13.780719897231247</v>
      </c>
      <c r="L4">
        <v>51</v>
      </c>
      <c r="M4">
        <v>84</v>
      </c>
      <c r="N4" s="19">
        <v>14.446702609951975</v>
      </c>
      <c r="O4">
        <f>J4-C4</f>
        <v>2.3284677189709306</v>
      </c>
      <c r="P4">
        <f>H4-C4</f>
        <v>4.6296345058363038</v>
      </c>
      <c r="R4" s="9" t="s">
        <v>133</v>
      </c>
      <c r="S4" s="7">
        <v>0.2923254056789914</v>
      </c>
      <c r="T4" s="7">
        <v>0.2923254056789914</v>
      </c>
    </row>
    <row r="5" spans="1:20" x14ac:dyDescent="0.35">
      <c r="R5" s="9" t="s">
        <v>24</v>
      </c>
      <c r="S5" s="7">
        <v>9.2784918572798389</v>
      </c>
      <c r="T5" s="7">
        <v>9.2784918572798389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9"/>
  <sheetViews>
    <sheetView workbookViewId="0">
      <selection activeCell="A2" sqref="A2:C10"/>
    </sheetView>
  </sheetViews>
  <sheetFormatPr defaultRowHeight="14.5" x14ac:dyDescent="0.35"/>
  <cols>
    <col min="1" max="1" width="17.7265625" customWidth="1"/>
    <col min="3" max="3" width="16.81640625" bestFit="1" customWidth="1"/>
    <col min="4" max="6" width="15.7265625" customWidth="1"/>
    <col min="13" max="13" width="10.90625" bestFit="1" customWidth="1"/>
    <col min="14" max="14" width="14.7265625" bestFit="1" customWidth="1"/>
  </cols>
  <sheetData>
    <row r="1" spans="1:14" x14ac:dyDescent="0.35">
      <c r="A1" t="s">
        <v>0</v>
      </c>
      <c r="B1" t="s">
        <v>111</v>
      </c>
      <c r="C1" t="s">
        <v>128</v>
      </c>
      <c r="M1" s="8" t="s">
        <v>111</v>
      </c>
      <c r="N1" t="s">
        <v>134</v>
      </c>
    </row>
    <row r="2" spans="1:14" x14ac:dyDescent="0.35">
      <c r="A2" t="s">
        <v>320</v>
      </c>
      <c r="B2">
        <v>5</v>
      </c>
      <c r="C2">
        <v>1.75</v>
      </c>
      <c r="M2" s="9" t="s">
        <v>24</v>
      </c>
      <c r="N2" s="7"/>
    </row>
    <row r="3" spans="1:14" x14ac:dyDescent="0.35">
      <c r="A3" t="s">
        <v>320</v>
      </c>
      <c r="B3">
        <v>6</v>
      </c>
      <c r="C3">
        <v>3.03</v>
      </c>
    </row>
    <row r="4" spans="1:14" x14ac:dyDescent="0.35">
      <c r="A4" t="s">
        <v>320</v>
      </c>
      <c r="B4">
        <v>7</v>
      </c>
      <c r="C4">
        <v>3.12</v>
      </c>
    </row>
    <row r="5" spans="1:14" x14ac:dyDescent="0.35">
      <c r="A5" t="s">
        <v>320</v>
      </c>
      <c r="B5">
        <v>8</v>
      </c>
      <c r="C5">
        <v>3.41</v>
      </c>
    </row>
    <row r="6" spans="1:14" x14ac:dyDescent="0.35">
      <c r="A6" t="s">
        <v>320</v>
      </c>
      <c r="B6">
        <v>9</v>
      </c>
      <c r="C6">
        <v>3.5</v>
      </c>
    </row>
    <row r="7" spans="1:14" x14ac:dyDescent="0.35">
      <c r="A7" t="s">
        <v>320</v>
      </c>
      <c r="B7">
        <v>10</v>
      </c>
      <c r="C7">
        <v>2.4</v>
      </c>
    </row>
    <row r="8" spans="1:14" x14ac:dyDescent="0.35">
      <c r="A8" t="s">
        <v>320</v>
      </c>
      <c r="B8">
        <v>11</v>
      </c>
      <c r="C8">
        <v>3.61</v>
      </c>
    </row>
    <row r="9" spans="1:14" x14ac:dyDescent="0.35">
      <c r="A9" t="s">
        <v>320</v>
      </c>
      <c r="B9">
        <v>12</v>
      </c>
      <c r="C9">
        <v>3.49</v>
      </c>
    </row>
    <row r="10" spans="1:14" x14ac:dyDescent="0.35">
      <c r="A10" t="s">
        <v>320</v>
      </c>
      <c r="B10">
        <v>13</v>
      </c>
      <c r="C10">
        <v>2.2000000000000002</v>
      </c>
    </row>
    <row r="11" spans="1:14" x14ac:dyDescent="0.35">
      <c r="A11" t="s">
        <v>320</v>
      </c>
      <c r="B11">
        <v>14</v>
      </c>
      <c r="C11">
        <v>0.89</v>
      </c>
    </row>
    <row r="12" spans="1:14" x14ac:dyDescent="0.35">
      <c r="A12" t="s">
        <v>320</v>
      </c>
      <c r="B12">
        <v>15</v>
      </c>
      <c r="C12">
        <v>0.97</v>
      </c>
    </row>
    <row r="13" spans="1:14" x14ac:dyDescent="0.35">
      <c r="A13" t="s">
        <v>320</v>
      </c>
      <c r="B13">
        <v>16</v>
      </c>
      <c r="C13">
        <v>1.71</v>
      </c>
    </row>
    <row r="14" spans="1:14" x14ac:dyDescent="0.35">
      <c r="A14" t="s">
        <v>320</v>
      </c>
      <c r="B14">
        <v>17</v>
      </c>
      <c r="C14">
        <v>0.76</v>
      </c>
    </row>
    <row r="15" spans="1:14" x14ac:dyDescent="0.35">
      <c r="A15" t="s">
        <v>320</v>
      </c>
      <c r="B15">
        <v>18</v>
      </c>
      <c r="C15">
        <v>0.81</v>
      </c>
    </row>
    <row r="16" spans="1:14" x14ac:dyDescent="0.35">
      <c r="A16" t="s">
        <v>320</v>
      </c>
      <c r="B16">
        <v>19</v>
      </c>
      <c r="C16">
        <v>0.48</v>
      </c>
    </row>
    <row r="17" spans="1:3" x14ac:dyDescent="0.35">
      <c r="A17" t="s">
        <v>320</v>
      </c>
      <c r="B17">
        <v>20</v>
      </c>
      <c r="C17">
        <v>0.16</v>
      </c>
    </row>
    <row r="18" spans="1:3" x14ac:dyDescent="0.35">
      <c r="A18" t="s">
        <v>320</v>
      </c>
      <c r="B18">
        <v>21</v>
      </c>
      <c r="C18">
        <v>0.25</v>
      </c>
    </row>
    <row r="19" spans="1:3" x14ac:dyDescent="0.35">
      <c r="A19" t="s">
        <v>320</v>
      </c>
      <c r="B19">
        <v>22</v>
      </c>
      <c r="C19">
        <v>0.18</v>
      </c>
    </row>
    <row r="20" spans="1:3" x14ac:dyDescent="0.35">
      <c r="A20" t="s">
        <v>320</v>
      </c>
      <c r="B20">
        <v>23</v>
      </c>
      <c r="C20">
        <v>0.12</v>
      </c>
    </row>
    <row r="21" spans="1:3" x14ac:dyDescent="0.35">
      <c r="A21" t="s">
        <v>320</v>
      </c>
      <c r="B21">
        <v>24</v>
      </c>
      <c r="C21">
        <v>0.45</v>
      </c>
    </row>
    <row r="22" spans="1:3" x14ac:dyDescent="0.35">
      <c r="A22" t="s">
        <v>320</v>
      </c>
      <c r="B22">
        <v>25</v>
      </c>
      <c r="C22">
        <v>0.21</v>
      </c>
    </row>
    <row r="23" spans="1:3" x14ac:dyDescent="0.35">
      <c r="A23" t="s">
        <v>320</v>
      </c>
      <c r="B23">
        <v>26</v>
      </c>
      <c r="C23">
        <v>0.06</v>
      </c>
    </row>
    <row r="24" spans="1:3" x14ac:dyDescent="0.35">
      <c r="A24" t="s">
        <v>320</v>
      </c>
      <c r="B24">
        <v>27</v>
      </c>
      <c r="C24">
        <v>0.15</v>
      </c>
    </row>
    <row r="25" spans="1:3" x14ac:dyDescent="0.35">
      <c r="A25" t="s">
        <v>320</v>
      </c>
      <c r="B25">
        <v>28</v>
      </c>
      <c r="C25">
        <v>0.11</v>
      </c>
    </row>
    <row r="26" spans="1:3" x14ac:dyDescent="0.35">
      <c r="A26" t="s">
        <v>320</v>
      </c>
      <c r="B26">
        <v>29</v>
      </c>
      <c r="C26">
        <v>0.05</v>
      </c>
    </row>
    <row r="27" spans="1:3" x14ac:dyDescent="0.35">
      <c r="A27" t="s">
        <v>320</v>
      </c>
      <c r="B27">
        <v>31</v>
      </c>
      <c r="C27">
        <v>0.02</v>
      </c>
    </row>
    <row r="28" spans="1:3" x14ac:dyDescent="0.35">
      <c r="A28" t="s">
        <v>320</v>
      </c>
      <c r="B28">
        <v>32</v>
      </c>
      <c r="C28">
        <v>0.04</v>
      </c>
    </row>
    <row r="29" spans="1:3" x14ac:dyDescent="0.35">
      <c r="A29" t="s">
        <v>320</v>
      </c>
      <c r="B29">
        <v>35</v>
      </c>
      <c r="C29">
        <v>0.02</v>
      </c>
    </row>
  </sheetData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J15"/>
  <sheetViews>
    <sheetView workbookViewId="0">
      <selection activeCell="AA1" sqref="AA1"/>
    </sheetView>
  </sheetViews>
  <sheetFormatPr defaultRowHeight="14.5" x14ac:dyDescent="0.35"/>
  <cols>
    <col min="1" max="1" width="27.1796875" customWidth="1"/>
    <col min="2" max="2" width="15.54296875" customWidth="1"/>
    <col min="3" max="3" width="10" customWidth="1"/>
    <col min="4" max="4" width="7.81640625" customWidth="1"/>
    <col min="5" max="5" width="11.54296875" customWidth="1"/>
    <col min="6" max="6" width="6.7265625" customWidth="1"/>
    <col min="7" max="7" width="7.26953125" customWidth="1"/>
    <col min="8" max="8" width="8" customWidth="1"/>
    <col min="9" max="9" width="8.7265625" customWidth="1"/>
    <col min="10" max="10" width="5.453125" customWidth="1"/>
    <col min="11" max="11" width="7.7265625" customWidth="1"/>
    <col min="12" max="12" width="5.7265625" customWidth="1"/>
    <col min="27" max="27" width="10.7265625" customWidth="1"/>
    <col min="28" max="28" width="11.36328125" style="1" customWidth="1"/>
    <col min="29" max="29" width="10.90625" style="1" customWidth="1"/>
    <col min="30" max="30" width="11.81640625" style="1" customWidth="1"/>
    <col min="31" max="31" width="13.81640625" style="1" customWidth="1"/>
    <col min="32" max="32" width="8.81640625" style="1" customWidth="1"/>
    <col min="33" max="33" width="18.453125" style="1" customWidth="1"/>
    <col min="34" max="35" width="10.81640625" style="1" customWidth="1"/>
    <col min="36" max="36" width="16.26953125" style="1" bestFit="1" customWidth="1"/>
  </cols>
  <sheetData>
    <row r="1" spans="1:36" x14ac:dyDescent="0.35">
      <c r="A1" t="s">
        <v>0</v>
      </c>
      <c r="B1" t="s">
        <v>1</v>
      </c>
      <c r="C1" t="s">
        <v>111</v>
      </c>
      <c r="D1" t="s">
        <v>135</v>
      </c>
      <c r="E1" t="s">
        <v>136</v>
      </c>
      <c r="F1" t="s">
        <v>137</v>
      </c>
      <c r="G1" t="s">
        <v>138</v>
      </c>
      <c r="H1" t="s">
        <v>139</v>
      </c>
      <c r="I1" t="s">
        <v>140</v>
      </c>
      <c r="J1" t="s">
        <v>141</v>
      </c>
      <c r="K1" t="s">
        <v>142</v>
      </c>
      <c r="L1" t="s">
        <v>143</v>
      </c>
      <c r="AA1" s="8" t="s">
        <v>1</v>
      </c>
      <c r="AB1" s="1" t="s">
        <v>144</v>
      </c>
      <c r="AC1" s="1" t="s">
        <v>145</v>
      </c>
      <c r="AD1" s="1" t="s">
        <v>146</v>
      </c>
      <c r="AE1" s="1" t="s">
        <v>147</v>
      </c>
      <c r="AF1" s="1" t="s">
        <v>148</v>
      </c>
      <c r="AG1" s="1" t="s">
        <v>149</v>
      </c>
      <c r="AH1" s="1" t="s">
        <v>150</v>
      </c>
      <c r="AI1" s="1" t="s">
        <v>151</v>
      </c>
      <c r="AJ1"/>
    </row>
    <row r="2" spans="1:36" x14ac:dyDescent="0.35">
      <c r="A2" t="s">
        <v>320</v>
      </c>
      <c r="B2" t="s">
        <v>328</v>
      </c>
      <c r="C2">
        <v>6</v>
      </c>
      <c r="D2">
        <v>0</v>
      </c>
      <c r="E2">
        <v>0</v>
      </c>
      <c r="F2">
        <v>0.60629999999999995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AA2" s="9" t="s">
        <v>80</v>
      </c>
      <c r="AJ2"/>
    </row>
    <row r="3" spans="1:36" x14ac:dyDescent="0.35">
      <c r="A3" t="s">
        <v>320</v>
      </c>
      <c r="B3" t="s">
        <v>326</v>
      </c>
      <c r="C3">
        <v>8</v>
      </c>
      <c r="D3">
        <v>0</v>
      </c>
      <c r="E3">
        <v>0</v>
      </c>
      <c r="F3">
        <v>0.34100000000000003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AA3" s="9" t="s">
        <v>24</v>
      </c>
      <c r="AJ3"/>
    </row>
    <row r="4" spans="1:36" x14ac:dyDescent="0.35">
      <c r="A4" t="s">
        <v>320</v>
      </c>
      <c r="B4" t="s">
        <v>323</v>
      </c>
      <c r="C4">
        <v>8</v>
      </c>
      <c r="D4">
        <v>0</v>
      </c>
      <c r="E4">
        <v>0</v>
      </c>
      <c r="F4">
        <v>0.34100000000000003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AB4"/>
      <c r="AC4"/>
      <c r="AD4"/>
      <c r="AE4"/>
      <c r="AF4"/>
      <c r="AG4"/>
      <c r="AH4"/>
      <c r="AI4"/>
      <c r="AJ4"/>
    </row>
    <row r="5" spans="1:36" x14ac:dyDescent="0.35">
      <c r="A5" t="s">
        <v>320</v>
      </c>
      <c r="B5" t="s">
        <v>328</v>
      </c>
      <c r="C5">
        <v>9</v>
      </c>
      <c r="D5">
        <v>0</v>
      </c>
      <c r="E5">
        <v>0</v>
      </c>
      <c r="F5">
        <v>0.26950000000000002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AB5"/>
      <c r="AC5"/>
      <c r="AD5"/>
      <c r="AE5"/>
      <c r="AF5"/>
      <c r="AG5"/>
      <c r="AH5"/>
      <c r="AI5"/>
      <c r="AJ5"/>
    </row>
    <row r="6" spans="1:36" x14ac:dyDescent="0.35">
      <c r="A6" t="s">
        <v>320</v>
      </c>
      <c r="B6" t="s">
        <v>326</v>
      </c>
      <c r="C6">
        <v>9</v>
      </c>
      <c r="D6">
        <v>0</v>
      </c>
      <c r="E6">
        <v>0</v>
      </c>
      <c r="F6">
        <v>0.26950000000000002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AB6"/>
      <c r="AC6"/>
      <c r="AD6"/>
      <c r="AE6"/>
      <c r="AF6"/>
      <c r="AG6"/>
      <c r="AH6"/>
      <c r="AI6"/>
      <c r="AJ6"/>
    </row>
    <row r="7" spans="1:36" x14ac:dyDescent="0.35">
      <c r="A7" t="s">
        <v>320</v>
      </c>
      <c r="B7" t="s">
        <v>329</v>
      </c>
      <c r="C7">
        <v>11</v>
      </c>
      <c r="D7">
        <v>0</v>
      </c>
      <c r="E7">
        <v>0</v>
      </c>
      <c r="F7">
        <v>0.1804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AB7"/>
      <c r="AC7"/>
      <c r="AD7"/>
      <c r="AE7"/>
      <c r="AF7"/>
      <c r="AG7"/>
      <c r="AH7"/>
      <c r="AI7"/>
      <c r="AJ7"/>
    </row>
    <row r="8" spans="1:36" x14ac:dyDescent="0.35">
      <c r="A8" t="s">
        <v>320</v>
      </c>
      <c r="B8" t="s">
        <v>332</v>
      </c>
      <c r="C8">
        <v>11</v>
      </c>
      <c r="D8">
        <v>0</v>
      </c>
      <c r="E8">
        <v>0</v>
      </c>
      <c r="F8">
        <v>0.1804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AB8"/>
      <c r="AC8"/>
      <c r="AD8"/>
      <c r="AE8"/>
      <c r="AF8"/>
      <c r="AG8"/>
      <c r="AH8"/>
      <c r="AI8"/>
      <c r="AJ8"/>
    </row>
    <row r="9" spans="1:36" x14ac:dyDescent="0.35">
      <c r="A9" t="s">
        <v>320</v>
      </c>
      <c r="B9" t="s">
        <v>332</v>
      </c>
      <c r="C9">
        <v>12</v>
      </c>
      <c r="D9">
        <v>0</v>
      </c>
      <c r="E9">
        <v>0</v>
      </c>
      <c r="F9">
        <v>0.15160000000000001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AB9"/>
      <c r="AC9"/>
      <c r="AD9"/>
      <c r="AE9"/>
      <c r="AF9"/>
      <c r="AG9"/>
      <c r="AH9"/>
      <c r="AI9"/>
      <c r="AJ9"/>
    </row>
    <row r="10" spans="1:36" x14ac:dyDescent="0.35">
      <c r="A10" t="s">
        <v>320</v>
      </c>
      <c r="B10" t="s">
        <v>324</v>
      </c>
      <c r="C10">
        <v>16</v>
      </c>
      <c r="D10">
        <v>0</v>
      </c>
      <c r="E10">
        <v>0</v>
      </c>
      <c r="F10">
        <v>8.5300000000000001E-2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AB10"/>
      <c r="AC10"/>
      <c r="AD10"/>
      <c r="AE10"/>
      <c r="AF10"/>
      <c r="AG10"/>
      <c r="AH10"/>
      <c r="AI10"/>
      <c r="AJ10"/>
    </row>
    <row r="11" spans="1:36" x14ac:dyDescent="0.35">
      <c r="A11" t="s">
        <v>320</v>
      </c>
      <c r="B11" t="s">
        <v>325</v>
      </c>
      <c r="C11">
        <v>16</v>
      </c>
      <c r="D11">
        <v>0</v>
      </c>
      <c r="E11">
        <v>0</v>
      </c>
      <c r="F11">
        <v>8.5300000000000001E-2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AB11"/>
      <c r="AC11"/>
      <c r="AD11"/>
      <c r="AE11"/>
      <c r="AF11"/>
      <c r="AG11"/>
      <c r="AH11"/>
      <c r="AI11"/>
      <c r="AJ11"/>
    </row>
    <row r="12" spans="1:36" x14ac:dyDescent="0.35">
      <c r="A12" t="s">
        <v>320</v>
      </c>
      <c r="B12" t="s">
        <v>326</v>
      </c>
      <c r="C12">
        <v>21</v>
      </c>
      <c r="D12">
        <v>0</v>
      </c>
      <c r="E12">
        <v>0</v>
      </c>
      <c r="F12">
        <v>4.9500000000000002E-2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AB12"/>
      <c r="AC12"/>
      <c r="AD12"/>
      <c r="AE12"/>
      <c r="AF12"/>
      <c r="AG12"/>
      <c r="AH12"/>
      <c r="AI12"/>
      <c r="AJ12"/>
    </row>
    <row r="13" spans="1:36" x14ac:dyDescent="0.35">
      <c r="A13" t="s">
        <v>320</v>
      </c>
      <c r="B13" t="s">
        <v>324</v>
      </c>
      <c r="C13">
        <v>29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2.5999999999999999E-2</v>
      </c>
      <c r="AB13"/>
      <c r="AC13"/>
      <c r="AD13"/>
      <c r="AE13"/>
      <c r="AF13"/>
      <c r="AG13"/>
      <c r="AH13"/>
      <c r="AI13"/>
      <c r="AJ13"/>
    </row>
    <row r="14" spans="1:36" x14ac:dyDescent="0.35">
      <c r="AB14"/>
      <c r="AC14"/>
      <c r="AD14"/>
      <c r="AE14"/>
      <c r="AF14"/>
      <c r="AG14"/>
      <c r="AH14"/>
      <c r="AI14"/>
    </row>
    <row r="15" spans="1:36" x14ac:dyDescent="0.35">
      <c r="AB15"/>
      <c r="AC15"/>
      <c r="AD15"/>
      <c r="AE15"/>
      <c r="AF15"/>
      <c r="AG15"/>
      <c r="AH15"/>
      <c r="AI15"/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T11"/>
  <sheetViews>
    <sheetView topLeftCell="C1" zoomScaleNormal="100" workbookViewId="0">
      <selection activeCell="R14" sqref="R14"/>
    </sheetView>
  </sheetViews>
  <sheetFormatPr defaultRowHeight="14.5" x14ac:dyDescent="0.35"/>
  <cols>
    <col min="1" max="1" width="18.26953125" customWidth="1"/>
    <col min="2" max="2" width="20.7265625" customWidth="1"/>
    <col min="3" max="3" width="13.54296875" customWidth="1"/>
    <col min="12" max="12" width="18.453125" customWidth="1"/>
    <col min="13" max="13" width="12" customWidth="1"/>
    <col min="14" max="14" width="21.54296875" customWidth="1"/>
    <col min="18" max="18" width="12.17968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152</v>
      </c>
      <c r="C2">
        <v>2.5856579115973242</v>
      </c>
      <c r="D2">
        <v>18.893986265307831</v>
      </c>
      <c r="E2">
        <v>9.2665117248929061</v>
      </c>
      <c r="F2">
        <v>1.0110593192266075</v>
      </c>
      <c r="G2">
        <v>358.38119510435922</v>
      </c>
      <c r="H2">
        <v>4.596976977700681</v>
      </c>
      <c r="I2">
        <v>0.57433884549395975</v>
      </c>
      <c r="J2">
        <v>3.5972478140115411</v>
      </c>
      <c r="K2">
        <v>1.5740680091830994</v>
      </c>
      <c r="L2">
        <v>78</v>
      </c>
      <c r="M2">
        <v>84</v>
      </c>
      <c r="N2" s="19">
        <v>39.102594147963416</v>
      </c>
      <c r="O2">
        <f>J2-C2</f>
        <v>1.011589902414217</v>
      </c>
      <c r="P2">
        <f>H2-C2</f>
        <v>2.0113190661033569</v>
      </c>
      <c r="R2" s="9" t="s">
        <v>152</v>
      </c>
      <c r="S2" s="7">
        <v>12.113984539121017</v>
      </c>
      <c r="T2" s="7">
        <v>12.113984539121017</v>
      </c>
    </row>
    <row r="3" spans="1:20" x14ac:dyDescent="0.35">
      <c r="A3" t="s">
        <v>320</v>
      </c>
      <c r="B3" t="s">
        <v>153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78</v>
      </c>
      <c r="M3">
        <v>84</v>
      </c>
      <c r="N3" s="20">
        <v>0</v>
      </c>
      <c r="O3">
        <f t="shared" ref="O3:O11" si="0">J3-C3</f>
        <v>0</v>
      </c>
      <c r="P3">
        <f t="shared" ref="P3:P11" si="1">H3-C3</f>
        <v>0</v>
      </c>
      <c r="R3" s="9" t="s">
        <v>153</v>
      </c>
      <c r="S3" s="7"/>
      <c r="T3" s="7"/>
    </row>
    <row r="4" spans="1:20" x14ac:dyDescent="0.35">
      <c r="A4" t="s">
        <v>320</v>
      </c>
      <c r="B4" t="s">
        <v>154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78</v>
      </c>
      <c r="M4">
        <v>84</v>
      </c>
      <c r="N4" s="20">
        <v>0</v>
      </c>
      <c r="O4">
        <f t="shared" si="0"/>
        <v>0</v>
      </c>
      <c r="P4">
        <f t="shared" si="1"/>
        <v>0</v>
      </c>
      <c r="R4" s="9" t="s">
        <v>154</v>
      </c>
      <c r="S4" s="7"/>
      <c r="T4" s="7"/>
    </row>
    <row r="5" spans="1:20" x14ac:dyDescent="0.35">
      <c r="A5" t="s">
        <v>320</v>
      </c>
      <c r="B5" t="s">
        <v>155</v>
      </c>
      <c r="C5">
        <v>2.5953583381725757E-2</v>
      </c>
      <c r="D5">
        <v>2.1801010040649635</v>
      </c>
      <c r="E5">
        <v>0.23786852080421222</v>
      </c>
      <c r="F5">
        <v>2.5953583381725716E-2</v>
      </c>
      <c r="G5">
        <v>916.51513899116685</v>
      </c>
      <c r="H5">
        <v>7.7583528427184051E-2</v>
      </c>
      <c r="I5">
        <v>-2.5676361663732453E-2</v>
      </c>
      <c r="J5">
        <v>5.1920786671540736E-2</v>
      </c>
      <c r="K5">
        <v>-1.3619908089138044E-5</v>
      </c>
      <c r="L5">
        <v>78</v>
      </c>
      <c r="M5">
        <v>84</v>
      </c>
      <c r="N5" s="19">
        <v>99.999999999999872</v>
      </c>
      <c r="O5">
        <f t="shared" si="0"/>
        <v>2.5967203289814979E-2</v>
      </c>
      <c r="P5">
        <f t="shared" si="1"/>
        <v>5.1629945045458293E-2</v>
      </c>
      <c r="R5" s="9" t="s">
        <v>155</v>
      </c>
      <c r="S5" s="7">
        <v>1.2931339126216495</v>
      </c>
      <c r="T5" s="7">
        <v>1.2931339126216495</v>
      </c>
    </row>
    <row r="6" spans="1:20" x14ac:dyDescent="0.35">
      <c r="A6" t="s">
        <v>320</v>
      </c>
      <c r="B6" t="s">
        <v>156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78</v>
      </c>
      <c r="M6">
        <v>84</v>
      </c>
      <c r="N6" s="20">
        <v>0</v>
      </c>
      <c r="O6">
        <f t="shared" si="0"/>
        <v>0</v>
      </c>
      <c r="P6">
        <f t="shared" si="1"/>
        <v>0</v>
      </c>
      <c r="R6" s="9" t="s">
        <v>156</v>
      </c>
      <c r="S6" s="7"/>
      <c r="T6" s="7"/>
    </row>
    <row r="7" spans="1:20" x14ac:dyDescent="0.35">
      <c r="A7" t="s">
        <v>320</v>
      </c>
      <c r="B7" t="s">
        <v>157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78</v>
      </c>
      <c r="M7">
        <v>84</v>
      </c>
      <c r="N7" s="20">
        <v>0</v>
      </c>
      <c r="O7">
        <f t="shared" si="0"/>
        <v>0</v>
      </c>
      <c r="P7">
        <f t="shared" si="1"/>
        <v>0</v>
      </c>
      <c r="R7" s="9" t="s">
        <v>157</v>
      </c>
      <c r="S7" s="7"/>
      <c r="T7" s="7"/>
    </row>
    <row r="8" spans="1:20" x14ac:dyDescent="0.35">
      <c r="A8" t="s">
        <v>320</v>
      </c>
      <c r="B8" t="s">
        <v>158</v>
      </c>
      <c r="C8">
        <v>2.5597043282155982</v>
      </c>
      <c r="D8">
        <v>22.63536968418067</v>
      </c>
      <c r="E8">
        <v>9.2707133447777341</v>
      </c>
      <c r="F8">
        <v>1.0115177535400277</v>
      </c>
      <c r="G8">
        <v>362.17907055071726</v>
      </c>
      <c r="H8">
        <v>4.5719353662058744</v>
      </c>
      <c r="I8">
        <v>0.54747329022532565</v>
      </c>
      <c r="J8">
        <v>3.5717529055201629</v>
      </c>
      <c r="K8">
        <v>1.5476557509110374</v>
      </c>
      <c r="L8">
        <v>78</v>
      </c>
      <c r="M8">
        <v>84</v>
      </c>
      <c r="N8" s="19">
        <v>39.516976331605079</v>
      </c>
      <c r="O8">
        <f t="shared" si="0"/>
        <v>1.0120485773045647</v>
      </c>
      <c r="P8">
        <f t="shared" si="1"/>
        <v>2.0122310379902761</v>
      </c>
      <c r="R8" s="9" t="s">
        <v>158</v>
      </c>
      <c r="S8" s="7">
        <v>10.820850626499368</v>
      </c>
      <c r="T8" s="7">
        <v>10.820850626499368</v>
      </c>
    </row>
    <row r="9" spans="1:20" x14ac:dyDescent="0.35">
      <c r="A9" t="s">
        <v>320</v>
      </c>
      <c r="B9" t="s">
        <v>159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78</v>
      </c>
      <c r="M9">
        <v>84</v>
      </c>
      <c r="N9" s="20">
        <v>0</v>
      </c>
      <c r="O9">
        <f t="shared" si="0"/>
        <v>0</v>
      </c>
      <c r="P9">
        <f t="shared" si="1"/>
        <v>0</v>
      </c>
      <c r="R9" s="9" t="s">
        <v>159</v>
      </c>
      <c r="S9" s="7"/>
      <c r="T9" s="7"/>
    </row>
    <row r="10" spans="1:20" x14ac:dyDescent="0.35">
      <c r="A10" t="s">
        <v>320</v>
      </c>
      <c r="B10" t="s">
        <v>160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78</v>
      </c>
      <c r="M10">
        <v>84</v>
      </c>
      <c r="N10" s="20">
        <v>0</v>
      </c>
      <c r="O10">
        <f t="shared" si="0"/>
        <v>0</v>
      </c>
      <c r="P10">
        <f t="shared" si="1"/>
        <v>0</v>
      </c>
      <c r="R10" s="9" t="s">
        <v>160</v>
      </c>
      <c r="S10" s="7"/>
      <c r="T10" s="7"/>
    </row>
    <row r="11" spans="1:20" x14ac:dyDescent="0.35">
      <c r="A11" t="s">
        <v>320</v>
      </c>
      <c r="B11" t="s">
        <v>161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78</v>
      </c>
      <c r="M11">
        <v>84</v>
      </c>
      <c r="N11" s="20">
        <v>0</v>
      </c>
      <c r="O11">
        <f t="shared" si="0"/>
        <v>0</v>
      </c>
      <c r="P11">
        <f t="shared" si="1"/>
        <v>0</v>
      </c>
      <c r="R11" s="9" t="s">
        <v>161</v>
      </c>
      <c r="S11" s="7"/>
      <c r="T11" s="7"/>
    </row>
  </sheetData>
  <sortState ref="A2:P11">
    <sortCondition ref="B1"/>
  </sortState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6"/>
  <sheetViews>
    <sheetView zoomScale="106" zoomScaleNormal="106" workbookViewId="0">
      <selection activeCell="G12" sqref="G12"/>
    </sheetView>
  </sheetViews>
  <sheetFormatPr defaultRowHeight="14.5" x14ac:dyDescent="0.35"/>
  <cols>
    <col min="1" max="2" width="21.26953125" customWidth="1"/>
    <col min="3" max="3" width="13.1796875" customWidth="1"/>
    <col min="4" max="4" width="13.7265625" bestFit="1" customWidth="1"/>
    <col min="5" max="5" width="7.81640625" customWidth="1"/>
    <col min="6" max="6" width="7.7265625" customWidth="1"/>
    <col min="7" max="7" width="10.7265625" bestFit="1" customWidth="1"/>
    <col min="9" max="9" width="13.1796875" bestFit="1" customWidth="1"/>
    <col min="10" max="10" width="16.36328125" bestFit="1" customWidth="1"/>
    <col min="11" max="11" width="19.6328125" bestFit="1" customWidth="1"/>
    <col min="12" max="12" width="13.54296875" bestFit="1" customWidth="1"/>
    <col min="13" max="13" width="12.36328125" bestFit="1" customWidth="1"/>
    <col min="14" max="14" width="18" bestFit="1" customWidth="1"/>
  </cols>
  <sheetData>
    <row r="1" spans="1:14" x14ac:dyDescent="0.35">
      <c r="A1" t="s">
        <v>0</v>
      </c>
      <c r="B1" t="s">
        <v>162</v>
      </c>
      <c r="C1" t="s">
        <v>163</v>
      </c>
      <c r="D1" t="s">
        <v>164</v>
      </c>
      <c r="E1" t="s">
        <v>165</v>
      </c>
      <c r="F1" t="s">
        <v>166</v>
      </c>
      <c r="G1" t="s">
        <v>167</v>
      </c>
      <c r="I1" s="8" t="s">
        <v>168</v>
      </c>
      <c r="J1" t="s">
        <v>169</v>
      </c>
      <c r="K1" t="s">
        <v>170</v>
      </c>
      <c r="L1" t="s">
        <v>171</v>
      </c>
      <c r="M1" t="s">
        <v>172</v>
      </c>
      <c r="N1" t="s">
        <v>173</v>
      </c>
    </row>
    <row r="2" spans="1:14" x14ac:dyDescent="0.35">
      <c r="A2" t="s">
        <v>320</v>
      </c>
      <c r="B2" t="s">
        <v>386</v>
      </c>
      <c r="C2">
        <v>8</v>
      </c>
      <c r="D2">
        <v>2</v>
      </c>
      <c r="E2">
        <v>7</v>
      </c>
      <c r="F2">
        <v>32</v>
      </c>
      <c r="G2">
        <v>12</v>
      </c>
    </row>
    <row r="3" spans="1:14" x14ac:dyDescent="0.35">
      <c r="A3" t="s">
        <v>320</v>
      </c>
      <c r="B3" t="s">
        <v>387</v>
      </c>
      <c r="C3">
        <v>12</v>
      </c>
      <c r="D3">
        <v>2</v>
      </c>
      <c r="E3">
        <v>4</v>
      </c>
      <c r="F3">
        <v>3</v>
      </c>
      <c r="G3">
        <v>3</v>
      </c>
    </row>
    <row r="4" spans="1:14" x14ac:dyDescent="0.35">
      <c r="A4" t="s">
        <v>320</v>
      </c>
      <c r="B4" t="s">
        <v>388</v>
      </c>
      <c r="C4">
        <v>30</v>
      </c>
      <c r="D4">
        <v>4</v>
      </c>
      <c r="E4">
        <v>3</v>
      </c>
      <c r="F4">
        <v>0</v>
      </c>
      <c r="G4">
        <v>0</v>
      </c>
    </row>
    <row r="5" spans="1:14" x14ac:dyDescent="0.35">
      <c r="A5" t="s">
        <v>320</v>
      </c>
      <c r="B5" t="s">
        <v>389</v>
      </c>
      <c r="C5">
        <v>52</v>
      </c>
      <c r="D5">
        <v>0</v>
      </c>
      <c r="E5">
        <v>0</v>
      </c>
      <c r="F5">
        <v>0</v>
      </c>
      <c r="G5">
        <v>0</v>
      </c>
    </row>
    <row r="6" spans="1:14" x14ac:dyDescent="0.35">
      <c r="A6" t="s">
        <v>320</v>
      </c>
      <c r="B6" t="s">
        <v>390</v>
      </c>
      <c r="C6">
        <v>62</v>
      </c>
      <c r="D6">
        <v>0</v>
      </c>
      <c r="E6">
        <v>5</v>
      </c>
      <c r="F6">
        <v>8</v>
      </c>
      <c r="G6">
        <v>2</v>
      </c>
    </row>
  </sheetData>
  <pageMargins left="0.7" right="0.7" top="0.75" bottom="0.75" header="0.3" footer="0.3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26"/>
  <sheetViews>
    <sheetView workbookViewId="0">
      <selection activeCell="V30" sqref="V30"/>
    </sheetView>
  </sheetViews>
  <sheetFormatPr defaultRowHeight="14.5" x14ac:dyDescent="0.35"/>
  <cols>
    <col min="2" max="2" width="22.26953125" bestFit="1" customWidth="1"/>
    <col min="12" max="12" width="18.54296875" customWidth="1"/>
    <col min="13" max="13" width="13.54296875" customWidth="1"/>
    <col min="14" max="14" width="21.453125" customWidth="1"/>
    <col min="18" max="18" width="20.90625" bestFit="1" customWidth="1"/>
    <col min="19" max="20" width="6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174</v>
      </c>
      <c r="C2">
        <v>7.666666666666667</v>
      </c>
      <c r="D2">
        <v>5</v>
      </c>
      <c r="E2">
        <v>8.2714974873193849</v>
      </c>
      <c r="F2">
        <v>0.9024943653875741</v>
      </c>
      <c r="G2">
        <v>107.88909766068761</v>
      </c>
      <c r="H2">
        <v>9.4620154554433622</v>
      </c>
      <c r="I2">
        <v>5.8713178778899771</v>
      </c>
      <c r="J2">
        <v>8.5696346425814234</v>
      </c>
      <c r="K2">
        <v>6.7636986907519159</v>
      </c>
      <c r="L2">
        <v>84</v>
      </c>
      <c r="M2">
        <v>84</v>
      </c>
      <c r="N2" s="19">
        <v>11.771665635490098</v>
      </c>
      <c r="O2">
        <f>J2-C2</f>
        <v>0.90296797591475642</v>
      </c>
      <c r="P2">
        <f>H2-C2</f>
        <v>1.7953487887766952</v>
      </c>
      <c r="R2" s="9" t="s">
        <v>174</v>
      </c>
      <c r="S2" s="7">
        <v>0.875</v>
      </c>
      <c r="T2" s="7">
        <v>0.875</v>
      </c>
    </row>
    <row r="3" spans="1:20" x14ac:dyDescent="0.35">
      <c r="A3" t="s">
        <v>320</v>
      </c>
      <c r="B3" t="s">
        <v>175</v>
      </c>
      <c r="C3">
        <v>11.75</v>
      </c>
      <c r="D3">
        <v>10</v>
      </c>
      <c r="E3">
        <v>11.770777579211881</v>
      </c>
      <c r="F3">
        <v>1.2842971248863693</v>
      </c>
      <c r="G3">
        <v>100.1768304613777</v>
      </c>
      <c r="H3">
        <v>14.304876103413601</v>
      </c>
      <c r="I3">
        <v>9.1951238965863986</v>
      </c>
      <c r="J3">
        <v>13.034971097668587</v>
      </c>
      <c r="K3">
        <v>10.465028902331413</v>
      </c>
      <c r="L3">
        <v>84</v>
      </c>
      <c r="M3">
        <v>84</v>
      </c>
      <c r="N3" s="19">
        <v>10.930188296905269</v>
      </c>
      <c r="O3">
        <f t="shared" ref="O3:O26" si="0">J3-C3</f>
        <v>1.2849710976685866</v>
      </c>
      <c r="P3">
        <f t="shared" ref="P3:P26" si="1">H3-C3</f>
        <v>2.5548761034136014</v>
      </c>
      <c r="R3" s="9" t="s">
        <v>175</v>
      </c>
      <c r="S3" s="7">
        <v>2.25</v>
      </c>
      <c r="T3" s="7">
        <v>2.25</v>
      </c>
    </row>
    <row r="4" spans="1:20" x14ac:dyDescent="0.35">
      <c r="A4" t="s">
        <v>320</v>
      </c>
      <c r="B4" t="s">
        <v>176</v>
      </c>
      <c r="C4">
        <v>30.226190476190474</v>
      </c>
      <c r="D4">
        <v>25</v>
      </c>
      <c r="E4">
        <v>21.797729068451019</v>
      </c>
      <c r="F4">
        <v>2.3783272246265739</v>
      </c>
      <c r="G4">
        <v>72.115369899562253</v>
      </c>
      <c r="H4">
        <v>34.957440959083257</v>
      </c>
      <c r="I4">
        <v>25.494939993297745</v>
      </c>
      <c r="J4">
        <v>32.605765798150266</v>
      </c>
      <c r="K4">
        <v>27.846615154230737</v>
      </c>
      <c r="L4">
        <v>84</v>
      </c>
      <c r="M4">
        <v>84</v>
      </c>
      <c r="N4" s="18">
        <v>7.868431936535333</v>
      </c>
      <c r="O4">
        <f t="shared" si="0"/>
        <v>2.3795753219597913</v>
      </c>
      <c r="P4">
        <f t="shared" si="1"/>
        <v>4.7312504828927828</v>
      </c>
      <c r="R4" s="9" t="s">
        <v>176</v>
      </c>
      <c r="S4" s="7">
        <v>17.375</v>
      </c>
      <c r="T4" s="7">
        <v>17.375</v>
      </c>
    </row>
    <row r="5" spans="1:20" x14ac:dyDescent="0.35">
      <c r="A5" t="s">
        <v>320</v>
      </c>
      <c r="B5" t="s">
        <v>177</v>
      </c>
      <c r="C5">
        <v>52.5</v>
      </c>
      <c r="D5">
        <v>60</v>
      </c>
      <c r="E5">
        <v>26.655996861394975</v>
      </c>
      <c r="F5">
        <v>2.9084076986154233</v>
      </c>
      <c r="G5">
        <v>50.773327355038042</v>
      </c>
      <c r="H5">
        <v>58.285749406574531</v>
      </c>
      <c r="I5">
        <v>46.714250593425469</v>
      </c>
      <c r="J5">
        <v>55.409933971306117</v>
      </c>
      <c r="K5">
        <v>49.590066028693883</v>
      </c>
      <c r="L5">
        <v>84</v>
      </c>
      <c r="M5">
        <v>84</v>
      </c>
      <c r="N5" s="18">
        <v>5.5398241878389012</v>
      </c>
      <c r="O5">
        <f t="shared" si="0"/>
        <v>2.909933971306117</v>
      </c>
      <c r="P5">
        <f t="shared" si="1"/>
        <v>5.7857494065745314</v>
      </c>
      <c r="R5" s="9" t="s">
        <v>177</v>
      </c>
      <c r="S5" s="7">
        <v>81.625</v>
      </c>
      <c r="T5" s="7">
        <v>81.625</v>
      </c>
    </row>
    <row r="6" spans="1:20" x14ac:dyDescent="0.35">
      <c r="A6" t="s">
        <v>320</v>
      </c>
      <c r="B6" t="s">
        <v>178</v>
      </c>
      <c r="C6">
        <v>61.916666666666664</v>
      </c>
      <c r="D6">
        <v>70</v>
      </c>
      <c r="E6">
        <v>28.251115057781927</v>
      </c>
      <c r="F6">
        <v>3.0824493623617224</v>
      </c>
      <c r="G6">
        <v>45.62764208524672</v>
      </c>
      <c r="H6">
        <v>68.04864038464666</v>
      </c>
      <c r="I6">
        <v>55.78469294868674</v>
      </c>
      <c r="J6">
        <v>65.000733635213578</v>
      </c>
      <c r="K6">
        <v>58.832599698119829</v>
      </c>
      <c r="L6">
        <v>84</v>
      </c>
      <c r="M6">
        <v>84</v>
      </c>
      <c r="N6" s="18">
        <v>4.9783838961427582</v>
      </c>
      <c r="O6">
        <f t="shared" si="0"/>
        <v>3.0840669685469138</v>
      </c>
      <c r="P6">
        <f t="shared" si="1"/>
        <v>6.1319737179799958</v>
      </c>
      <c r="R6" s="9" t="s">
        <v>178</v>
      </c>
      <c r="S6" s="7">
        <v>87.625</v>
      </c>
      <c r="T6" s="7">
        <v>87.625</v>
      </c>
    </row>
    <row r="7" spans="1:20" x14ac:dyDescent="0.35">
      <c r="A7" t="s">
        <v>320</v>
      </c>
      <c r="B7" t="s">
        <v>179</v>
      </c>
      <c r="C7">
        <v>1.6547619047619047</v>
      </c>
      <c r="D7">
        <v>0</v>
      </c>
      <c r="E7">
        <v>6.3025985224666385</v>
      </c>
      <c r="F7">
        <v>0.68766987628857645</v>
      </c>
      <c r="G7">
        <v>380.87645747280408</v>
      </c>
      <c r="H7">
        <v>3.0227563508465751</v>
      </c>
      <c r="I7">
        <v>0.28676745867722486</v>
      </c>
      <c r="J7">
        <v>2.3427926560931644</v>
      </c>
      <c r="K7">
        <v>0.96673115343063554</v>
      </c>
      <c r="L7">
        <v>84</v>
      </c>
      <c r="M7">
        <v>84</v>
      </c>
      <c r="N7" s="19">
        <v>41.55702849513699</v>
      </c>
      <c r="O7">
        <f t="shared" si="0"/>
        <v>0.68803075133125979</v>
      </c>
      <c r="P7">
        <f t="shared" si="1"/>
        <v>1.3679944460846705</v>
      </c>
      <c r="R7" s="9" t="s">
        <v>179</v>
      </c>
      <c r="S7" s="7">
        <v>0.375</v>
      </c>
      <c r="T7" s="7">
        <v>0.375</v>
      </c>
    </row>
    <row r="8" spans="1:20" x14ac:dyDescent="0.35">
      <c r="A8" t="s">
        <v>320</v>
      </c>
      <c r="B8" t="s">
        <v>180</v>
      </c>
      <c r="C8">
        <v>2.0119047619047619</v>
      </c>
      <c r="D8">
        <v>0</v>
      </c>
      <c r="E8">
        <v>6.7063969598877353</v>
      </c>
      <c r="F8">
        <v>0.73172789783588743</v>
      </c>
      <c r="G8">
        <v>333.33570688199393</v>
      </c>
      <c r="H8">
        <v>3.4675446478442247</v>
      </c>
      <c r="I8">
        <v>0.55626487596529572</v>
      </c>
      <c r="J8">
        <v>2.7440166555291396</v>
      </c>
      <c r="K8">
        <v>1.2797928682803805</v>
      </c>
      <c r="L8">
        <v>84</v>
      </c>
      <c r="M8">
        <v>84</v>
      </c>
      <c r="N8" s="19">
        <v>36.369907348055946</v>
      </c>
      <c r="O8">
        <f t="shared" si="0"/>
        <v>0.73211189362437779</v>
      </c>
      <c r="P8">
        <f t="shared" si="1"/>
        <v>1.4556398859394628</v>
      </c>
      <c r="R8" s="9" t="s">
        <v>180</v>
      </c>
      <c r="S8" s="7">
        <v>0</v>
      </c>
      <c r="T8" s="7">
        <v>0</v>
      </c>
    </row>
    <row r="9" spans="1:20" x14ac:dyDescent="0.35">
      <c r="A9" t="s">
        <v>320</v>
      </c>
      <c r="B9" t="s">
        <v>181</v>
      </c>
      <c r="C9">
        <v>3.8452380952380953</v>
      </c>
      <c r="D9">
        <v>0</v>
      </c>
      <c r="E9">
        <v>14.527492878684154</v>
      </c>
      <c r="F9">
        <v>1.5850794232024297</v>
      </c>
      <c r="G9">
        <v>377.80476836206469</v>
      </c>
      <c r="H9">
        <v>6.9984660063500357</v>
      </c>
      <c r="I9">
        <v>0.69201018412616433</v>
      </c>
      <c r="J9">
        <v>5.4311493356019884</v>
      </c>
      <c r="K9">
        <v>2.2593268548742107</v>
      </c>
      <c r="L9">
        <v>84</v>
      </c>
      <c r="M9">
        <v>84</v>
      </c>
      <c r="N9" s="19">
        <v>41.221879736533779</v>
      </c>
      <c r="O9">
        <f t="shared" si="0"/>
        <v>1.5859112403638931</v>
      </c>
      <c r="P9">
        <f t="shared" si="1"/>
        <v>3.1532279111119403</v>
      </c>
      <c r="R9" s="9" t="s">
        <v>181</v>
      </c>
      <c r="S9" s="7">
        <v>0.375</v>
      </c>
      <c r="T9" s="7">
        <v>0.375</v>
      </c>
    </row>
    <row r="10" spans="1:20" x14ac:dyDescent="0.35">
      <c r="A10" t="s">
        <v>320</v>
      </c>
      <c r="B10" t="s">
        <v>182</v>
      </c>
      <c r="C10">
        <v>0.29761904761904762</v>
      </c>
      <c r="D10">
        <v>0</v>
      </c>
      <c r="E10">
        <v>2.2429528832009198</v>
      </c>
      <c r="F10">
        <v>0.24472622303542052</v>
      </c>
      <c r="G10">
        <v>753.63216875550904</v>
      </c>
      <c r="H10">
        <v>0.78445746452135323</v>
      </c>
      <c r="I10">
        <v>-0.18921936928325722</v>
      </c>
      <c r="J10">
        <v>0.54247369795545985</v>
      </c>
      <c r="K10">
        <v>5.2764397282636211E-2</v>
      </c>
      <c r="L10">
        <v>84</v>
      </c>
      <c r="M10">
        <v>84</v>
      </c>
      <c r="N10" s="19">
        <v>82.228010939901282</v>
      </c>
      <c r="O10">
        <f t="shared" si="0"/>
        <v>0.24485465033641224</v>
      </c>
      <c r="P10">
        <f t="shared" si="1"/>
        <v>0.48683841690230562</v>
      </c>
      <c r="R10" s="9" t="s">
        <v>182</v>
      </c>
      <c r="S10" s="7">
        <v>0.375</v>
      </c>
      <c r="T10" s="7">
        <v>0.375</v>
      </c>
    </row>
    <row r="11" spans="1:20" x14ac:dyDescent="0.35">
      <c r="A11" t="s">
        <v>320</v>
      </c>
      <c r="B11" t="s">
        <v>183</v>
      </c>
      <c r="C11">
        <v>0.17857142857142858</v>
      </c>
      <c r="D11">
        <v>0</v>
      </c>
      <c r="E11">
        <v>1.6366341767699448</v>
      </c>
      <c r="F11">
        <v>0.1785714285714288</v>
      </c>
      <c r="G11">
        <v>916.51513899116901</v>
      </c>
      <c r="H11">
        <v>0.53380688520295883</v>
      </c>
      <c r="I11">
        <v>-0.17666402806010084</v>
      </c>
      <c r="J11">
        <v>0.35723656776496032</v>
      </c>
      <c r="K11">
        <v>-9.3710622102338714E-5</v>
      </c>
      <c r="L11">
        <v>84</v>
      </c>
      <c r="M11">
        <v>84</v>
      </c>
      <c r="N11" s="19">
        <v>100.00000000000013</v>
      </c>
      <c r="O11">
        <f t="shared" si="0"/>
        <v>0.17866513919353175</v>
      </c>
      <c r="P11">
        <f t="shared" si="1"/>
        <v>0.35523545663153022</v>
      </c>
      <c r="R11" s="9" t="s">
        <v>183</v>
      </c>
      <c r="S11" s="7">
        <v>0.75</v>
      </c>
      <c r="T11" s="7">
        <v>0.75</v>
      </c>
    </row>
    <row r="12" spans="1:20" x14ac:dyDescent="0.35">
      <c r="A12" t="s">
        <v>320</v>
      </c>
      <c r="B12" t="s">
        <v>184</v>
      </c>
      <c r="C12">
        <v>6.9642857142857144</v>
      </c>
      <c r="D12">
        <v>0</v>
      </c>
      <c r="E12">
        <v>15.245340136224931</v>
      </c>
      <c r="F12">
        <v>1.6634029802285504</v>
      </c>
      <c r="G12">
        <v>218.90744810989645</v>
      </c>
      <c r="H12">
        <v>10.273324130850636</v>
      </c>
      <c r="I12">
        <v>3.655247297720785</v>
      </c>
      <c r="J12">
        <v>8.6285616142715345</v>
      </c>
      <c r="K12">
        <v>5.3000098142998846</v>
      </c>
      <c r="L12">
        <v>84</v>
      </c>
      <c r="M12">
        <v>84</v>
      </c>
      <c r="N12" s="19">
        <v>23.884760741743293</v>
      </c>
      <c r="O12">
        <f t="shared" si="0"/>
        <v>1.66427589998582</v>
      </c>
      <c r="P12">
        <f t="shared" si="1"/>
        <v>3.3090384165649214</v>
      </c>
      <c r="R12" s="9" t="s">
        <v>184</v>
      </c>
      <c r="S12" s="7">
        <v>22.375</v>
      </c>
      <c r="T12" s="7">
        <v>22.375</v>
      </c>
    </row>
    <row r="13" spans="1:20" x14ac:dyDescent="0.35">
      <c r="A13" t="s">
        <v>320</v>
      </c>
      <c r="B13" t="s">
        <v>185</v>
      </c>
      <c r="C13">
        <v>4.1547619047619051</v>
      </c>
      <c r="D13">
        <v>0</v>
      </c>
      <c r="E13">
        <v>10.076208466038272</v>
      </c>
      <c r="F13">
        <v>1.0994044765184583</v>
      </c>
      <c r="G13">
        <v>242.52192296481797</v>
      </c>
      <c r="H13">
        <v>6.3418276316991031</v>
      </c>
      <c r="I13">
        <v>1.9676961778247177</v>
      </c>
      <c r="J13">
        <v>5.2547433261940215</v>
      </c>
      <c r="K13">
        <v>3.0547804833297993</v>
      </c>
      <c r="L13">
        <v>84</v>
      </c>
      <c r="M13">
        <v>84</v>
      </c>
      <c r="N13" s="19">
        <v>26.461311182679232</v>
      </c>
      <c r="O13">
        <f t="shared" si="0"/>
        <v>1.0999814214321164</v>
      </c>
      <c r="P13">
        <f t="shared" si="1"/>
        <v>2.187065726937198</v>
      </c>
      <c r="R13" s="9" t="s">
        <v>185</v>
      </c>
      <c r="S13" s="7">
        <v>39.875</v>
      </c>
      <c r="T13" s="7">
        <v>39.875</v>
      </c>
    </row>
    <row r="14" spans="1:20" x14ac:dyDescent="0.35">
      <c r="A14" t="s">
        <v>320</v>
      </c>
      <c r="B14" t="s">
        <v>186</v>
      </c>
      <c r="C14">
        <v>2.9285714285714284</v>
      </c>
      <c r="D14">
        <v>0</v>
      </c>
      <c r="E14">
        <v>11.246188874443453</v>
      </c>
      <c r="F14">
        <v>1.2270598046882701</v>
      </c>
      <c r="G14">
        <v>384.01620546880088</v>
      </c>
      <c r="H14">
        <v>5.3695842687541919</v>
      </c>
      <c r="I14">
        <v>0.48755858838866839</v>
      </c>
      <c r="J14">
        <v>4.1562751690705735</v>
      </c>
      <c r="K14">
        <v>1.7008676880722868</v>
      </c>
      <c r="L14">
        <v>84</v>
      </c>
      <c r="M14">
        <v>84</v>
      </c>
      <c r="N14" s="19">
        <v>41.899603086916542</v>
      </c>
      <c r="O14">
        <f t="shared" si="0"/>
        <v>1.2277037404991451</v>
      </c>
      <c r="P14">
        <f t="shared" si="1"/>
        <v>2.4410128401827635</v>
      </c>
      <c r="R14" s="9" t="s">
        <v>186</v>
      </c>
      <c r="S14" s="7">
        <v>1.375</v>
      </c>
      <c r="T14" s="7">
        <v>1.375</v>
      </c>
    </row>
    <row r="15" spans="1:20" x14ac:dyDescent="0.35">
      <c r="A15" t="s">
        <v>320</v>
      </c>
      <c r="B15" t="s">
        <v>187</v>
      </c>
      <c r="C15">
        <v>5.9523809523809521E-2</v>
      </c>
      <c r="D15">
        <v>0</v>
      </c>
      <c r="E15">
        <v>0.54554472558998091</v>
      </c>
      <c r="F15">
        <v>5.9523809523809527E-2</v>
      </c>
      <c r="G15">
        <v>916.51513899116799</v>
      </c>
      <c r="H15">
        <v>0.17793562840098634</v>
      </c>
      <c r="I15">
        <v>-5.8888009353367333E-2</v>
      </c>
      <c r="J15">
        <v>0.11907885592165339</v>
      </c>
      <c r="K15">
        <v>-3.1236874034390461E-5</v>
      </c>
      <c r="L15">
        <v>84</v>
      </c>
      <c r="M15">
        <v>84</v>
      </c>
      <c r="N15" s="19">
        <v>100</v>
      </c>
      <c r="O15">
        <f t="shared" si="0"/>
        <v>5.9555046397843869E-2</v>
      </c>
      <c r="P15">
        <f t="shared" si="1"/>
        <v>0.11841181887717682</v>
      </c>
      <c r="R15" s="9" t="s">
        <v>187</v>
      </c>
      <c r="S15" s="7">
        <v>1</v>
      </c>
      <c r="T15" s="7">
        <v>1</v>
      </c>
    </row>
    <row r="16" spans="1:20" x14ac:dyDescent="0.35">
      <c r="A16" t="s">
        <v>320</v>
      </c>
      <c r="B16" t="s">
        <v>188</v>
      </c>
      <c r="C16">
        <v>4.8095238095238093</v>
      </c>
      <c r="D16">
        <v>0</v>
      </c>
      <c r="E16">
        <v>15.13352314109563</v>
      </c>
      <c r="F16">
        <v>1.6512027458437284</v>
      </c>
      <c r="G16">
        <v>314.6574118445626</v>
      </c>
      <c r="H16">
        <v>8.0942920734255921</v>
      </c>
      <c r="I16">
        <v>1.5247555456220274</v>
      </c>
      <c r="J16">
        <v>6.4615930726921107</v>
      </c>
      <c r="K16">
        <v>3.1574545463555097</v>
      </c>
      <c r="L16">
        <v>84</v>
      </c>
      <c r="M16">
        <v>84</v>
      </c>
      <c r="N16" s="19">
        <v>34.331938279919108</v>
      </c>
      <c r="O16">
        <f t="shared" si="0"/>
        <v>1.6520692631683014</v>
      </c>
      <c r="P16">
        <f t="shared" si="1"/>
        <v>3.2847682639017828</v>
      </c>
      <c r="R16" s="9" t="s">
        <v>188</v>
      </c>
      <c r="S16" s="7">
        <v>54.125</v>
      </c>
      <c r="T16" s="7">
        <v>54.125</v>
      </c>
    </row>
    <row r="17" spans="1:20" x14ac:dyDescent="0.35">
      <c r="A17" t="s">
        <v>320</v>
      </c>
      <c r="B17" t="s">
        <v>189</v>
      </c>
      <c r="C17">
        <v>32.11904761904762</v>
      </c>
      <c r="D17">
        <v>20</v>
      </c>
      <c r="E17">
        <v>26.636963520417762</v>
      </c>
      <c r="F17">
        <v>2.906330990859328</v>
      </c>
      <c r="G17">
        <v>82.931984274095328</v>
      </c>
      <c r="H17">
        <v>37.900665792345187</v>
      </c>
      <c r="I17">
        <v>26.337429445750011</v>
      </c>
      <c r="J17">
        <v>35.026903792783997</v>
      </c>
      <c r="K17">
        <v>29.211191445311197</v>
      </c>
      <c r="L17">
        <v>84</v>
      </c>
      <c r="M17">
        <v>84</v>
      </c>
      <c r="N17" s="18">
        <v>9.04862132068879</v>
      </c>
      <c r="O17">
        <f t="shared" si="0"/>
        <v>2.9078561737363771</v>
      </c>
      <c r="P17">
        <f t="shared" si="1"/>
        <v>5.7816181732975664</v>
      </c>
      <c r="R17" s="9" t="s">
        <v>189</v>
      </c>
      <c r="S17" s="7">
        <v>7.5</v>
      </c>
      <c r="T17" s="7">
        <v>7.5</v>
      </c>
    </row>
    <row r="18" spans="1:20" x14ac:dyDescent="0.35">
      <c r="A18" t="s">
        <v>320</v>
      </c>
      <c r="B18" t="s">
        <v>190</v>
      </c>
      <c r="C18">
        <v>3.4404761904761907</v>
      </c>
      <c r="D18">
        <v>0</v>
      </c>
      <c r="E18">
        <v>11.965161466822638</v>
      </c>
      <c r="F18">
        <v>1.305506145811514</v>
      </c>
      <c r="G18">
        <v>347.77631945090019</v>
      </c>
      <c r="H18">
        <v>6.0375437927948674</v>
      </c>
      <c r="I18">
        <v>0.84340858815751174</v>
      </c>
      <c r="J18">
        <v>4.7466674391289665</v>
      </c>
      <c r="K18">
        <v>2.1342849418234127</v>
      </c>
      <c r="L18">
        <v>84</v>
      </c>
      <c r="M18">
        <v>84</v>
      </c>
      <c r="N18" s="19">
        <v>37.945507352306976</v>
      </c>
      <c r="O18">
        <f t="shared" si="0"/>
        <v>1.3061912486527758</v>
      </c>
      <c r="P18">
        <f t="shared" si="1"/>
        <v>2.5970676023186767</v>
      </c>
      <c r="R18" s="9" t="s">
        <v>190</v>
      </c>
      <c r="S18" s="7">
        <v>1.5</v>
      </c>
      <c r="T18" s="7">
        <v>1.5</v>
      </c>
    </row>
    <row r="19" spans="1:20" x14ac:dyDescent="0.35">
      <c r="A19" t="s">
        <v>320</v>
      </c>
      <c r="B19" t="s">
        <v>191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84</v>
      </c>
      <c r="M19">
        <v>84</v>
      </c>
      <c r="N19" s="20">
        <v>0</v>
      </c>
      <c r="O19">
        <f t="shared" si="0"/>
        <v>0</v>
      </c>
      <c r="P19">
        <f t="shared" si="1"/>
        <v>0</v>
      </c>
      <c r="R19" s="9" t="s">
        <v>191</v>
      </c>
      <c r="S19" s="7">
        <v>0</v>
      </c>
      <c r="T19" s="7">
        <v>0</v>
      </c>
    </row>
    <row r="20" spans="1:20" x14ac:dyDescent="0.35">
      <c r="A20" t="s">
        <v>320</v>
      </c>
      <c r="B20" t="s">
        <v>192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84</v>
      </c>
      <c r="M20">
        <v>84</v>
      </c>
      <c r="N20" s="20">
        <v>0</v>
      </c>
      <c r="O20">
        <f t="shared" si="0"/>
        <v>0</v>
      </c>
      <c r="P20">
        <f t="shared" si="1"/>
        <v>0</v>
      </c>
      <c r="R20" s="9" t="s">
        <v>192</v>
      </c>
      <c r="S20" s="7">
        <v>0</v>
      </c>
      <c r="T20" s="7">
        <v>0</v>
      </c>
    </row>
    <row r="21" spans="1:20" x14ac:dyDescent="0.35">
      <c r="A21" t="s">
        <v>320</v>
      </c>
      <c r="B21" t="s">
        <v>193</v>
      </c>
      <c r="C21">
        <v>7.9880952380952381</v>
      </c>
      <c r="D21">
        <v>0</v>
      </c>
      <c r="E21">
        <v>19.367401532247499</v>
      </c>
      <c r="F21">
        <v>2.1131567508601878</v>
      </c>
      <c r="G21">
        <v>242.45331277329208</v>
      </c>
      <c r="H21">
        <v>12.191837176719833</v>
      </c>
      <c r="I21">
        <v>3.7843532994706477</v>
      </c>
      <c r="J21">
        <v>10.102360930264284</v>
      </c>
      <c r="K21">
        <v>5.8738295459261956</v>
      </c>
      <c r="L21">
        <v>84</v>
      </c>
      <c r="M21">
        <v>84</v>
      </c>
      <c r="N21" s="19">
        <v>26.453825197057494</v>
      </c>
      <c r="O21">
        <f t="shared" si="0"/>
        <v>2.1142656921690461</v>
      </c>
      <c r="P21">
        <f t="shared" si="1"/>
        <v>4.2037419386245949</v>
      </c>
      <c r="R21" s="9" t="s">
        <v>193</v>
      </c>
      <c r="S21" s="7">
        <v>8</v>
      </c>
      <c r="T21" s="7">
        <v>8</v>
      </c>
    </row>
    <row r="22" spans="1:20" x14ac:dyDescent="0.35">
      <c r="A22" t="s">
        <v>320</v>
      </c>
      <c r="B22" t="s">
        <v>194</v>
      </c>
      <c r="C22">
        <v>11.773809523809524</v>
      </c>
      <c r="D22">
        <v>3</v>
      </c>
      <c r="E22">
        <v>19.909646018696261</v>
      </c>
      <c r="F22">
        <v>2.1723204747726608</v>
      </c>
      <c r="G22">
        <v>169.10113908700566</v>
      </c>
      <c r="H22">
        <v>16.095246956322491</v>
      </c>
      <c r="I22">
        <v>7.4523720912965103</v>
      </c>
      <c r="J22">
        <v>13.947269987799517</v>
      </c>
      <c r="K22">
        <v>9.6003490598194841</v>
      </c>
      <c r="L22">
        <v>84</v>
      </c>
      <c r="M22">
        <v>84</v>
      </c>
      <c r="N22" s="19">
        <v>18.450446904034738</v>
      </c>
      <c r="O22">
        <f t="shared" si="0"/>
        <v>2.1734604639899935</v>
      </c>
      <c r="P22">
        <f t="shared" si="1"/>
        <v>4.3214374325129672</v>
      </c>
      <c r="R22" s="9" t="s">
        <v>194</v>
      </c>
      <c r="S22" s="7">
        <v>5.75</v>
      </c>
      <c r="T22" s="7">
        <v>5.75</v>
      </c>
    </row>
    <row r="23" spans="1:20" x14ac:dyDescent="0.35">
      <c r="A23" t="s">
        <v>320</v>
      </c>
      <c r="B23" t="s">
        <v>195</v>
      </c>
      <c r="C23">
        <v>2.6309523809523809</v>
      </c>
      <c r="D23">
        <v>0</v>
      </c>
      <c r="E23">
        <v>10.226094382067762</v>
      </c>
      <c r="F23">
        <v>1.1157583707044807</v>
      </c>
      <c r="G23">
        <v>388.68413035913665</v>
      </c>
      <c r="H23">
        <v>4.8505512130752759</v>
      </c>
      <c r="I23">
        <v>0.41135354882948372</v>
      </c>
      <c r="J23">
        <v>3.7472962787586632</v>
      </c>
      <c r="K23">
        <v>1.5146084831460969</v>
      </c>
      <c r="L23">
        <v>84</v>
      </c>
      <c r="M23">
        <v>84</v>
      </c>
      <c r="N23" s="19">
        <v>42.40891544759112</v>
      </c>
      <c r="O23">
        <f t="shared" si="0"/>
        <v>1.1163438978062823</v>
      </c>
      <c r="P23">
        <f t="shared" si="1"/>
        <v>2.219598832122895</v>
      </c>
      <c r="R23" s="9" t="s">
        <v>195</v>
      </c>
      <c r="S23" s="7">
        <v>0</v>
      </c>
      <c r="T23" s="7">
        <v>0</v>
      </c>
    </row>
    <row r="24" spans="1:20" x14ac:dyDescent="0.35">
      <c r="A24" t="s">
        <v>320</v>
      </c>
      <c r="B24" t="s">
        <v>196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84</v>
      </c>
      <c r="M24">
        <v>84</v>
      </c>
      <c r="N24" s="20">
        <v>0</v>
      </c>
      <c r="O24">
        <f t="shared" si="0"/>
        <v>0</v>
      </c>
      <c r="P24">
        <f t="shared" si="1"/>
        <v>0</v>
      </c>
      <c r="R24" s="9" t="s">
        <v>196</v>
      </c>
      <c r="S24" s="7">
        <v>0</v>
      </c>
      <c r="T24" s="7">
        <v>0</v>
      </c>
    </row>
    <row r="25" spans="1:20" x14ac:dyDescent="0.35">
      <c r="A25" t="s">
        <v>320</v>
      </c>
      <c r="B25" t="s">
        <v>197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84</v>
      </c>
      <c r="M25">
        <v>84</v>
      </c>
      <c r="N25" s="20">
        <v>0</v>
      </c>
      <c r="O25">
        <f t="shared" si="0"/>
        <v>0</v>
      </c>
      <c r="P25">
        <f t="shared" si="1"/>
        <v>0</v>
      </c>
      <c r="R25" s="9" t="s">
        <v>197</v>
      </c>
      <c r="S25" s="7">
        <v>0</v>
      </c>
      <c r="T25" s="7">
        <v>0</v>
      </c>
    </row>
    <row r="26" spans="1:20" x14ac:dyDescent="0.35">
      <c r="A26" t="s">
        <v>320</v>
      </c>
      <c r="B26" t="s">
        <v>198</v>
      </c>
      <c r="C26">
        <v>1.9166666666666667</v>
      </c>
      <c r="D26">
        <v>0</v>
      </c>
      <c r="E26">
        <v>8.2392073740506486</v>
      </c>
      <c r="F26">
        <v>0.89897122519108164</v>
      </c>
      <c r="G26">
        <v>429.87168908090342</v>
      </c>
      <c r="H26">
        <v>3.7050068072710882</v>
      </c>
      <c r="I26">
        <v>0.1283265260622517</v>
      </c>
      <c r="J26">
        <v>2.8161096535132386</v>
      </c>
      <c r="K26">
        <v>1.0172236798201015</v>
      </c>
      <c r="L26">
        <v>84</v>
      </c>
      <c r="M26">
        <v>84</v>
      </c>
      <c r="N26" s="19">
        <v>46.902846531708612</v>
      </c>
      <c r="O26">
        <f t="shared" si="0"/>
        <v>0.89944298684657187</v>
      </c>
      <c r="P26">
        <f t="shared" si="1"/>
        <v>1.7883401406044215</v>
      </c>
      <c r="R26" s="9" t="s">
        <v>198</v>
      </c>
      <c r="S26" s="7">
        <v>5.75</v>
      </c>
      <c r="T26" s="7">
        <v>5.75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5"/>
  <sheetViews>
    <sheetView zoomScale="112" zoomScaleNormal="112" workbookViewId="0">
      <selection activeCell="C16" sqref="C16"/>
    </sheetView>
  </sheetViews>
  <sheetFormatPr defaultRowHeight="14.5" x14ac:dyDescent="0.35"/>
  <cols>
    <col min="1" max="1" width="9" customWidth="1"/>
    <col min="2" max="2" width="40.81640625" style="3" customWidth="1"/>
    <col min="3" max="3" width="18.54296875" customWidth="1"/>
    <col min="20" max="20" width="15.54296875" bestFit="1" customWidth="1"/>
    <col min="21" max="21" width="13.08984375" bestFit="1" customWidth="1"/>
  </cols>
  <sheetData>
    <row r="1" spans="1:22" s="4" customFormat="1" x14ac:dyDescent="0.35">
      <c r="A1" s="4" t="s">
        <v>0</v>
      </c>
      <c r="B1" s="5" t="s">
        <v>199</v>
      </c>
      <c r="C1" s="4" t="s">
        <v>200</v>
      </c>
      <c r="T1" s="8" t="s">
        <v>201</v>
      </c>
      <c r="U1" t="s">
        <v>202</v>
      </c>
      <c r="V1"/>
    </row>
    <row r="2" spans="1:22" x14ac:dyDescent="0.35">
      <c r="A2" t="s">
        <v>320</v>
      </c>
      <c r="B2" t="s">
        <v>391</v>
      </c>
      <c r="C2">
        <v>6.3</v>
      </c>
    </row>
    <row r="3" spans="1:22" x14ac:dyDescent="0.35">
      <c r="A3" t="s">
        <v>320</v>
      </c>
      <c r="B3" s="3" t="s">
        <v>392</v>
      </c>
      <c r="C3">
        <v>57.1</v>
      </c>
    </row>
    <row r="4" spans="1:22" x14ac:dyDescent="0.35">
      <c r="A4" t="s">
        <v>320</v>
      </c>
      <c r="B4" s="3" t="s">
        <v>393</v>
      </c>
      <c r="C4">
        <v>10.3</v>
      </c>
    </row>
    <row r="5" spans="1:22" x14ac:dyDescent="0.35">
      <c r="A5" t="s">
        <v>320</v>
      </c>
      <c r="B5" s="3" t="s">
        <v>394</v>
      </c>
      <c r="C5">
        <v>21.2</v>
      </c>
    </row>
  </sheetData>
  <pageMargins left="0.7" right="0.7" top="0.75" bottom="0.75" header="0.3" footer="0.3"/>
  <pageSetup orientation="portrait" horizontalDpi="1200" verticalDpi="12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5"/>
  <sheetViews>
    <sheetView workbookViewId="0">
      <selection activeCell="A2" sqref="A2"/>
    </sheetView>
  </sheetViews>
  <sheetFormatPr defaultRowHeight="14.5" x14ac:dyDescent="0.35"/>
  <cols>
    <col min="1" max="1" width="14.7265625" customWidth="1"/>
    <col min="2" max="2" width="42.54296875" customWidth="1"/>
    <col min="3" max="3" width="15.453125" customWidth="1"/>
    <col min="14" max="14" width="19.7265625" bestFit="1" customWidth="1"/>
  </cols>
  <sheetData>
    <row r="1" spans="1:14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</row>
    <row r="2" spans="1:14" x14ac:dyDescent="0.35">
      <c r="A2" t="s">
        <v>320</v>
      </c>
      <c r="B2" t="s">
        <v>203</v>
      </c>
      <c r="C2">
        <v>57.13452380952382</v>
      </c>
      <c r="D2">
        <v>121.8</v>
      </c>
      <c r="E2">
        <v>98.147914552963442</v>
      </c>
      <c r="F2">
        <v>10.708815422405069</v>
      </c>
      <c r="G2">
        <v>171.78390228676946</v>
      </c>
      <c r="H2">
        <v>78.437769054264493</v>
      </c>
      <c r="I2">
        <v>35.831278564783105</v>
      </c>
      <c r="J2">
        <v>67.848958998558103</v>
      </c>
      <c r="K2">
        <v>46.420088620489501</v>
      </c>
      <c r="L2">
        <v>31</v>
      </c>
      <c r="M2">
        <v>84</v>
      </c>
      <c r="N2" s="19">
        <v>18.743160366762353</v>
      </c>
    </row>
    <row r="3" spans="1:14" x14ac:dyDescent="0.35">
      <c r="A3" t="s">
        <v>320</v>
      </c>
      <c r="B3" t="s">
        <v>204</v>
      </c>
      <c r="C3">
        <v>6.2738095238095264</v>
      </c>
      <c r="D3">
        <v>11.5</v>
      </c>
      <c r="E3">
        <v>13.112792604590085</v>
      </c>
      <c r="F3">
        <v>1.4287486397909315</v>
      </c>
      <c r="G3">
        <v>209.0084589725933</v>
      </c>
      <c r="H3">
        <v>9.119973275442403</v>
      </c>
      <c r="I3">
        <v>3.4276457721766564</v>
      </c>
      <c r="J3">
        <v>7.7052833065083277</v>
      </c>
      <c r="K3">
        <v>4.8423357411107322</v>
      </c>
      <c r="L3">
        <v>31</v>
      </c>
      <c r="M3">
        <v>84</v>
      </c>
      <c r="N3" s="19">
        <v>22.804692479237644</v>
      </c>
    </row>
    <row r="4" spans="1:14" x14ac:dyDescent="0.35">
      <c r="A4" t="s">
        <v>320</v>
      </c>
      <c r="B4" t="s">
        <v>205</v>
      </c>
      <c r="C4">
        <v>3.9738095238095239</v>
      </c>
      <c r="D4">
        <v>10</v>
      </c>
      <c r="E4">
        <v>6.136364432235867</v>
      </c>
      <c r="F4">
        <v>0.66953225006084716</v>
      </c>
      <c r="G4">
        <v>154.42019541875757</v>
      </c>
      <c r="H4">
        <v>5.3057224534569665</v>
      </c>
      <c r="I4">
        <v>2.6418965941620733</v>
      </c>
      <c r="J4">
        <v>4.6436931306589262</v>
      </c>
      <c r="K4">
        <v>3.3039259169601136</v>
      </c>
      <c r="L4">
        <v>31</v>
      </c>
      <c r="M4">
        <v>84</v>
      </c>
      <c r="N4" s="19">
        <v>16.848624627055468</v>
      </c>
    </row>
    <row r="5" spans="1:14" x14ac:dyDescent="0.35">
      <c r="A5" t="s">
        <v>320</v>
      </c>
      <c r="B5" t="s">
        <v>206</v>
      </c>
      <c r="C5">
        <v>7.4130952380952388</v>
      </c>
      <c r="D5">
        <v>20</v>
      </c>
      <c r="E5">
        <v>11.516533738074921</v>
      </c>
      <c r="F5">
        <v>1.2565568475771685</v>
      </c>
      <c r="G5">
        <v>155.35391585005513</v>
      </c>
      <c r="H5">
        <v>9.9127870930775241</v>
      </c>
      <c r="I5">
        <v>4.9134033831129553</v>
      </c>
      <c r="J5">
        <v>8.6703115009262142</v>
      </c>
      <c r="K5">
        <v>6.1558789752642653</v>
      </c>
      <c r="L5">
        <v>31</v>
      </c>
      <c r="M5">
        <v>84</v>
      </c>
      <c r="N5" s="19">
        <v>16.950501878349467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33"/>
  <sheetViews>
    <sheetView tabSelected="1" zoomScale="98" zoomScaleNormal="98" workbookViewId="0">
      <selection activeCell="G26" sqref="G26"/>
    </sheetView>
  </sheetViews>
  <sheetFormatPr defaultRowHeight="14.5" x14ac:dyDescent="0.35"/>
  <cols>
    <col min="1" max="1" width="20" customWidth="1"/>
    <col min="2" max="2" width="16.7265625" customWidth="1"/>
    <col min="3" max="3" width="18.1796875" bestFit="1" customWidth="1"/>
    <col min="4" max="4" width="10.26953125" customWidth="1"/>
    <col min="5" max="5" width="21.1796875" customWidth="1"/>
    <col min="6" max="6" width="16.7265625" customWidth="1"/>
    <col min="7" max="7" width="17.54296875" bestFit="1" customWidth="1"/>
    <col min="9" max="9" width="10.90625" customWidth="1"/>
    <col min="10" max="10" width="18.36328125" customWidth="1"/>
  </cols>
  <sheetData>
    <row r="1" spans="1:10" ht="15" thickBot="1" x14ac:dyDescent="0.4">
      <c r="A1" t="s">
        <v>0</v>
      </c>
      <c r="B1" t="s">
        <v>207</v>
      </c>
      <c r="C1" t="s">
        <v>208</v>
      </c>
      <c r="D1" t="s">
        <v>209</v>
      </c>
      <c r="E1" t="s">
        <v>210</v>
      </c>
      <c r="F1" t="s">
        <v>211</v>
      </c>
      <c r="G1" t="s">
        <v>212</v>
      </c>
      <c r="I1" s="21" t="s">
        <v>213</v>
      </c>
      <c r="J1" s="12" t="s">
        <v>214</v>
      </c>
    </row>
    <row r="2" spans="1:10" x14ac:dyDescent="0.35">
      <c r="A2" t="s">
        <v>320</v>
      </c>
      <c r="B2" t="s">
        <v>395</v>
      </c>
      <c r="C2">
        <v>32</v>
      </c>
      <c r="D2" t="s">
        <v>398</v>
      </c>
      <c r="E2">
        <v>32</v>
      </c>
      <c r="F2" t="s">
        <v>400</v>
      </c>
      <c r="G2">
        <v>0</v>
      </c>
    </row>
    <row r="3" spans="1:10" x14ac:dyDescent="0.35">
      <c r="A3" t="s">
        <v>320</v>
      </c>
      <c r="B3" t="s">
        <v>396</v>
      </c>
      <c r="C3">
        <v>39</v>
      </c>
      <c r="D3" t="s">
        <v>399</v>
      </c>
      <c r="E3">
        <v>52</v>
      </c>
      <c r="F3" t="s">
        <v>401</v>
      </c>
      <c r="G3">
        <v>10</v>
      </c>
    </row>
    <row r="4" spans="1:10" x14ac:dyDescent="0.35">
      <c r="A4" t="s">
        <v>320</v>
      </c>
      <c r="B4" t="s">
        <v>397</v>
      </c>
      <c r="C4">
        <v>13</v>
      </c>
      <c r="D4">
        <v>0</v>
      </c>
      <c r="E4">
        <v>0</v>
      </c>
      <c r="F4" t="s">
        <v>402</v>
      </c>
      <c r="G4">
        <v>9</v>
      </c>
    </row>
    <row r="5" spans="1:10" x14ac:dyDescent="0.35">
      <c r="A5" t="s">
        <v>320</v>
      </c>
      <c r="B5">
        <v>0</v>
      </c>
      <c r="C5">
        <v>0</v>
      </c>
      <c r="D5">
        <v>0</v>
      </c>
      <c r="E5">
        <v>0</v>
      </c>
      <c r="F5" t="s">
        <v>403</v>
      </c>
      <c r="G5">
        <v>39</v>
      </c>
    </row>
    <row r="6" spans="1:10" x14ac:dyDescent="0.35">
      <c r="A6" t="s">
        <v>320</v>
      </c>
      <c r="B6">
        <v>0</v>
      </c>
      <c r="C6">
        <v>0</v>
      </c>
      <c r="D6">
        <v>0</v>
      </c>
      <c r="E6">
        <v>0</v>
      </c>
      <c r="F6" t="s">
        <v>404</v>
      </c>
      <c r="G6">
        <v>24</v>
      </c>
    </row>
    <row r="7" spans="1:10" x14ac:dyDescent="0.35">
      <c r="A7" t="s">
        <v>320</v>
      </c>
      <c r="B7">
        <v>0</v>
      </c>
      <c r="C7">
        <v>0</v>
      </c>
      <c r="D7">
        <v>0</v>
      </c>
      <c r="E7">
        <v>0</v>
      </c>
      <c r="F7" t="s">
        <v>405</v>
      </c>
      <c r="G7">
        <v>1</v>
      </c>
      <c r="I7" s="16"/>
      <c r="J7" s="17"/>
    </row>
    <row r="8" spans="1:10" x14ac:dyDescent="0.35">
      <c r="A8" t="s">
        <v>320</v>
      </c>
      <c r="B8">
        <v>0</v>
      </c>
      <c r="C8">
        <v>0</v>
      </c>
      <c r="D8">
        <v>0</v>
      </c>
      <c r="E8">
        <v>0</v>
      </c>
      <c r="F8" t="s">
        <v>406</v>
      </c>
      <c r="G8">
        <v>60.24</v>
      </c>
      <c r="I8" s="16"/>
      <c r="J8" s="17"/>
    </row>
    <row r="9" spans="1:10" x14ac:dyDescent="0.35">
      <c r="I9" s="16"/>
      <c r="J9" s="17"/>
    </row>
    <row r="10" spans="1:10" x14ac:dyDescent="0.35">
      <c r="I10" s="16"/>
      <c r="J10" s="17"/>
    </row>
    <row r="11" spans="1:10" x14ac:dyDescent="0.35">
      <c r="I11" s="16"/>
      <c r="J11" s="17"/>
    </row>
    <row r="16" spans="1:10" ht="15" thickBot="1" x14ac:dyDescent="0.4"/>
    <row r="17" spans="9:10" ht="15" thickBot="1" x14ac:dyDescent="0.4">
      <c r="I17" s="21" t="s">
        <v>209</v>
      </c>
      <c r="J17" s="12" t="s">
        <v>215</v>
      </c>
    </row>
    <row r="22" spans="9:10" x14ac:dyDescent="0.35">
      <c r="I22" s="16"/>
      <c r="J22" s="17"/>
    </row>
    <row r="23" spans="9:10" x14ac:dyDescent="0.35">
      <c r="I23" s="16"/>
      <c r="J23" s="17"/>
    </row>
    <row r="24" spans="9:10" x14ac:dyDescent="0.35">
      <c r="I24" s="16"/>
      <c r="J24" s="17"/>
    </row>
    <row r="25" spans="9:10" x14ac:dyDescent="0.35">
      <c r="I25" s="16"/>
      <c r="J25" s="17"/>
    </row>
    <row r="26" spans="9:10" x14ac:dyDescent="0.35">
      <c r="I26" s="16"/>
      <c r="J26" s="17"/>
    </row>
    <row r="27" spans="9:10" x14ac:dyDescent="0.35">
      <c r="I27" s="16"/>
      <c r="J27" s="17"/>
    </row>
    <row r="28" spans="9:10" x14ac:dyDescent="0.35">
      <c r="I28" s="16"/>
      <c r="J28" s="17"/>
    </row>
    <row r="29" spans="9:10" x14ac:dyDescent="0.35">
      <c r="I29" s="16"/>
      <c r="J29" s="17"/>
    </row>
    <row r="30" spans="9:10" x14ac:dyDescent="0.35">
      <c r="I30" s="16"/>
      <c r="J30" s="17"/>
    </row>
    <row r="31" spans="9:10" x14ac:dyDescent="0.35">
      <c r="I31" s="16"/>
      <c r="J31" s="17"/>
    </row>
    <row r="32" spans="9:10" ht="15" thickBot="1" x14ac:dyDescent="0.4"/>
    <row r="33" spans="9:10" ht="15" thickBot="1" x14ac:dyDescent="0.4">
      <c r="I33" s="8" t="s">
        <v>216</v>
      </c>
      <c r="J33" s="23" t="s">
        <v>217</v>
      </c>
    </row>
  </sheetData>
  <pageMargins left="0.7" right="0.7" top="0.75" bottom="0.75" header="0.3" footer="0.3"/>
  <drawing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E16"/>
  <sheetViews>
    <sheetView topLeftCell="I1" workbookViewId="0">
      <selection activeCell="AC9" sqref="AC9"/>
    </sheetView>
  </sheetViews>
  <sheetFormatPr defaultRowHeight="14.5" x14ac:dyDescent="0.35"/>
  <cols>
    <col min="1" max="1" width="26.7265625" customWidth="1"/>
    <col min="2" max="2" width="15.1796875" customWidth="1"/>
    <col min="4" max="4" width="13" customWidth="1"/>
    <col min="5" max="5" width="9.7265625" bestFit="1" customWidth="1"/>
    <col min="6" max="6" width="4.81640625" bestFit="1" customWidth="1"/>
    <col min="7" max="7" width="13.26953125" customWidth="1"/>
    <col min="27" max="27" width="10.7265625" bestFit="1" customWidth="1"/>
    <col min="28" max="28" width="10.54296875" bestFit="1" customWidth="1"/>
    <col min="29" max="29" width="13.08984375" bestFit="1" customWidth="1"/>
    <col min="30" max="30" width="7.6328125" bestFit="1" customWidth="1"/>
    <col min="31" max="31" width="13.54296875" bestFit="1" customWidth="1"/>
    <col min="32" max="32" width="11.7265625" bestFit="1" customWidth="1"/>
  </cols>
  <sheetData>
    <row r="1" spans="1:31" x14ac:dyDescent="0.35">
      <c r="A1" t="s">
        <v>0</v>
      </c>
      <c r="B1" t="s">
        <v>218</v>
      </c>
      <c r="C1" t="s">
        <v>219</v>
      </c>
      <c r="D1" t="s">
        <v>220</v>
      </c>
      <c r="E1" t="s">
        <v>221</v>
      </c>
      <c r="F1" t="s">
        <v>222</v>
      </c>
      <c r="G1" t="s">
        <v>223</v>
      </c>
      <c r="AA1" s="8" t="s">
        <v>1</v>
      </c>
      <c r="AB1" t="s">
        <v>224</v>
      </c>
      <c r="AC1" t="s">
        <v>225</v>
      </c>
      <c r="AD1" t="s">
        <v>226</v>
      </c>
      <c r="AE1" t="s">
        <v>227</v>
      </c>
    </row>
    <row r="2" spans="1:31" x14ac:dyDescent="0.35">
      <c r="A2" t="s">
        <v>320</v>
      </c>
      <c r="B2" t="s">
        <v>328</v>
      </c>
      <c r="C2">
        <v>3</v>
      </c>
      <c r="D2">
        <v>1</v>
      </c>
      <c r="E2">
        <v>0</v>
      </c>
      <c r="F2">
        <v>1</v>
      </c>
      <c r="G2">
        <v>0</v>
      </c>
      <c r="AA2" s="9" t="s">
        <v>80</v>
      </c>
      <c r="AB2" s="7"/>
      <c r="AC2" s="7"/>
      <c r="AD2" s="7"/>
      <c r="AE2" s="7"/>
    </row>
    <row r="3" spans="1:31" x14ac:dyDescent="0.35">
      <c r="A3" t="s">
        <v>320</v>
      </c>
      <c r="B3" t="s">
        <v>334</v>
      </c>
      <c r="C3">
        <v>0</v>
      </c>
      <c r="D3">
        <v>0</v>
      </c>
      <c r="E3">
        <v>0</v>
      </c>
      <c r="F3">
        <v>0</v>
      </c>
      <c r="G3">
        <v>0</v>
      </c>
      <c r="AA3" s="9" t="s">
        <v>24</v>
      </c>
      <c r="AB3" s="7"/>
      <c r="AC3" s="7"/>
      <c r="AD3" s="7"/>
      <c r="AE3" s="7"/>
    </row>
    <row r="4" spans="1:31" x14ac:dyDescent="0.35">
      <c r="A4" t="s">
        <v>320</v>
      </c>
      <c r="B4" t="s">
        <v>326</v>
      </c>
      <c r="C4">
        <v>7</v>
      </c>
      <c r="D4">
        <v>2</v>
      </c>
      <c r="E4">
        <v>0</v>
      </c>
      <c r="F4">
        <v>1</v>
      </c>
      <c r="G4">
        <v>1</v>
      </c>
    </row>
    <row r="5" spans="1:31" x14ac:dyDescent="0.35">
      <c r="A5" t="s">
        <v>320</v>
      </c>
      <c r="B5" t="s">
        <v>336</v>
      </c>
      <c r="C5">
        <v>0</v>
      </c>
      <c r="D5">
        <v>0</v>
      </c>
      <c r="E5">
        <v>0</v>
      </c>
      <c r="F5">
        <v>0</v>
      </c>
      <c r="G5">
        <v>0</v>
      </c>
    </row>
    <row r="6" spans="1:31" x14ac:dyDescent="0.35">
      <c r="A6" t="s">
        <v>320</v>
      </c>
      <c r="B6" t="s">
        <v>323</v>
      </c>
      <c r="C6">
        <v>14</v>
      </c>
      <c r="D6">
        <v>3</v>
      </c>
      <c r="E6">
        <v>1</v>
      </c>
      <c r="F6">
        <v>1</v>
      </c>
      <c r="G6">
        <v>0</v>
      </c>
    </row>
    <row r="7" spans="1:31" x14ac:dyDescent="0.35">
      <c r="A7" t="s">
        <v>320</v>
      </c>
      <c r="B7" t="s">
        <v>331</v>
      </c>
      <c r="C7">
        <v>1</v>
      </c>
      <c r="D7">
        <v>0</v>
      </c>
      <c r="E7">
        <v>0</v>
      </c>
      <c r="F7">
        <v>0</v>
      </c>
      <c r="G7">
        <v>0</v>
      </c>
    </row>
    <row r="8" spans="1:31" x14ac:dyDescent="0.35">
      <c r="A8" t="s">
        <v>320</v>
      </c>
      <c r="B8" t="s">
        <v>329</v>
      </c>
      <c r="C8">
        <v>4</v>
      </c>
      <c r="D8">
        <v>0</v>
      </c>
      <c r="E8">
        <v>0</v>
      </c>
      <c r="F8">
        <v>0</v>
      </c>
      <c r="G8">
        <v>0</v>
      </c>
    </row>
    <row r="9" spans="1:31" x14ac:dyDescent="0.35">
      <c r="A9" t="s">
        <v>320</v>
      </c>
      <c r="B9" t="s">
        <v>324</v>
      </c>
      <c r="C9">
        <v>14</v>
      </c>
      <c r="D9">
        <v>2</v>
      </c>
      <c r="E9">
        <v>0</v>
      </c>
      <c r="F9">
        <v>1</v>
      </c>
      <c r="G9">
        <v>0</v>
      </c>
    </row>
    <row r="10" spans="1:31" x14ac:dyDescent="0.35">
      <c r="A10" t="s">
        <v>320</v>
      </c>
      <c r="B10" t="s">
        <v>327</v>
      </c>
      <c r="C10">
        <v>5</v>
      </c>
      <c r="D10">
        <v>0</v>
      </c>
      <c r="E10">
        <v>0</v>
      </c>
      <c r="F10">
        <v>0</v>
      </c>
      <c r="G10">
        <v>0</v>
      </c>
    </row>
    <row r="11" spans="1:31" x14ac:dyDescent="0.35">
      <c r="A11" t="s">
        <v>320</v>
      </c>
      <c r="B11" t="s">
        <v>330</v>
      </c>
      <c r="C11">
        <v>2</v>
      </c>
      <c r="D11">
        <v>0</v>
      </c>
      <c r="E11">
        <v>0</v>
      </c>
      <c r="F11">
        <v>0</v>
      </c>
      <c r="G11">
        <v>0</v>
      </c>
    </row>
    <row r="12" spans="1:31" x14ac:dyDescent="0.35">
      <c r="A12" t="s">
        <v>320</v>
      </c>
      <c r="B12" t="s">
        <v>333</v>
      </c>
      <c r="C12">
        <v>0</v>
      </c>
      <c r="D12">
        <v>0</v>
      </c>
      <c r="E12">
        <v>0</v>
      </c>
      <c r="F12">
        <v>0</v>
      </c>
      <c r="G12">
        <v>0</v>
      </c>
    </row>
    <row r="13" spans="1:31" x14ac:dyDescent="0.35">
      <c r="A13" t="s">
        <v>320</v>
      </c>
      <c r="B13" t="s">
        <v>325</v>
      </c>
      <c r="C13">
        <v>13</v>
      </c>
      <c r="D13">
        <v>0</v>
      </c>
      <c r="E13">
        <v>0</v>
      </c>
      <c r="F13">
        <v>0</v>
      </c>
      <c r="G13">
        <v>0</v>
      </c>
    </row>
    <row r="14" spans="1:31" x14ac:dyDescent="0.35">
      <c r="A14" t="s">
        <v>320</v>
      </c>
      <c r="B14" t="s">
        <v>332</v>
      </c>
      <c r="C14">
        <v>1</v>
      </c>
      <c r="D14">
        <v>0</v>
      </c>
      <c r="E14">
        <v>0</v>
      </c>
      <c r="F14">
        <v>0</v>
      </c>
      <c r="G14">
        <v>0</v>
      </c>
    </row>
    <row r="15" spans="1:31" x14ac:dyDescent="0.35">
      <c r="A15" t="s">
        <v>320</v>
      </c>
      <c r="B15" t="s">
        <v>322</v>
      </c>
      <c r="C15">
        <v>16</v>
      </c>
      <c r="D15">
        <v>2</v>
      </c>
      <c r="E15">
        <v>0</v>
      </c>
      <c r="F15">
        <v>1</v>
      </c>
      <c r="G15">
        <v>0</v>
      </c>
    </row>
    <row r="16" spans="1:31" x14ac:dyDescent="0.35">
      <c r="A16" t="s">
        <v>320</v>
      </c>
      <c r="B16" t="s">
        <v>335</v>
      </c>
      <c r="C16">
        <v>0</v>
      </c>
      <c r="D16">
        <v>0</v>
      </c>
      <c r="E16">
        <v>0</v>
      </c>
      <c r="F16">
        <v>0</v>
      </c>
      <c r="G16">
        <v>0</v>
      </c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6"/>
  <sheetViews>
    <sheetView workbookViewId="0">
      <selection activeCell="S20" sqref="S20"/>
    </sheetView>
  </sheetViews>
  <sheetFormatPr defaultRowHeight="14.5" x14ac:dyDescent="0.35"/>
  <cols>
    <col min="1" max="1" width="27.1796875" customWidth="1"/>
    <col min="2" max="2" width="18.7265625" customWidth="1"/>
    <col min="3" max="3" width="15.26953125" customWidth="1"/>
    <col min="15" max="15" width="17.26953125" bestFit="1" customWidth="1"/>
    <col min="16" max="16" width="7.26953125" bestFit="1" customWidth="1"/>
  </cols>
  <sheetData>
    <row r="1" spans="1:16" x14ac:dyDescent="0.35">
      <c r="A1" t="s">
        <v>0</v>
      </c>
      <c r="B1" t="s">
        <v>228</v>
      </c>
      <c r="C1" t="s">
        <v>229</v>
      </c>
      <c r="O1" s="8" t="s">
        <v>230</v>
      </c>
      <c r="P1" t="s">
        <v>231</v>
      </c>
    </row>
    <row r="2" spans="1:16" x14ac:dyDescent="0.35">
      <c r="A2" t="s">
        <v>320</v>
      </c>
      <c r="B2" t="s">
        <v>407</v>
      </c>
      <c r="C2">
        <v>81</v>
      </c>
      <c r="O2" s="9" t="s">
        <v>24</v>
      </c>
      <c r="P2" s="7"/>
    </row>
    <row r="3" spans="1:16" x14ac:dyDescent="0.35">
      <c r="A3" t="s">
        <v>320</v>
      </c>
      <c r="B3" t="s">
        <v>408</v>
      </c>
      <c r="C3">
        <v>11</v>
      </c>
    </row>
    <row r="4" spans="1:16" x14ac:dyDescent="0.35">
      <c r="A4" t="s">
        <v>320</v>
      </c>
      <c r="B4" t="s">
        <v>409</v>
      </c>
      <c r="C4">
        <v>5</v>
      </c>
    </row>
    <row r="5" spans="1:16" x14ac:dyDescent="0.35">
      <c r="A5" t="s">
        <v>320</v>
      </c>
      <c r="B5" t="s">
        <v>375</v>
      </c>
      <c r="C5">
        <v>2</v>
      </c>
    </row>
    <row r="6" spans="1:16" x14ac:dyDescent="0.35">
      <c r="A6" t="s">
        <v>320</v>
      </c>
      <c r="B6" t="s">
        <v>410</v>
      </c>
      <c r="C6">
        <v>2</v>
      </c>
    </row>
  </sheetData>
  <pageMargins left="0.7" right="0.7" top="0.75" bottom="0.75" header="0.3" footer="0.3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T9"/>
  <sheetViews>
    <sheetView workbookViewId="0">
      <selection activeCell="Q17" sqref="Q17"/>
    </sheetView>
  </sheetViews>
  <sheetFormatPr defaultRowHeight="14.5" x14ac:dyDescent="0.35"/>
  <cols>
    <col min="2" max="2" width="16.81640625" customWidth="1"/>
    <col min="12" max="12" width="17.81640625" customWidth="1"/>
    <col min="13" max="13" width="12.1796875" customWidth="1"/>
    <col min="14" max="14" width="20.81640625" customWidth="1"/>
    <col min="18" max="18" width="21.7265625" bestFit="1" customWidth="1"/>
    <col min="19" max="20" width="12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232</v>
      </c>
      <c r="C2">
        <v>1.4285714285714286</v>
      </c>
      <c r="D2">
        <v>10</v>
      </c>
      <c r="E2">
        <v>3.847345241133818</v>
      </c>
      <c r="F2">
        <v>0.41977978076485367</v>
      </c>
      <c r="G2">
        <v>269.31416687936729</v>
      </c>
      <c r="H2">
        <v>2.2636471363576747</v>
      </c>
      <c r="I2">
        <v>0.59349572078518509</v>
      </c>
      <c r="J2">
        <v>1.8485715011529336</v>
      </c>
      <c r="K2">
        <v>1.0085713559899263</v>
      </c>
      <c r="L2">
        <v>78</v>
      </c>
      <c r="M2">
        <v>84</v>
      </c>
      <c r="N2" s="19">
        <v>29.384584653539754</v>
      </c>
      <c r="O2">
        <f>J2-C2</f>
        <v>0.42000007258150496</v>
      </c>
      <c r="P2">
        <f>H2-C2</f>
        <v>0.83507570778624607</v>
      </c>
      <c r="R2" s="9" t="s">
        <v>232</v>
      </c>
      <c r="S2" s="7">
        <v>2.1818181818181817</v>
      </c>
      <c r="T2" s="7">
        <v>2.1818181818181817</v>
      </c>
    </row>
    <row r="3" spans="1:20" x14ac:dyDescent="0.35">
      <c r="A3" t="s">
        <v>320</v>
      </c>
      <c r="B3" t="s">
        <v>233</v>
      </c>
      <c r="C3">
        <v>3.4523809523809526</v>
      </c>
      <c r="D3">
        <v>10</v>
      </c>
      <c r="E3">
        <v>7.1967274388454117</v>
      </c>
      <c r="F3">
        <v>0.78522733915416121</v>
      </c>
      <c r="G3">
        <v>208.45693271138433</v>
      </c>
      <c r="H3">
        <v>5.014448269731294</v>
      </c>
      <c r="I3">
        <v>1.8903136350306056</v>
      </c>
      <c r="J3">
        <v>4.2380203627327999</v>
      </c>
      <c r="K3">
        <v>2.6667415420290999</v>
      </c>
      <c r="L3">
        <v>78</v>
      </c>
      <c r="M3">
        <v>84</v>
      </c>
      <c r="N3" s="19">
        <v>22.744516030672258</v>
      </c>
      <c r="O3">
        <f t="shared" ref="O3:O9" si="0">J3-C3</f>
        <v>0.78563941035184737</v>
      </c>
      <c r="P3">
        <f t="shared" ref="P3:P9" si="1">H3-C3</f>
        <v>1.5620673173503414</v>
      </c>
      <c r="R3" s="9" t="s">
        <v>233</v>
      </c>
      <c r="S3" s="7">
        <v>4</v>
      </c>
      <c r="T3" s="7">
        <v>4</v>
      </c>
    </row>
    <row r="4" spans="1:20" x14ac:dyDescent="0.35">
      <c r="A4" t="s">
        <v>320</v>
      </c>
      <c r="B4" t="s">
        <v>234</v>
      </c>
      <c r="C4">
        <v>60.595238095238095</v>
      </c>
      <c r="D4">
        <v>60</v>
      </c>
      <c r="E4">
        <v>44.838429904805665</v>
      </c>
      <c r="F4">
        <v>4.8922737876605584</v>
      </c>
      <c r="G4">
        <v>73.996623025612493</v>
      </c>
      <c r="H4">
        <v>70.327529127624075</v>
      </c>
      <c r="I4">
        <v>50.862947062852122</v>
      </c>
      <c r="J4">
        <v>65.490079247811451</v>
      </c>
      <c r="K4">
        <v>55.700396942664753</v>
      </c>
      <c r="L4">
        <v>78</v>
      </c>
      <c r="M4">
        <v>84</v>
      </c>
      <c r="N4" s="18">
        <v>8.0736934806186067</v>
      </c>
      <c r="O4">
        <f t="shared" si="0"/>
        <v>4.8948411525733562</v>
      </c>
      <c r="P4">
        <f t="shared" si="1"/>
        <v>9.7322910323859801</v>
      </c>
      <c r="R4" s="9" t="s">
        <v>234</v>
      </c>
      <c r="S4" s="7">
        <v>37.454545454545453</v>
      </c>
      <c r="T4" s="7">
        <v>37.454545454545453</v>
      </c>
    </row>
    <row r="5" spans="1:20" x14ac:dyDescent="0.35">
      <c r="A5" t="s">
        <v>320</v>
      </c>
      <c r="B5" t="s">
        <v>235</v>
      </c>
      <c r="C5">
        <v>8.0952380952380949</v>
      </c>
      <c r="D5">
        <v>20</v>
      </c>
      <c r="E5">
        <v>11.244938939356524</v>
      </c>
      <c r="F5">
        <v>1.2269234255894692</v>
      </c>
      <c r="G5">
        <v>138.90806925087472</v>
      </c>
      <c r="H5">
        <v>10.535979633948786</v>
      </c>
      <c r="I5">
        <v>5.654496556527393</v>
      </c>
      <c r="J5">
        <v>9.3228053850694721</v>
      </c>
      <c r="K5">
        <v>6.8676708054067079</v>
      </c>
      <c r="L5">
        <v>78</v>
      </c>
      <c r="M5">
        <v>84</v>
      </c>
      <c r="N5" s="19">
        <v>15.156112904340505</v>
      </c>
      <c r="O5">
        <f t="shared" si="0"/>
        <v>1.2275672898313772</v>
      </c>
      <c r="P5">
        <f t="shared" si="1"/>
        <v>2.4407415387106912</v>
      </c>
      <c r="R5" s="9" t="s">
        <v>235</v>
      </c>
      <c r="S5" s="7">
        <v>22.363636363636363</v>
      </c>
      <c r="T5" s="7">
        <v>22.363636363636363</v>
      </c>
    </row>
    <row r="6" spans="1:20" x14ac:dyDescent="0.35">
      <c r="A6" t="s">
        <v>320</v>
      </c>
      <c r="B6" t="s">
        <v>236</v>
      </c>
      <c r="C6">
        <v>2.5713528158144663</v>
      </c>
      <c r="D6">
        <v>18.334649444186343</v>
      </c>
      <c r="E6">
        <v>8.5760607879490713</v>
      </c>
      <c r="F6">
        <v>0.93572494584093413</v>
      </c>
      <c r="G6">
        <v>333.52330085564847</v>
      </c>
      <c r="H6">
        <v>4.4328078149514525</v>
      </c>
      <c r="I6">
        <v>0.70989781667748697</v>
      </c>
      <c r="J6">
        <v>3.5075688109094401</v>
      </c>
      <c r="K6">
        <v>1.6351368207194996</v>
      </c>
      <c r="L6">
        <v>78</v>
      </c>
      <c r="M6">
        <v>84</v>
      </c>
      <c r="N6" s="19">
        <v>36.390375528631886</v>
      </c>
      <c r="O6">
        <f t="shared" si="0"/>
        <v>0.93621599509497377</v>
      </c>
      <c r="P6">
        <f t="shared" si="1"/>
        <v>1.8614549991369862</v>
      </c>
      <c r="R6" s="9" t="s">
        <v>236</v>
      </c>
      <c r="S6" s="7">
        <v>6.2294033701311182</v>
      </c>
      <c r="T6" s="7">
        <v>6.2294033701311182</v>
      </c>
    </row>
    <row r="7" spans="1:20" x14ac:dyDescent="0.35">
      <c r="A7" t="s">
        <v>320</v>
      </c>
      <c r="B7" t="s">
        <v>237</v>
      </c>
      <c r="C7">
        <v>7.4914645422461872</v>
      </c>
      <c r="D7">
        <v>18.334649444186343</v>
      </c>
      <c r="E7">
        <v>19.869340557560712</v>
      </c>
      <c r="F7">
        <v>2.1679227884256678</v>
      </c>
      <c r="G7">
        <v>265.22638458091438</v>
      </c>
      <c r="H7">
        <v>11.804153575700628</v>
      </c>
      <c r="I7">
        <v>3.1787755087917517</v>
      </c>
      <c r="J7">
        <v>9.6605250120736343</v>
      </c>
      <c r="K7">
        <v>5.3224040724187445</v>
      </c>
      <c r="L7">
        <v>78</v>
      </c>
      <c r="M7">
        <v>84</v>
      </c>
      <c r="N7" s="19">
        <v>28.938571039083545</v>
      </c>
      <c r="O7">
        <f t="shared" si="0"/>
        <v>2.1690604698274472</v>
      </c>
      <c r="P7">
        <f t="shared" si="1"/>
        <v>4.3126890334544408</v>
      </c>
      <c r="R7" s="9" t="s">
        <v>237</v>
      </c>
      <c r="S7" s="7">
        <v>14.017372502086095</v>
      </c>
      <c r="T7" s="7">
        <v>14.017372502086095</v>
      </c>
    </row>
    <row r="8" spans="1:20" x14ac:dyDescent="0.35">
      <c r="A8" t="s">
        <v>320</v>
      </c>
      <c r="B8" t="s">
        <v>238</v>
      </c>
      <c r="C8">
        <v>85.114666258286192</v>
      </c>
      <c r="D8">
        <v>84.580252814734095</v>
      </c>
      <c r="E8">
        <v>76.683106226754305</v>
      </c>
      <c r="F8">
        <v>8.3668128287724066</v>
      </c>
      <c r="G8">
        <v>90.093881110987667</v>
      </c>
      <c r="H8">
        <v>101.75892228265148</v>
      </c>
      <c r="I8">
        <v>68.47041023392093</v>
      </c>
      <c r="J8">
        <v>93.485869818775754</v>
      </c>
      <c r="K8">
        <v>76.743462697796659</v>
      </c>
      <c r="L8">
        <v>78</v>
      </c>
      <c r="M8">
        <v>84</v>
      </c>
      <c r="N8" s="18">
        <v>9.8300483296060293</v>
      </c>
      <c r="O8">
        <f t="shared" si="0"/>
        <v>8.3712035604895618</v>
      </c>
      <c r="P8">
        <f t="shared" si="1"/>
        <v>16.644256024365291</v>
      </c>
      <c r="R8" s="9" t="s">
        <v>238</v>
      </c>
      <c r="S8" s="7">
        <v>52.53717445639532</v>
      </c>
      <c r="T8" s="7">
        <v>52.53717445639532</v>
      </c>
    </row>
    <row r="9" spans="1:20" x14ac:dyDescent="0.35">
      <c r="A9" t="s">
        <v>320</v>
      </c>
      <c r="B9" t="s">
        <v>239</v>
      </c>
      <c r="C9">
        <v>12.46003178889544</v>
      </c>
      <c r="D9">
        <v>21.697809993119932</v>
      </c>
      <c r="E9">
        <v>23.820959987081011</v>
      </c>
      <c r="F9">
        <v>2.5990798158884068</v>
      </c>
      <c r="G9">
        <v>191.17896639967319</v>
      </c>
      <c r="H9">
        <v>17.630429498121302</v>
      </c>
      <c r="I9">
        <v>7.2896340796694954</v>
      </c>
      <c r="J9">
        <v>15.060475548547881</v>
      </c>
      <c r="K9">
        <v>9.8595880292429179</v>
      </c>
      <c r="L9">
        <v>78</v>
      </c>
      <c r="M9">
        <v>84</v>
      </c>
      <c r="N9" s="19">
        <v>20.85933535261718</v>
      </c>
      <c r="O9">
        <f t="shared" si="0"/>
        <v>2.6004437596524408</v>
      </c>
      <c r="P9">
        <f t="shared" si="1"/>
        <v>5.1703977092258615</v>
      </c>
      <c r="R9" s="9" t="s">
        <v>239</v>
      </c>
      <c r="S9" s="7">
        <v>46.92170997470555</v>
      </c>
      <c r="T9" s="7">
        <v>46.92170997470555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3"/>
  <sheetViews>
    <sheetView workbookViewId="0">
      <selection activeCell="G24" sqref="G24"/>
    </sheetView>
  </sheetViews>
  <sheetFormatPr defaultRowHeight="14.5" x14ac:dyDescent="0.35"/>
  <cols>
    <col min="1" max="1" width="20.54296875" customWidth="1"/>
    <col min="2" max="2" width="34.54296875" customWidth="1"/>
    <col min="3" max="3" width="11.453125" customWidth="1"/>
    <col min="4" max="4" width="8.1796875" customWidth="1"/>
    <col min="5" max="5" width="11.453125" customWidth="1"/>
    <col min="6" max="6" width="11" customWidth="1"/>
    <col min="9" max="9" width="14.54296875" bestFit="1" customWidth="1"/>
    <col min="10" max="10" width="9.453125" bestFit="1" customWidth="1"/>
    <col min="11" max="11" width="5.81640625" bestFit="1" customWidth="1"/>
    <col min="12" max="12" width="9.6328125" bestFit="1" customWidth="1"/>
    <col min="13" max="13" width="9.81640625" bestFit="1" customWidth="1"/>
    <col min="14" max="14" width="10.1796875" bestFit="1" customWidth="1"/>
  </cols>
  <sheetData>
    <row r="1" spans="1:13" x14ac:dyDescent="0.35">
      <c r="A1" t="s">
        <v>0</v>
      </c>
      <c r="B1" t="s">
        <v>240</v>
      </c>
      <c r="C1" t="s">
        <v>241</v>
      </c>
      <c r="D1" t="s">
        <v>242</v>
      </c>
      <c r="E1" t="s">
        <v>243</v>
      </c>
      <c r="F1" t="s">
        <v>244</v>
      </c>
      <c r="I1" s="8" t="s">
        <v>245</v>
      </c>
      <c r="J1" t="s">
        <v>246</v>
      </c>
      <c r="K1" t="s">
        <v>247</v>
      </c>
      <c r="L1" t="s">
        <v>248</v>
      </c>
      <c r="M1" t="s">
        <v>249</v>
      </c>
    </row>
    <row r="2" spans="1:13" x14ac:dyDescent="0.35">
      <c r="A2" t="s">
        <v>320</v>
      </c>
      <c r="B2" t="s">
        <v>411</v>
      </c>
      <c r="C2">
        <v>0</v>
      </c>
      <c r="D2">
        <v>0</v>
      </c>
      <c r="E2">
        <v>0</v>
      </c>
      <c r="F2">
        <v>0</v>
      </c>
      <c r="I2" s="9" t="s">
        <v>80</v>
      </c>
      <c r="J2" s="7"/>
      <c r="K2" s="7"/>
      <c r="L2" s="7"/>
      <c r="M2" s="7"/>
    </row>
    <row r="3" spans="1:13" x14ac:dyDescent="0.35">
      <c r="I3" s="9" t="s">
        <v>250</v>
      </c>
      <c r="J3" s="7"/>
      <c r="K3" s="7"/>
      <c r="L3" s="7"/>
      <c r="M3" s="7"/>
    </row>
  </sheetData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4"/>
  <sheetViews>
    <sheetView workbookViewId="0">
      <selection activeCell="A2" sqref="A2:C5"/>
    </sheetView>
  </sheetViews>
  <sheetFormatPr defaultRowHeight="14.5" x14ac:dyDescent="0.35"/>
  <cols>
    <col min="1" max="1" width="20.54296875" customWidth="1"/>
    <col min="2" max="2" width="16.7265625" customWidth="1"/>
    <col min="3" max="3" width="10.1796875" bestFit="1" customWidth="1"/>
    <col min="15" max="15" width="14.54296875" customWidth="1"/>
    <col min="16" max="16" width="9.7265625" customWidth="1"/>
  </cols>
  <sheetData>
    <row r="1" spans="1:16" x14ac:dyDescent="0.35">
      <c r="A1" t="s">
        <v>0</v>
      </c>
      <c r="B1" t="s">
        <v>240</v>
      </c>
      <c r="C1" t="s">
        <v>251</v>
      </c>
      <c r="O1" s="8" t="s">
        <v>245</v>
      </c>
      <c r="P1" t="s">
        <v>252</v>
      </c>
    </row>
    <row r="2" spans="1:16" x14ac:dyDescent="0.35">
      <c r="A2" t="s">
        <v>320</v>
      </c>
      <c r="B2" t="s">
        <v>411</v>
      </c>
      <c r="C2">
        <v>1</v>
      </c>
      <c r="D2">
        <v>0</v>
      </c>
      <c r="E2">
        <v>2</v>
      </c>
      <c r="F2">
        <v>0</v>
      </c>
      <c r="O2" s="9" t="s">
        <v>24</v>
      </c>
      <c r="P2" s="7"/>
    </row>
    <row r="3" spans="1:16" x14ac:dyDescent="0.35">
      <c r="D3">
        <v>0</v>
      </c>
      <c r="E3">
        <v>2</v>
      </c>
      <c r="F3">
        <v>0</v>
      </c>
    </row>
    <row r="4" spans="1:16" x14ac:dyDescent="0.35">
      <c r="D4">
        <v>0</v>
      </c>
      <c r="E4">
        <v>1</v>
      </c>
      <c r="F4">
        <v>0</v>
      </c>
    </row>
  </sheetData>
  <sortState ref="A2:C8">
    <sortCondition ref="C1"/>
  </sortState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R8"/>
  <sheetViews>
    <sheetView zoomScale="90" zoomScaleNormal="90" workbookViewId="0">
      <selection activeCell="S24" sqref="S24"/>
    </sheetView>
  </sheetViews>
  <sheetFormatPr defaultRowHeight="14.5" x14ac:dyDescent="0.35"/>
  <cols>
    <col min="1" max="1" width="20.54296875" customWidth="1"/>
    <col min="2" max="2" width="23" customWidth="1"/>
    <col min="3" max="3" width="10.1796875" bestFit="1" customWidth="1"/>
    <col min="17" max="17" width="14.453125" bestFit="1" customWidth="1"/>
    <col min="18" max="18" width="10" bestFit="1" customWidth="1"/>
  </cols>
  <sheetData>
    <row r="1" spans="1:18" x14ac:dyDescent="0.35">
      <c r="A1" t="s">
        <v>0</v>
      </c>
      <c r="B1" t="s">
        <v>253</v>
      </c>
      <c r="C1" t="s">
        <v>251</v>
      </c>
      <c r="Q1" s="8" t="s">
        <v>254</v>
      </c>
      <c r="R1" t="s">
        <v>252</v>
      </c>
    </row>
    <row r="2" spans="1:18" x14ac:dyDescent="0.35">
      <c r="A2" t="s">
        <v>320</v>
      </c>
      <c r="B2" t="s">
        <v>412</v>
      </c>
      <c r="C2">
        <v>5</v>
      </c>
      <c r="Q2" s="9" t="s">
        <v>24</v>
      </c>
      <c r="R2" s="7"/>
    </row>
    <row r="3" spans="1:18" x14ac:dyDescent="0.35">
      <c r="A3" t="s">
        <v>320</v>
      </c>
      <c r="B3" t="s">
        <v>413</v>
      </c>
      <c r="C3">
        <v>30</v>
      </c>
    </row>
    <row r="4" spans="1:18" x14ac:dyDescent="0.35">
      <c r="A4" t="s">
        <v>320</v>
      </c>
      <c r="B4" t="s">
        <v>414</v>
      </c>
      <c r="C4">
        <v>27</v>
      </c>
    </row>
    <row r="5" spans="1:18" x14ac:dyDescent="0.35">
      <c r="A5" t="s">
        <v>320</v>
      </c>
      <c r="B5" t="s">
        <v>415</v>
      </c>
      <c r="C5">
        <v>14</v>
      </c>
    </row>
    <row r="6" spans="1:18" x14ac:dyDescent="0.35">
      <c r="A6" t="s">
        <v>320</v>
      </c>
      <c r="B6" t="s">
        <v>416</v>
      </c>
      <c r="C6">
        <v>3</v>
      </c>
    </row>
    <row r="7" spans="1:18" x14ac:dyDescent="0.35">
      <c r="A7" t="s">
        <v>320</v>
      </c>
      <c r="B7" t="s">
        <v>417</v>
      </c>
      <c r="C7">
        <v>1</v>
      </c>
    </row>
    <row r="8" spans="1:18" x14ac:dyDescent="0.35">
      <c r="A8" t="s">
        <v>320</v>
      </c>
      <c r="B8" t="s">
        <v>418</v>
      </c>
      <c r="C8">
        <v>4</v>
      </c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8"/>
  <sheetViews>
    <sheetView workbookViewId="0">
      <selection activeCell="R19" sqref="R19"/>
    </sheetView>
  </sheetViews>
  <sheetFormatPr defaultRowHeight="14.5" x14ac:dyDescent="0.35"/>
  <cols>
    <col min="1" max="1" width="27.81640625" bestFit="1" customWidth="1"/>
    <col min="2" max="2" width="11.453125" customWidth="1"/>
    <col min="3" max="3" width="10.1796875" bestFit="1" customWidth="1"/>
    <col min="13" max="13" width="11.1796875" bestFit="1" customWidth="1"/>
    <col min="14" max="14" width="9.7265625" bestFit="1" customWidth="1"/>
  </cols>
  <sheetData>
    <row r="1" spans="1:14" x14ac:dyDescent="0.35">
      <c r="A1" t="s">
        <v>0</v>
      </c>
      <c r="B1" t="s">
        <v>255</v>
      </c>
      <c r="C1" t="s">
        <v>251</v>
      </c>
      <c r="M1" s="8" t="s">
        <v>255</v>
      </c>
      <c r="N1" t="s">
        <v>252</v>
      </c>
    </row>
    <row r="2" spans="1:14" x14ac:dyDescent="0.35">
      <c r="A2" t="s">
        <v>320</v>
      </c>
      <c r="B2" t="s">
        <v>419</v>
      </c>
      <c r="C2">
        <v>3</v>
      </c>
      <c r="M2" s="9" t="s">
        <v>24</v>
      </c>
      <c r="N2" s="7"/>
    </row>
    <row r="3" spans="1:14" x14ac:dyDescent="0.35">
      <c r="A3" t="s">
        <v>320</v>
      </c>
      <c r="B3" t="s">
        <v>420</v>
      </c>
      <c r="C3">
        <v>20</v>
      </c>
    </row>
    <row r="4" spans="1:14" x14ac:dyDescent="0.35">
      <c r="A4" t="s">
        <v>320</v>
      </c>
      <c r="B4" t="s">
        <v>421</v>
      </c>
      <c r="C4">
        <v>30</v>
      </c>
    </row>
    <row r="5" spans="1:14" x14ac:dyDescent="0.35">
      <c r="A5" t="s">
        <v>320</v>
      </c>
      <c r="B5" t="s">
        <v>422</v>
      </c>
      <c r="C5">
        <v>10</v>
      </c>
    </row>
    <row r="6" spans="1:14" x14ac:dyDescent="0.35">
      <c r="A6" t="s">
        <v>320</v>
      </c>
      <c r="B6" t="s">
        <v>423</v>
      </c>
      <c r="C6">
        <v>9</v>
      </c>
    </row>
    <row r="7" spans="1:14" x14ac:dyDescent="0.35">
      <c r="A7" t="s">
        <v>320</v>
      </c>
      <c r="B7" t="s">
        <v>424</v>
      </c>
      <c r="C7">
        <v>2</v>
      </c>
    </row>
    <row r="8" spans="1:14" x14ac:dyDescent="0.35">
      <c r="A8" t="s">
        <v>320</v>
      </c>
      <c r="B8" t="s">
        <v>425</v>
      </c>
      <c r="C8">
        <v>10</v>
      </c>
    </row>
  </sheetData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22"/>
  <sheetViews>
    <sheetView topLeftCell="F1" zoomScaleNormal="100" workbookViewId="0">
      <selection activeCell="J18" sqref="J18"/>
    </sheetView>
  </sheetViews>
  <sheetFormatPr defaultRowHeight="14.5" x14ac:dyDescent="0.35"/>
  <cols>
    <col min="1" max="1" width="18.1796875" customWidth="1"/>
    <col min="2" max="2" width="15.1796875" customWidth="1"/>
    <col min="3" max="3" width="22.26953125" customWidth="1"/>
    <col min="4" max="4" width="21.453125" bestFit="1" customWidth="1"/>
    <col min="5" max="5" width="17.26953125" bestFit="1" customWidth="1"/>
    <col min="6" max="6" width="18.81640625" bestFit="1" customWidth="1"/>
    <col min="7" max="7" width="21" bestFit="1" customWidth="1"/>
    <col min="8" max="8" width="22.453125" bestFit="1" customWidth="1"/>
    <col min="9" max="9" width="33.1796875" bestFit="1" customWidth="1"/>
    <col min="10" max="10" width="34.54296875" bestFit="1" customWidth="1"/>
    <col min="11" max="11" width="8.54296875" customWidth="1"/>
    <col min="12" max="12" width="10.7265625" style="1" customWidth="1"/>
    <col min="13" max="13" width="24.36328125" style="1" customWidth="1"/>
    <col min="14" max="14" width="25.6328125" customWidth="1"/>
  </cols>
  <sheetData>
    <row r="1" spans="1:14" x14ac:dyDescent="0.35">
      <c r="A1" t="s">
        <v>0</v>
      </c>
      <c r="B1" t="s">
        <v>1</v>
      </c>
      <c r="C1" t="s">
        <v>256</v>
      </c>
      <c r="D1" t="s">
        <v>257</v>
      </c>
      <c r="E1" t="s">
        <v>258</v>
      </c>
      <c r="F1" t="s">
        <v>259</v>
      </c>
      <c r="G1" t="s">
        <v>260</v>
      </c>
      <c r="H1" t="s">
        <v>261</v>
      </c>
      <c r="I1" t="s">
        <v>262</v>
      </c>
      <c r="J1" t="s">
        <v>263</v>
      </c>
      <c r="L1" s="8" t="s">
        <v>264</v>
      </c>
      <c r="M1" t="s">
        <v>265</v>
      </c>
      <c r="N1" t="s">
        <v>266</v>
      </c>
    </row>
    <row r="2" spans="1:14" x14ac:dyDescent="0.35">
      <c r="A2" t="s">
        <v>320</v>
      </c>
      <c r="C2">
        <v>0</v>
      </c>
      <c r="D2">
        <v>0</v>
      </c>
      <c r="L2" s="9" t="s">
        <v>24</v>
      </c>
      <c r="M2" s="7"/>
      <c r="N2" s="7"/>
    </row>
    <row r="3" spans="1:14" x14ac:dyDescent="0.35">
      <c r="A3" t="s">
        <v>320</v>
      </c>
      <c r="B3" t="s">
        <v>328</v>
      </c>
      <c r="C3">
        <v>0</v>
      </c>
      <c r="D3">
        <v>0</v>
      </c>
      <c r="E3">
        <v>7578.8068138997796</v>
      </c>
      <c r="F3">
        <v>0</v>
      </c>
      <c r="G3">
        <v>2.1157898348783002</v>
      </c>
      <c r="H3">
        <v>0.40927263714518602</v>
      </c>
      <c r="I3">
        <v>7578.8068138997796</v>
      </c>
      <c r="J3">
        <v>0</v>
      </c>
      <c r="L3"/>
      <c r="M3"/>
    </row>
    <row r="4" spans="1:14" x14ac:dyDescent="0.35">
      <c r="A4" t="s">
        <v>320</v>
      </c>
      <c r="B4" t="s">
        <v>334</v>
      </c>
      <c r="C4">
        <v>3.1383810683064298E-2</v>
      </c>
      <c r="D4">
        <v>0</v>
      </c>
      <c r="E4">
        <v>0</v>
      </c>
      <c r="F4">
        <v>0</v>
      </c>
      <c r="G4">
        <v>0</v>
      </c>
      <c r="H4">
        <v>0.113949395391717</v>
      </c>
      <c r="I4">
        <v>6.2767621366128595E-2</v>
      </c>
      <c r="J4">
        <v>0</v>
      </c>
      <c r="L4"/>
      <c r="M4"/>
    </row>
    <row r="5" spans="1:14" x14ac:dyDescent="0.35">
      <c r="A5" t="s">
        <v>320</v>
      </c>
      <c r="B5" t="s">
        <v>326</v>
      </c>
      <c r="C5">
        <v>1.4851979696909001E-4</v>
      </c>
      <c r="D5">
        <v>0</v>
      </c>
      <c r="E5">
        <v>51909.7147201966</v>
      </c>
      <c r="F5">
        <v>0</v>
      </c>
      <c r="G5">
        <v>2.31130635671443E-2</v>
      </c>
      <c r="H5">
        <v>7.7262806819908703E-3</v>
      </c>
      <c r="I5">
        <v>51909.715017236194</v>
      </c>
      <c r="J5">
        <v>0</v>
      </c>
      <c r="L5"/>
      <c r="M5"/>
    </row>
    <row r="6" spans="1:14" x14ac:dyDescent="0.35">
      <c r="A6" t="s">
        <v>320</v>
      </c>
      <c r="B6" t="s">
        <v>336</v>
      </c>
      <c r="C6">
        <v>1.6316556410064E-2</v>
      </c>
      <c r="D6">
        <v>0</v>
      </c>
      <c r="E6">
        <v>0</v>
      </c>
      <c r="F6">
        <v>0</v>
      </c>
      <c r="G6">
        <v>0</v>
      </c>
      <c r="H6">
        <v>5.9404977585631097E-2</v>
      </c>
      <c r="I6">
        <v>3.2633112820127999E-2</v>
      </c>
      <c r="J6">
        <v>0</v>
      </c>
      <c r="L6"/>
      <c r="M6"/>
    </row>
    <row r="7" spans="1:14" x14ac:dyDescent="0.35">
      <c r="A7" t="s">
        <v>320</v>
      </c>
      <c r="B7" t="s">
        <v>323</v>
      </c>
      <c r="C7">
        <v>0.52578598574406299</v>
      </c>
      <c r="D7">
        <v>0</v>
      </c>
      <c r="E7">
        <v>77584.224947643001</v>
      </c>
      <c r="F7">
        <v>0</v>
      </c>
      <c r="G7">
        <v>2.3437042452940999</v>
      </c>
      <c r="H7">
        <v>0.82750446388723797</v>
      </c>
      <c r="I7">
        <v>77585.27651961449</v>
      </c>
      <c r="J7">
        <v>0</v>
      </c>
      <c r="L7"/>
      <c r="M7"/>
    </row>
    <row r="8" spans="1:14" x14ac:dyDescent="0.35">
      <c r="A8" t="s">
        <v>320</v>
      </c>
      <c r="B8" t="s">
        <v>331</v>
      </c>
      <c r="C8">
        <v>0</v>
      </c>
      <c r="D8">
        <v>0</v>
      </c>
      <c r="E8">
        <v>0</v>
      </c>
      <c r="F8">
        <v>0</v>
      </c>
      <c r="G8">
        <v>0.61399233872348702</v>
      </c>
      <c r="H8">
        <v>0</v>
      </c>
      <c r="I8">
        <v>0</v>
      </c>
      <c r="J8">
        <v>0</v>
      </c>
      <c r="L8"/>
      <c r="M8"/>
    </row>
    <row r="9" spans="1:14" x14ac:dyDescent="0.35">
      <c r="A9" t="s">
        <v>320</v>
      </c>
      <c r="B9" t="s">
        <v>329</v>
      </c>
      <c r="C9">
        <v>2.3003804007851198E-3</v>
      </c>
      <c r="D9">
        <v>3.8449517913411398E-3</v>
      </c>
      <c r="E9">
        <v>9667.8671144346408</v>
      </c>
      <c r="F9">
        <v>0</v>
      </c>
      <c r="G9">
        <v>7.2194027218908897E-3</v>
      </c>
      <c r="H9">
        <v>7.3184841950573799E-4</v>
      </c>
      <c r="I9">
        <v>9667.8717151954424</v>
      </c>
      <c r="J9">
        <v>7.6899035826822797E-3</v>
      </c>
      <c r="L9"/>
      <c r="M9"/>
    </row>
    <row r="10" spans="1:14" x14ac:dyDescent="0.35">
      <c r="A10" t="s">
        <v>320</v>
      </c>
      <c r="B10" t="s">
        <v>324</v>
      </c>
      <c r="C10">
        <v>0.49510918469656501</v>
      </c>
      <c r="D10">
        <v>0</v>
      </c>
      <c r="E10">
        <v>135283.07700650001</v>
      </c>
      <c r="F10">
        <v>0</v>
      </c>
      <c r="G10">
        <v>2.3600530231467598</v>
      </c>
      <c r="H10">
        <v>1.0274321915183</v>
      </c>
      <c r="I10">
        <v>135284.06722486942</v>
      </c>
      <c r="J10">
        <v>0</v>
      </c>
      <c r="L10"/>
      <c r="M10"/>
    </row>
    <row r="11" spans="1:14" x14ac:dyDescent="0.35">
      <c r="A11" t="s">
        <v>320</v>
      </c>
      <c r="B11" t="s">
        <v>327</v>
      </c>
      <c r="C11">
        <v>0.223667975543558</v>
      </c>
      <c r="D11">
        <v>0</v>
      </c>
      <c r="E11">
        <v>43880.045751992999</v>
      </c>
      <c r="F11">
        <v>0</v>
      </c>
      <c r="G11">
        <v>0.52782881782265001</v>
      </c>
      <c r="H11">
        <v>0</v>
      </c>
      <c r="I11">
        <v>43880.493087944087</v>
      </c>
      <c r="J11">
        <v>0</v>
      </c>
      <c r="L11"/>
      <c r="M11"/>
    </row>
    <row r="12" spans="1:14" x14ac:dyDescent="0.35">
      <c r="A12" t="s">
        <v>320</v>
      </c>
      <c r="B12" t="s">
        <v>330</v>
      </c>
      <c r="C12">
        <v>7.2266992944997202E-3</v>
      </c>
      <c r="D12">
        <v>0</v>
      </c>
      <c r="E12">
        <v>3410.4630662548998</v>
      </c>
      <c r="F12">
        <v>0</v>
      </c>
      <c r="G12">
        <v>0.697993110088311</v>
      </c>
      <c r="H12">
        <v>0</v>
      </c>
      <c r="I12">
        <v>3410.4775196534888</v>
      </c>
      <c r="J12">
        <v>0</v>
      </c>
      <c r="L12"/>
      <c r="M12"/>
    </row>
    <row r="13" spans="1:14" x14ac:dyDescent="0.35">
      <c r="A13" t="s">
        <v>320</v>
      </c>
      <c r="B13" t="s">
        <v>333</v>
      </c>
      <c r="C13">
        <v>0</v>
      </c>
      <c r="D13">
        <v>0</v>
      </c>
      <c r="E13">
        <v>4454.4823722513001</v>
      </c>
      <c r="F13">
        <v>0</v>
      </c>
      <c r="G13">
        <v>6.7418197093901899E-2</v>
      </c>
      <c r="H13">
        <v>7.4553953182327604E-2</v>
      </c>
      <c r="I13">
        <v>4454.4823722513001</v>
      </c>
      <c r="J13">
        <v>0</v>
      </c>
      <c r="L13"/>
      <c r="M13"/>
    </row>
    <row r="14" spans="1:14" x14ac:dyDescent="0.35">
      <c r="A14" t="s">
        <v>320</v>
      </c>
      <c r="B14" t="s">
        <v>325</v>
      </c>
      <c r="C14">
        <v>0.65199290252898501</v>
      </c>
      <c r="D14">
        <v>0</v>
      </c>
      <c r="E14">
        <v>66278.551194184198</v>
      </c>
      <c r="F14">
        <v>0</v>
      </c>
      <c r="G14">
        <v>2.7789049328617899</v>
      </c>
      <c r="H14">
        <v>0.227407344215837</v>
      </c>
      <c r="I14">
        <v>66279.855179989259</v>
      </c>
      <c r="J14">
        <v>0</v>
      </c>
      <c r="L14"/>
      <c r="M14"/>
    </row>
    <row r="15" spans="1:14" x14ac:dyDescent="0.35">
      <c r="A15" t="s">
        <v>320</v>
      </c>
      <c r="B15" t="s">
        <v>332</v>
      </c>
      <c r="C15">
        <v>4.3797270418630102E-2</v>
      </c>
      <c r="D15">
        <v>9.0047780007035099E-3</v>
      </c>
      <c r="E15">
        <v>4910.4922912598504</v>
      </c>
      <c r="F15">
        <v>852.61576656372495</v>
      </c>
      <c r="G15">
        <v>0.17751042788617999</v>
      </c>
      <c r="H15">
        <v>0.38765292158980202</v>
      </c>
      <c r="I15">
        <v>4910.5798858006874</v>
      </c>
      <c r="J15">
        <v>852.63377611972635</v>
      </c>
      <c r="L15"/>
      <c r="M15"/>
    </row>
    <row r="16" spans="1:14" x14ac:dyDescent="0.35">
      <c r="A16" t="s">
        <v>320</v>
      </c>
      <c r="B16" t="s">
        <v>322</v>
      </c>
      <c r="C16">
        <v>0.19354327870695401</v>
      </c>
      <c r="D16">
        <v>8.2225717116364994E-3</v>
      </c>
      <c r="E16">
        <v>85218.655866032699</v>
      </c>
      <c r="F16">
        <v>0</v>
      </c>
      <c r="G16">
        <v>5.3988985955212803</v>
      </c>
      <c r="H16">
        <v>2.7803712073628799</v>
      </c>
      <c r="I16">
        <v>85219.042952590113</v>
      </c>
      <c r="J16">
        <v>1.6445143423272999E-2</v>
      </c>
      <c r="L16"/>
      <c r="M16"/>
    </row>
    <row r="17" spans="1:13" x14ac:dyDescent="0.35">
      <c r="A17" t="s">
        <v>320</v>
      </c>
      <c r="B17" t="s">
        <v>335</v>
      </c>
      <c r="C17">
        <v>0</v>
      </c>
      <c r="D17">
        <v>0</v>
      </c>
      <c r="E17">
        <v>0</v>
      </c>
      <c r="F17">
        <v>0</v>
      </c>
      <c r="G17">
        <v>5.1733562806444498E-2</v>
      </c>
      <c r="H17">
        <v>0</v>
      </c>
      <c r="I17">
        <v>0</v>
      </c>
      <c r="J17">
        <v>0</v>
      </c>
      <c r="L17"/>
      <c r="M17"/>
    </row>
    <row r="18" spans="1:13" x14ac:dyDescent="0.35">
      <c r="L18"/>
      <c r="M18"/>
    </row>
    <row r="19" spans="1:13" x14ac:dyDescent="0.35">
      <c r="L19"/>
      <c r="M19"/>
    </row>
    <row r="20" spans="1:13" x14ac:dyDescent="0.35">
      <c r="L20"/>
      <c r="M20"/>
    </row>
    <row r="21" spans="1:13" x14ac:dyDescent="0.35">
      <c r="L21"/>
      <c r="M21"/>
    </row>
    <row r="22" spans="1:13" x14ac:dyDescent="0.35">
      <c r="L22"/>
      <c r="M22"/>
    </row>
    <row r="23" spans="1:13" x14ac:dyDescent="0.35">
      <c r="L23"/>
      <c r="M23"/>
    </row>
    <row r="24" spans="1:13" x14ac:dyDescent="0.35">
      <c r="L24"/>
      <c r="M24"/>
    </row>
    <row r="25" spans="1:13" x14ac:dyDescent="0.35">
      <c r="L25"/>
      <c r="M25"/>
    </row>
    <row r="26" spans="1:13" x14ac:dyDescent="0.35">
      <c r="L26"/>
      <c r="M26"/>
    </row>
    <row r="27" spans="1:13" x14ac:dyDescent="0.35">
      <c r="L27"/>
      <c r="M27"/>
    </row>
    <row r="28" spans="1:13" x14ac:dyDescent="0.35">
      <c r="L28"/>
      <c r="M28"/>
    </row>
    <row r="29" spans="1:13" x14ac:dyDescent="0.35">
      <c r="L29"/>
      <c r="M29"/>
    </row>
    <row r="30" spans="1:13" x14ac:dyDescent="0.35">
      <c r="L30"/>
      <c r="M30"/>
    </row>
    <row r="31" spans="1:13" x14ac:dyDescent="0.35">
      <c r="L31"/>
      <c r="M31"/>
    </row>
    <row r="32" spans="1:13" x14ac:dyDescent="0.35">
      <c r="L32"/>
      <c r="M32"/>
    </row>
    <row r="33" spans="12:14" x14ac:dyDescent="0.35">
      <c r="L33" s="8" t="s">
        <v>1</v>
      </c>
      <c r="M33" t="s">
        <v>267</v>
      </c>
      <c r="N33" t="s">
        <v>268</v>
      </c>
    </row>
    <row r="34" spans="12:14" x14ac:dyDescent="0.35">
      <c r="L34" s="9" t="s">
        <v>24</v>
      </c>
      <c r="M34" s="7"/>
      <c r="N34" s="7"/>
    </row>
    <row r="35" spans="12:14" x14ac:dyDescent="0.35">
      <c r="L35"/>
      <c r="M35"/>
    </row>
    <row r="36" spans="12:14" x14ac:dyDescent="0.35">
      <c r="L36"/>
      <c r="M36"/>
    </row>
    <row r="37" spans="12:14" x14ac:dyDescent="0.35">
      <c r="L37"/>
      <c r="M37"/>
    </row>
    <row r="38" spans="12:14" x14ac:dyDescent="0.35">
      <c r="L38"/>
      <c r="M38"/>
    </row>
    <row r="39" spans="12:14" x14ac:dyDescent="0.35">
      <c r="L39"/>
      <c r="M39"/>
    </row>
    <row r="40" spans="12:14" x14ac:dyDescent="0.35">
      <c r="L40"/>
      <c r="M40"/>
    </row>
    <row r="41" spans="12:14" x14ac:dyDescent="0.35">
      <c r="L41"/>
      <c r="M41"/>
    </row>
    <row r="42" spans="12:14" x14ac:dyDescent="0.35">
      <c r="L42"/>
      <c r="M42"/>
    </row>
    <row r="43" spans="12:14" x14ac:dyDescent="0.35">
      <c r="L43"/>
      <c r="M43"/>
    </row>
    <row r="44" spans="12:14" x14ac:dyDescent="0.35">
      <c r="L44"/>
      <c r="M44"/>
    </row>
    <row r="45" spans="12:14" x14ac:dyDescent="0.35">
      <c r="L45"/>
      <c r="M45"/>
    </row>
    <row r="46" spans="12:14" x14ac:dyDescent="0.35">
      <c r="L46"/>
      <c r="M46"/>
    </row>
    <row r="47" spans="12:14" x14ac:dyDescent="0.35">
      <c r="L47"/>
      <c r="M47"/>
    </row>
    <row r="48" spans="12:14" x14ac:dyDescent="0.35">
      <c r="L48"/>
      <c r="M48"/>
    </row>
    <row r="49" spans="12:13" x14ac:dyDescent="0.35">
      <c r="L49"/>
      <c r="M49"/>
    </row>
    <row r="50" spans="12:13" x14ac:dyDescent="0.35">
      <c r="L50"/>
      <c r="M50"/>
    </row>
    <row r="51" spans="12:13" x14ac:dyDescent="0.35">
      <c r="L51"/>
      <c r="M51"/>
    </row>
    <row r="52" spans="12:13" x14ac:dyDescent="0.35">
      <c r="L52"/>
      <c r="M52"/>
    </row>
    <row r="53" spans="12:13" x14ac:dyDescent="0.35">
      <c r="L53"/>
      <c r="M53"/>
    </row>
    <row r="54" spans="12:13" x14ac:dyDescent="0.35">
      <c r="L54"/>
      <c r="M54"/>
    </row>
    <row r="55" spans="12:13" x14ac:dyDescent="0.35">
      <c r="L55"/>
      <c r="M55"/>
    </row>
    <row r="56" spans="12:13" x14ac:dyDescent="0.35">
      <c r="L56"/>
      <c r="M56"/>
    </row>
    <row r="57" spans="12:13" x14ac:dyDescent="0.35">
      <c r="L57"/>
      <c r="M57"/>
    </row>
    <row r="58" spans="12:13" x14ac:dyDescent="0.35">
      <c r="L58"/>
      <c r="M58"/>
    </row>
    <row r="59" spans="12:13" x14ac:dyDescent="0.35">
      <c r="L59"/>
      <c r="M59"/>
    </row>
    <row r="67" spans="12:14" x14ac:dyDescent="0.35">
      <c r="L67" s="8" t="s">
        <v>1</v>
      </c>
      <c r="M67" t="s">
        <v>269</v>
      </c>
      <c r="N67" t="s">
        <v>270</v>
      </c>
    </row>
    <row r="68" spans="12:14" x14ac:dyDescent="0.35">
      <c r="L68" s="9" t="s">
        <v>24</v>
      </c>
      <c r="M68" s="7"/>
      <c r="N68" s="7"/>
    </row>
    <row r="69" spans="12:14" x14ac:dyDescent="0.35">
      <c r="L69"/>
      <c r="M69"/>
    </row>
    <row r="70" spans="12:14" x14ac:dyDescent="0.35">
      <c r="L70"/>
      <c r="M70"/>
    </row>
    <row r="71" spans="12:14" x14ac:dyDescent="0.35">
      <c r="L71"/>
      <c r="M71"/>
    </row>
    <row r="72" spans="12:14" x14ac:dyDescent="0.35">
      <c r="L72"/>
      <c r="M72"/>
    </row>
    <row r="73" spans="12:14" x14ac:dyDescent="0.35">
      <c r="L73"/>
      <c r="M73"/>
    </row>
    <row r="74" spans="12:14" x14ac:dyDescent="0.35">
      <c r="L74"/>
      <c r="M74"/>
    </row>
    <row r="75" spans="12:14" x14ac:dyDescent="0.35">
      <c r="L75"/>
      <c r="M75"/>
    </row>
    <row r="76" spans="12:14" x14ac:dyDescent="0.35">
      <c r="L76"/>
      <c r="M76"/>
    </row>
    <row r="77" spans="12:14" x14ac:dyDescent="0.35">
      <c r="L77"/>
      <c r="M77"/>
    </row>
    <row r="78" spans="12:14" x14ac:dyDescent="0.35">
      <c r="L78"/>
      <c r="M78"/>
    </row>
    <row r="79" spans="12:14" x14ac:dyDescent="0.35">
      <c r="L79"/>
      <c r="M79"/>
    </row>
    <row r="80" spans="12:14" x14ac:dyDescent="0.35">
      <c r="L80"/>
      <c r="M80"/>
    </row>
    <row r="81" spans="12:13" x14ac:dyDescent="0.35">
      <c r="L81"/>
      <c r="M81"/>
    </row>
    <row r="82" spans="12:13" x14ac:dyDescent="0.35">
      <c r="L82"/>
      <c r="M82"/>
    </row>
    <row r="83" spans="12:13" x14ac:dyDescent="0.35">
      <c r="L83"/>
      <c r="M83"/>
    </row>
    <row r="84" spans="12:13" x14ac:dyDescent="0.35">
      <c r="L84"/>
      <c r="M84"/>
    </row>
    <row r="85" spans="12:13" x14ac:dyDescent="0.35">
      <c r="L85"/>
      <c r="M85"/>
    </row>
    <row r="86" spans="12:13" x14ac:dyDescent="0.35">
      <c r="L86"/>
      <c r="M86"/>
    </row>
    <row r="87" spans="12:13" x14ac:dyDescent="0.35">
      <c r="L87"/>
      <c r="M87"/>
    </row>
    <row r="88" spans="12:13" x14ac:dyDescent="0.35">
      <c r="L88"/>
      <c r="M88"/>
    </row>
    <row r="89" spans="12:13" x14ac:dyDescent="0.35">
      <c r="L89"/>
      <c r="M89"/>
    </row>
    <row r="100" spans="12:14" x14ac:dyDescent="0.35">
      <c r="L100" s="8" t="s">
        <v>1</v>
      </c>
      <c r="M100" t="s">
        <v>271</v>
      </c>
      <c r="N100" t="s">
        <v>272</v>
      </c>
    </row>
    <row r="101" spans="12:14" x14ac:dyDescent="0.35">
      <c r="L101" s="9" t="s">
        <v>24</v>
      </c>
      <c r="M101" s="7"/>
      <c r="N101" s="7"/>
    </row>
    <row r="102" spans="12:14" x14ac:dyDescent="0.35">
      <c r="L102"/>
      <c r="M102"/>
    </row>
    <row r="103" spans="12:14" x14ac:dyDescent="0.35">
      <c r="L103"/>
      <c r="M103"/>
    </row>
    <row r="104" spans="12:14" x14ac:dyDescent="0.35">
      <c r="L104"/>
      <c r="M104"/>
    </row>
    <row r="105" spans="12:14" x14ac:dyDescent="0.35">
      <c r="L105"/>
      <c r="M105"/>
    </row>
    <row r="106" spans="12:14" x14ac:dyDescent="0.35">
      <c r="L106"/>
      <c r="M106"/>
    </row>
    <row r="107" spans="12:14" x14ac:dyDescent="0.35">
      <c r="L107"/>
      <c r="M107"/>
    </row>
    <row r="108" spans="12:14" x14ac:dyDescent="0.35">
      <c r="L108"/>
      <c r="M108"/>
    </row>
    <row r="109" spans="12:14" x14ac:dyDescent="0.35">
      <c r="L109"/>
      <c r="M109"/>
    </row>
    <row r="110" spans="12:14" x14ac:dyDescent="0.35">
      <c r="L110"/>
      <c r="M110"/>
    </row>
    <row r="111" spans="12:14" x14ac:dyDescent="0.35">
      <c r="L111"/>
      <c r="M111"/>
    </row>
    <row r="112" spans="12:14" x14ac:dyDescent="0.35">
      <c r="L112"/>
      <c r="M112"/>
    </row>
    <row r="113" spans="12:13" x14ac:dyDescent="0.35">
      <c r="L113"/>
      <c r="M113"/>
    </row>
    <row r="114" spans="12:13" x14ac:dyDescent="0.35">
      <c r="L114"/>
      <c r="M114"/>
    </row>
    <row r="115" spans="12:13" x14ac:dyDescent="0.35">
      <c r="L115"/>
      <c r="M115"/>
    </row>
    <row r="116" spans="12:13" x14ac:dyDescent="0.35">
      <c r="L116"/>
      <c r="M116"/>
    </row>
    <row r="117" spans="12:13" x14ac:dyDescent="0.35">
      <c r="L117"/>
      <c r="M117"/>
    </row>
    <row r="118" spans="12:13" x14ac:dyDescent="0.35">
      <c r="L118"/>
      <c r="M118"/>
    </row>
    <row r="119" spans="12:13" x14ac:dyDescent="0.35">
      <c r="L119"/>
      <c r="M119"/>
    </row>
    <row r="120" spans="12:13" x14ac:dyDescent="0.35">
      <c r="L120"/>
      <c r="M120"/>
    </row>
    <row r="121" spans="12:13" x14ac:dyDescent="0.35">
      <c r="L121"/>
      <c r="M121"/>
    </row>
    <row r="122" spans="12:13" x14ac:dyDescent="0.35">
      <c r="L122"/>
      <c r="M122"/>
    </row>
  </sheetData>
  <pageMargins left="0.7" right="0.7" top="0.75" bottom="0.75" header="0.3" footer="0.3"/>
  <drawing r:id="rId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35"/>
  <sheetViews>
    <sheetView zoomScaleNormal="100" workbookViewId="0">
      <selection activeCell="D8" sqref="D8:F8"/>
    </sheetView>
  </sheetViews>
  <sheetFormatPr defaultRowHeight="14.5" x14ac:dyDescent="0.35"/>
  <cols>
    <col min="1" max="1" width="26" bestFit="1" customWidth="1"/>
    <col min="2" max="2" width="14" customWidth="1"/>
    <col min="3" max="3" width="21.54296875" bestFit="1" customWidth="1"/>
    <col min="4" max="4" width="20.54296875" customWidth="1"/>
    <col min="5" max="5" width="20.453125" customWidth="1"/>
    <col min="6" max="6" width="31.1796875" customWidth="1"/>
    <col min="8" max="8" width="29.7265625" customWidth="1"/>
    <col min="9" max="9" width="15.26953125" customWidth="1"/>
    <col min="10" max="10" width="14.26953125" customWidth="1"/>
    <col min="11" max="11" width="12" customWidth="1"/>
    <col min="12" max="12" width="15.26953125" customWidth="1"/>
    <col min="13" max="14" width="12" customWidth="1"/>
    <col min="15" max="15" width="11.26953125" customWidth="1"/>
    <col min="16" max="21" width="39.1796875" customWidth="1"/>
    <col min="22" max="25" width="39.1796875" bestFit="1" customWidth="1"/>
    <col min="26" max="26" width="35" bestFit="1" customWidth="1"/>
    <col min="27" max="27" width="30.26953125" bestFit="1" customWidth="1"/>
    <col min="28" max="28" width="44.1796875" bestFit="1" customWidth="1"/>
  </cols>
  <sheetData>
    <row r="1" spans="1:9" x14ac:dyDescent="0.35">
      <c r="A1" t="s">
        <v>0</v>
      </c>
      <c r="B1" t="s">
        <v>273</v>
      </c>
      <c r="C1" t="s">
        <v>274</v>
      </c>
      <c r="D1" t="s">
        <v>275</v>
      </c>
      <c r="E1" t="s">
        <v>276</v>
      </c>
      <c r="F1" t="s">
        <v>277</v>
      </c>
      <c r="I1" s="8" t="s">
        <v>278</v>
      </c>
    </row>
    <row r="2" spans="1:9" x14ac:dyDescent="0.35">
      <c r="A2" t="s">
        <v>320</v>
      </c>
      <c r="B2" t="s">
        <v>426</v>
      </c>
      <c r="C2">
        <v>0.22596835594434306</v>
      </c>
      <c r="D2">
        <v>61126.719680327384</v>
      </c>
      <c r="E2">
        <v>2.6508380554228426</v>
      </c>
      <c r="F2">
        <v>61127.171617039276</v>
      </c>
      <c r="H2" s="8" t="s">
        <v>279</v>
      </c>
      <c r="I2" t="s">
        <v>280</v>
      </c>
    </row>
    <row r="3" spans="1:9" x14ac:dyDescent="0.35">
      <c r="A3" t="s">
        <v>320</v>
      </c>
      <c r="B3" t="s">
        <v>427</v>
      </c>
      <c r="C3">
        <v>0</v>
      </c>
      <c r="D3">
        <v>0</v>
      </c>
      <c r="E3">
        <v>5.1733562806444526E-2</v>
      </c>
      <c r="F3">
        <v>0</v>
      </c>
      <c r="H3" s="9" t="s">
        <v>281</v>
      </c>
      <c r="I3" s="7"/>
    </row>
    <row r="4" spans="1:9" x14ac:dyDescent="0.35">
      <c r="A4" t="s">
        <v>320</v>
      </c>
      <c r="B4" t="s">
        <v>428</v>
      </c>
      <c r="C4">
        <v>1.9653042082797967</v>
      </c>
      <c r="D4">
        <v>429049.66146432346</v>
      </c>
      <c r="E4">
        <v>14.461587934182948</v>
      </c>
      <c r="F4">
        <v>429053.59207274002</v>
      </c>
      <c r="H4" s="9" t="s">
        <v>282</v>
      </c>
      <c r="I4" s="7"/>
    </row>
    <row r="5" spans="1:9" x14ac:dyDescent="0.35">
      <c r="A5" t="s">
        <v>320</v>
      </c>
      <c r="B5" t="s">
        <v>429</v>
      </c>
      <c r="C5">
        <f>SUM(C2:C4)</f>
        <v>2.19127256422414</v>
      </c>
      <c r="D5">
        <f t="shared" ref="D5:F5" si="0">SUM(D2:D4)</f>
        <v>490176.38114465086</v>
      </c>
      <c r="E5">
        <f t="shared" si="0"/>
        <v>17.164159552412237</v>
      </c>
      <c r="F5">
        <f t="shared" si="0"/>
        <v>490180.76368977933</v>
      </c>
      <c r="H5" s="9" t="s">
        <v>283</v>
      </c>
      <c r="I5" s="7"/>
    </row>
    <row r="6" spans="1:9" x14ac:dyDescent="0.35">
      <c r="A6" t="s">
        <v>320</v>
      </c>
      <c r="B6" t="s">
        <v>430</v>
      </c>
      <c r="C6">
        <v>3.8449517913411351E-3</v>
      </c>
      <c r="D6">
        <v>0</v>
      </c>
      <c r="E6">
        <v>0.41000448556469171</v>
      </c>
      <c r="F6">
        <v>7.6899035826822702E-3</v>
      </c>
      <c r="H6" s="9" t="s">
        <v>284</v>
      </c>
      <c r="I6" s="7"/>
    </row>
    <row r="7" spans="1:9" x14ac:dyDescent="0.35">
      <c r="A7" t="s">
        <v>320</v>
      </c>
      <c r="B7" t="s">
        <v>431</v>
      </c>
      <c r="C7">
        <v>1.7227349712340009E-2</v>
      </c>
      <c r="D7">
        <v>852.61576656372495</v>
      </c>
      <c r="E7">
        <v>5.5062166008557503</v>
      </c>
      <c r="F7">
        <v>852.65022126314966</v>
      </c>
    </row>
    <row r="8" spans="1:9" x14ac:dyDescent="0.35">
      <c r="A8" t="s">
        <v>320</v>
      </c>
      <c r="B8" t="s">
        <v>432</v>
      </c>
      <c r="C8">
        <f>SUM(C6:C7)</f>
        <v>2.1072301503681144E-2</v>
      </c>
      <c r="D8">
        <f t="shared" ref="D8:F8" si="1">SUM(D6:D7)</f>
        <v>852.61576656372495</v>
      </c>
      <c r="E8">
        <f t="shared" si="1"/>
        <v>5.9162210864204416</v>
      </c>
      <c r="F8">
        <f t="shared" si="1"/>
        <v>852.65791116673233</v>
      </c>
    </row>
    <row r="9" spans="1:9" x14ac:dyDescent="0.35">
      <c r="I9" s="8" t="s">
        <v>278</v>
      </c>
    </row>
    <row r="10" spans="1:9" x14ac:dyDescent="0.35">
      <c r="H10" s="8" t="s">
        <v>285</v>
      </c>
      <c r="I10" t="s">
        <v>24</v>
      </c>
    </row>
    <row r="11" spans="1:9" x14ac:dyDescent="0.35">
      <c r="H11" s="9" t="s">
        <v>284</v>
      </c>
      <c r="I11" s="7"/>
    </row>
    <row r="12" spans="1:9" x14ac:dyDescent="0.35">
      <c r="H12" s="9" t="s">
        <v>283</v>
      </c>
      <c r="I12" s="7"/>
    </row>
    <row r="13" spans="1:9" x14ac:dyDescent="0.35">
      <c r="H13" s="9" t="s">
        <v>282</v>
      </c>
      <c r="I13" s="7"/>
    </row>
    <row r="31" spans="8:9" x14ac:dyDescent="0.35">
      <c r="I31" s="8" t="s">
        <v>278</v>
      </c>
    </row>
    <row r="32" spans="8:9" x14ac:dyDescent="0.35">
      <c r="H32" s="8" t="s">
        <v>285</v>
      </c>
      <c r="I32" t="s">
        <v>24</v>
      </c>
    </row>
    <row r="33" spans="8:9" x14ac:dyDescent="0.35">
      <c r="H33" s="9" t="s">
        <v>286</v>
      </c>
      <c r="I33" s="7"/>
    </row>
    <row r="34" spans="8:9" x14ac:dyDescent="0.35">
      <c r="H34" s="9" t="s">
        <v>287</v>
      </c>
      <c r="I34" s="7"/>
    </row>
    <row r="35" spans="8:9" x14ac:dyDescent="0.35">
      <c r="H35" s="9" t="s">
        <v>288</v>
      </c>
      <c r="I35" s="7"/>
    </row>
  </sheetData>
  <pageMargins left="0.7" right="0.7" top="0.75" bottom="0.75" header="0.3" footer="0.3"/>
  <drawing r:id="rId4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T7"/>
  <sheetViews>
    <sheetView workbookViewId="0">
      <selection activeCell="S26" sqref="S26"/>
    </sheetView>
  </sheetViews>
  <sheetFormatPr defaultRowHeight="14.5" x14ac:dyDescent="0.35"/>
  <cols>
    <col min="2" max="2" width="20.1796875" customWidth="1"/>
    <col min="3" max="3" width="15" customWidth="1"/>
    <col min="12" max="12" width="19" customWidth="1"/>
    <col min="13" max="13" width="13.26953125" customWidth="1"/>
    <col min="14" max="14" width="20.1796875" customWidth="1"/>
    <col min="18" max="18" width="20.08984375" bestFit="1" customWidth="1"/>
    <col min="19" max="20" width="11.81640625" bestFit="1" customWidth="1"/>
  </cols>
  <sheetData>
    <row r="1" spans="1:20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R1" s="8" t="s">
        <v>25</v>
      </c>
      <c r="S1" t="s">
        <v>40</v>
      </c>
      <c r="T1" t="s">
        <v>41</v>
      </c>
    </row>
    <row r="2" spans="1:20" x14ac:dyDescent="0.35">
      <c r="A2" t="s">
        <v>320</v>
      </c>
      <c r="B2" t="s">
        <v>289</v>
      </c>
      <c r="C2">
        <v>2.1912725642241377</v>
      </c>
      <c r="D2">
        <v>1.5338885149347803</v>
      </c>
      <c r="E2">
        <v>2.6077034984369094</v>
      </c>
      <c r="F2">
        <v>0.28452377789495953</v>
      </c>
      <c r="G2">
        <v>119.00406827574264</v>
      </c>
      <c r="H2">
        <v>2.7572809955371866</v>
      </c>
      <c r="I2">
        <v>1.6252641329110933</v>
      </c>
      <c r="J2">
        <v>2.4759456543603857</v>
      </c>
      <c r="K2">
        <v>1.9065994740878944</v>
      </c>
      <c r="L2">
        <v>76</v>
      </c>
      <c r="M2">
        <v>84</v>
      </c>
      <c r="N2" s="19">
        <v>12.984408354316276</v>
      </c>
      <c r="O2">
        <f t="shared" ref="O2:O7" si="0">J2-C2</f>
        <v>0.28467309013624797</v>
      </c>
      <c r="P2">
        <f t="shared" ref="P2:P7" si="1">H2-C2</f>
        <v>0.5660084313130489</v>
      </c>
      <c r="R2" s="9" t="s">
        <v>289</v>
      </c>
      <c r="S2" s="7">
        <v>0.78645085662902214</v>
      </c>
      <c r="T2" s="7">
        <v>0.78645085662902214</v>
      </c>
    </row>
    <row r="3" spans="1:20" x14ac:dyDescent="0.35">
      <c r="A3" t="s">
        <v>320</v>
      </c>
      <c r="B3" t="s">
        <v>258</v>
      </c>
      <c r="C3">
        <v>490176.38114464976</v>
      </c>
      <c r="D3">
        <v>352099.40044455742</v>
      </c>
      <c r="E3">
        <v>659159.21842186619</v>
      </c>
      <c r="F3">
        <v>71920.166986812677</v>
      </c>
      <c r="G3">
        <v>134.47388405018847</v>
      </c>
      <c r="H3">
        <v>633248.50396387733</v>
      </c>
      <c r="I3">
        <v>347104.25832542265</v>
      </c>
      <c r="J3">
        <v>562134.29035956715</v>
      </c>
      <c r="K3">
        <v>418218.47192973283</v>
      </c>
      <c r="L3">
        <v>76</v>
      </c>
      <c r="M3">
        <v>84</v>
      </c>
      <c r="N3" s="19">
        <v>14.672303634635798</v>
      </c>
      <c r="O3">
        <f t="shared" si="0"/>
        <v>71957.909214917396</v>
      </c>
      <c r="P3">
        <f t="shared" si="1"/>
        <v>143072.12281922757</v>
      </c>
      <c r="R3" s="9" t="s">
        <v>258</v>
      </c>
      <c r="S3" s="7">
        <v>14.60160316991392</v>
      </c>
      <c r="T3" s="7">
        <v>14.60160316991392</v>
      </c>
    </row>
    <row r="4" spans="1:20" x14ac:dyDescent="0.35">
      <c r="A4" t="s">
        <v>320</v>
      </c>
      <c r="B4" t="s">
        <v>290</v>
      </c>
      <c r="C4">
        <v>17.164159552412237</v>
      </c>
      <c r="D4">
        <v>16.048944555587301</v>
      </c>
      <c r="E4">
        <v>19.448207973548438</v>
      </c>
      <c r="F4">
        <v>2.1219734564292718</v>
      </c>
      <c r="G4">
        <v>113.30707987281092</v>
      </c>
      <c r="H4">
        <v>21.385440727038173</v>
      </c>
      <c r="I4">
        <v>12.942878377786228</v>
      </c>
      <c r="J4">
        <v>19.287246576976525</v>
      </c>
      <c r="K4">
        <v>15.041072527847879</v>
      </c>
      <c r="L4">
        <v>76</v>
      </c>
      <c r="M4">
        <v>84</v>
      </c>
      <c r="N4" s="19">
        <v>12.362815959322939</v>
      </c>
      <c r="O4">
        <f t="shared" si="0"/>
        <v>2.1230870245642883</v>
      </c>
      <c r="P4">
        <f t="shared" si="1"/>
        <v>4.2212811746259362</v>
      </c>
      <c r="R4" s="9" t="s">
        <v>290</v>
      </c>
      <c r="S4" s="7">
        <v>42.779989725230855</v>
      </c>
      <c r="T4" s="7">
        <v>42.779989725230855</v>
      </c>
    </row>
    <row r="5" spans="1:20" x14ac:dyDescent="0.35">
      <c r="A5" t="s">
        <v>320</v>
      </c>
      <c r="B5" t="s">
        <v>291</v>
      </c>
      <c r="C5">
        <v>2.1072301503681144E-2</v>
      </c>
      <c r="D5">
        <v>0</v>
      </c>
      <c r="E5">
        <v>0.11596727563063602</v>
      </c>
      <c r="F5">
        <v>1.265306711226661E-2</v>
      </c>
      <c r="G5">
        <v>550.33037378654421</v>
      </c>
      <c r="H5">
        <v>4.6243282714807488E-2</v>
      </c>
      <c r="I5">
        <v>-4.0986797074452873E-3</v>
      </c>
      <c r="J5">
        <v>3.3732008685975076E-2</v>
      </c>
      <c r="K5">
        <v>8.4125943213871242E-3</v>
      </c>
      <c r="L5">
        <v>51</v>
      </c>
      <c r="M5">
        <v>84</v>
      </c>
      <c r="N5" s="19">
        <v>60.04596655024239</v>
      </c>
      <c r="O5">
        <f t="shared" si="0"/>
        <v>1.2659707182293933E-2</v>
      </c>
      <c r="P5">
        <f t="shared" si="1"/>
        <v>2.5170981211126344E-2</v>
      </c>
      <c r="R5" s="9" t="s">
        <v>291</v>
      </c>
      <c r="S5" s="7">
        <v>0</v>
      </c>
      <c r="T5" s="7">
        <v>0</v>
      </c>
    </row>
    <row r="6" spans="1:20" x14ac:dyDescent="0.35">
      <c r="A6" t="s">
        <v>320</v>
      </c>
      <c r="B6" t="s">
        <v>259</v>
      </c>
      <c r="C6">
        <v>852.61576656372495</v>
      </c>
      <c r="D6">
        <v>0</v>
      </c>
      <c r="E6">
        <v>7814.3525779821448</v>
      </c>
      <c r="F6">
        <v>852.61576656372574</v>
      </c>
      <c r="G6">
        <v>916.51513899116901</v>
      </c>
      <c r="H6">
        <v>2548.7401330961666</v>
      </c>
      <c r="I6">
        <v>-843.50859996871645</v>
      </c>
      <c r="J6">
        <v>1705.678968389288</v>
      </c>
      <c r="K6">
        <v>-0.447435261838109</v>
      </c>
      <c r="L6">
        <v>51</v>
      </c>
      <c r="M6">
        <v>84</v>
      </c>
      <c r="N6" s="19">
        <v>100.00000000000011</v>
      </c>
      <c r="O6">
        <f t="shared" si="0"/>
        <v>853.06320182556306</v>
      </c>
      <c r="P6">
        <f t="shared" si="1"/>
        <v>1696.1243665324416</v>
      </c>
      <c r="R6" s="9" t="s">
        <v>259</v>
      </c>
      <c r="S6" s="7">
        <v>0.14314871923067682</v>
      </c>
      <c r="T6" s="7">
        <v>0.14314871923067682</v>
      </c>
    </row>
    <row r="7" spans="1:20" x14ac:dyDescent="0.35">
      <c r="A7" t="s">
        <v>320</v>
      </c>
      <c r="B7" t="s">
        <v>292</v>
      </c>
      <c r="C7">
        <v>5.9162210864204434</v>
      </c>
      <c r="D7">
        <v>7.7905140238813573</v>
      </c>
      <c r="E7">
        <v>7.3462795236489526</v>
      </c>
      <c r="F7">
        <v>0.80154480936727279</v>
      </c>
      <c r="G7">
        <v>124.17182211988217</v>
      </c>
      <c r="H7">
        <v>7.5107490500712499</v>
      </c>
      <c r="I7">
        <v>4.3216931227696298</v>
      </c>
      <c r="J7">
        <v>6.7181865300589969</v>
      </c>
      <c r="K7">
        <v>5.1142556427818828</v>
      </c>
      <c r="L7">
        <v>51</v>
      </c>
      <c r="M7">
        <v>84</v>
      </c>
      <c r="N7" s="19">
        <v>13.548256524879809</v>
      </c>
      <c r="O7">
        <f t="shared" si="0"/>
        <v>0.80196544363855349</v>
      </c>
      <c r="P7">
        <f t="shared" si="1"/>
        <v>1.5945279636508065</v>
      </c>
      <c r="R7" s="9" t="s">
        <v>292</v>
      </c>
      <c r="S7" s="7">
        <v>1.5330029670373284</v>
      </c>
      <c r="T7" s="7">
        <v>1.5330029670373284</v>
      </c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74"/>
  <sheetViews>
    <sheetView topLeftCell="D1" zoomScale="106" zoomScaleNormal="106" workbookViewId="0">
      <selection activeCell="M14" sqref="M14"/>
    </sheetView>
  </sheetViews>
  <sheetFormatPr defaultRowHeight="14.5" x14ac:dyDescent="0.35"/>
  <cols>
    <col min="1" max="1" width="33.81640625" bestFit="1" customWidth="1"/>
    <col min="2" max="2" width="13.26953125" bestFit="1" customWidth="1"/>
    <col min="3" max="3" width="33.1796875" customWidth="1"/>
    <col min="4" max="4" width="19.54296875" customWidth="1"/>
    <col min="5" max="5" width="16.81640625" bestFit="1" customWidth="1"/>
    <col min="6" max="7" width="16.7265625" customWidth="1"/>
    <col min="8" max="8" width="14.81640625" customWidth="1"/>
    <col min="9" max="9" width="20" customWidth="1"/>
    <col min="10" max="10" width="16.7265625" customWidth="1"/>
    <col min="11" max="11" width="22.7265625" customWidth="1"/>
    <col min="13" max="13" width="10.7265625" customWidth="1"/>
    <col min="14" max="14" width="26.54296875" style="1" customWidth="1"/>
    <col min="15" max="15" width="27.36328125" style="1" customWidth="1"/>
    <col min="16" max="16" width="22.26953125" customWidth="1"/>
  </cols>
  <sheetData>
    <row r="1" spans="1:16" s="6" customFormat="1" x14ac:dyDescent="0.35">
      <c r="A1" s="6" t="s">
        <v>0</v>
      </c>
      <c r="B1" s="6" t="s">
        <v>1</v>
      </c>
      <c r="C1" s="6" t="s">
        <v>293</v>
      </c>
      <c r="D1" s="6" t="s">
        <v>294</v>
      </c>
      <c r="E1" s="6" t="s">
        <v>295</v>
      </c>
      <c r="F1" s="6" t="s">
        <v>296</v>
      </c>
      <c r="G1" s="6" t="s">
        <v>297</v>
      </c>
      <c r="H1" s="6" t="s">
        <v>298</v>
      </c>
      <c r="I1" s="6" t="s">
        <v>299</v>
      </c>
      <c r="J1" s="6" t="s">
        <v>300</v>
      </c>
      <c r="K1" s="6" t="s">
        <v>301</v>
      </c>
      <c r="M1" s="8" t="s">
        <v>1</v>
      </c>
      <c r="N1" s="1" t="s">
        <v>302</v>
      </c>
      <c r="O1" s="1" t="s">
        <v>303</v>
      </c>
      <c r="P1"/>
    </row>
    <row r="2" spans="1:16" x14ac:dyDescent="0.35">
      <c r="A2" t="s">
        <v>320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M2" s="9" t="s">
        <v>24</v>
      </c>
    </row>
    <row r="3" spans="1:16" x14ac:dyDescent="0.35">
      <c r="A3" t="s">
        <v>320</v>
      </c>
      <c r="B3" t="s">
        <v>328</v>
      </c>
      <c r="C3">
        <v>1.1712719999999999</v>
      </c>
      <c r="D3">
        <v>0.1985645</v>
      </c>
      <c r="E3">
        <v>1.170443462274414E-8</v>
      </c>
      <c r="F3">
        <v>0</v>
      </c>
      <c r="G3">
        <v>0</v>
      </c>
      <c r="H3">
        <v>0</v>
      </c>
      <c r="I3">
        <v>0</v>
      </c>
      <c r="J3">
        <v>0.22292350101832978</v>
      </c>
      <c r="K3">
        <v>0</v>
      </c>
      <c r="N3"/>
      <c r="O3"/>
    </row>
    <row r="4" spans="1:16" x14ac:dyDescent="0.35">
      <c r="A4" t="s">
        <v>320</v>
      </c>
      <c r="B4" t="s">
        <v>334</v>
      </c>
      <c r="C4">
        <v>0.19471100000000002</v>
      </c>
      <c r="D4">
        <v>8.4616499999999997E-2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N4"/>
      <c r="O4"/>
    </row>
    <row r="5" spans="1:16" x14ac:dyDescent="0.35">
      <c r="A5" t="s">
        <v>320</v>
      </c>
      <c r="B5" t="s">
        <v>326</v>
      </c>
      <c r="C5">
        <v>6.0343985</v>
      </c>
      <c r="D5">
        <v>1.9737274999999999</v>
      </c>
      <c r="E5">
        <v>5.6198006810061514E-6</v>
      </c>
      <c r="F5">
        <v>14.845588451161499</v>
      </c>
      <c r="G5">
        <v>0</v>
      </c>
      <c r="H5">
        <v>0</v>
      </c>
      <c r="I5">
        <v>0</v>
      </c>
      <c r="J5">
        <v>2.8434781251859405</v>
      </c>
      <c r="K5">
        <v>0</v>
      </c>
      <c r="N5"/>
      <c r="O5"/>
    </row>
    <row r="6" spans="1:16" x14ac:dyDescent="0.35">
      <c r="A6" t="s">
        <v>320</v>
      </c>
      <c r="B6" t="s">
        <v>336</v>
      </c>
      <c r="C6">
        <v>0.10933799999999999</v>
      </c>
      <c r="D6">
        <v>5.0104999999999997E-2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N6"/>
      <c r="O6"/>
    </row>
    <row r="7" spans="1:16" x14ac:dyDescent="0.35">
      <c r="A7" t="s">
        <v>320</v>
      </c>
      <c r="B7" t="s">
        <v>323</v>
      </c>
      <c r="C7">
        <v>10.258900499999999</v>
      </c>
      <c r="D7">
        <v>0.87780650000000005</v>
      </c>
      <c r="E7">
        <v>1.4463337069533831E-7</v>
      </c>
      <c r="F7">
        <v>3.7366638887707562</v>
      </c>
      <c r="G7">
        <v>0</v>
      </c>
      <c r="H7">
        <v>0</v>
      </c>
      <c r="I7">
        <v>0</v>
      </c>
      <c r="J7">
        <v>3.0540714937184407E-2</v>
      </c>
      <c r="K7">
        <v>0</v>
      </c>
      <c r="N7"/>
      <c r="O7"/>
    </row>
    <row r="8" spans="1:16" x14ac:dyDescent="0.35">
      <c r="A8" t="s">
        <v>320</v>
      </c>
      <c r="B8" t="s">
        <v>331</v>
      </c>
      <c r="C8">
        <v>0.54330999999999996</v>
      </c>
      <c r="D8">
        <v>0</v>
      </c>
      <c r="E8">
        <v>0</v>
      </c>
      <c r="F8">
        <v>4.9012530757320788E-2</v>
      </c>
      <c r="G8">
        <v>0</v>
      </c>
      <c r="H8">
        <v>0</v>
      </c>
      <c r="I8">
        <v>0</v>
      </c>
      <c r="J8">
        <v>0</v>
      </c>
      <c r="K8">
        <v>0</v>
      </c>
      <c r="N8"/>
      <c r="O8"/>
    </row>
    <row r="9" spans="1:16" x14ac:dyDescent="0.35">
      <c r="A9" t="s">
        <v>320</v>
      </c>
      <c r="B9" t="s">
        <v>329</v>
      </c>
      <c r="C9">
        <v>2.3016129999999997</v>
      </c>
      <c r="D9">
        <v>0.16122149999999999</v>
      </c>
      <c r="E9">
        <v>1.6720620889634487E-9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N9"/>
      <c r="O9"/>
    </row>
    <row r="10" spans="1:16" x14ac:dyDescent="0.35">
      <c r="A10" t="s">
        <v>320</v>
      </c>
      <c r="B10" t="s">
        <v>324</v>
      </c>
      <c r="C10">
        <v>8.5016435000000001</v>
      </c>
      <c r="D10">
        <v>0.73421150000000002</v>
      </c>
      <c r="E10">
        <v>2.7931797196134408E-6</v>
      </c>
      <c r="F10">
        <v>9.8025061514641576E-2</v>
      </c>
      <c r="G10">
        <v>0</v>
      </c>
      <c r="H10">
        <v>0</v>
      </c>
      <c r="I10">
        <v>0</v>
      </c>
      <c r="J10">
        <v>0.93262598987979872</v>
      </c>
      <c r="K10">
        <v>0</v>
      </c>
      <c r="N10"/>
      <c r="O10"/>
    </row>
    <row r="11" spans="1:16" x14ac:dyDescent="0.35">
      <c r="A11" t="s">
        <v>320</v>
      </c>
      <c r="B11" t="s">
        <v>327</v>
      </c>
      <c r="C11">
        <v>1.9680690000000001</v>
      </c>
      <c r="D11">
        <v>0</v>
      </c>
      <c r="E11">
        <v>9.1796208684093361E-7</v>
      </c>
      <c r="F11">
        <v>1.0632349490874251</v>
      </c>
      <c r="G11">
        <v>0</v>
      </c>
      <c r="H11">
        <v>0</v>
      </c>
      <c r="I11">
        <v>0</v>
      </c>
      <c r="J11">
        <v>0.13715959221893451</v>
      </c>
      <c r="K11">
        <v>0</v>
      </c>
      <c r="N11"/>
      <c r="O11"/>
    </row>
    <row r="12" spans="1:16" x14ac:dyDescent="0.35">
      <c r="A12" t="s">
        <v>320</v>
      </c>
      <c r="B12" t="s">
        <v>330</v>
      </c>
      <c r="C12">
        <v>0.98482899999999995</v>
      </c>
      <c r="D12">
        <v>0</v>
      </c>
      <c r="E12">
        <v>7.1062638780946566E-8</v>
      </c>
      <c r="F12">
        <v>2.1085542292576727</v>
      </c>
      <c r="G12">
        <v>0</v>
      </c>
      <c r="H12">
        <v>0</v>
      </c>
      <c r="I12">
        <v>0</v>
      </c>
      <c r="J12">
        <v>0</v>
      </c>
      <c r="K12">
        <v>0</v>
      </c>
      <c r="N12"/>
      <c r="O12"/>
    </row>
    <row r="13" spans="1:16" x14ac:dyDescent="0.35">
      <c r="A13" t="s">
        <v>320</v>
      </c>
      <c r="B13" t="s">
        <v>333</v>
      </c>
      <c r="C13">
        <v>0.12079300000000001</v>
      </c>
      <c r="D13">
        <v>6.23755E-2</v>
      </c>
      <c r="E13">
        <v>0</v>
      </c>
      <c r="F13">
        <v>0</v>
      </c>
      <c r="G13">
        <v>0</v>
      </c>
      <c r="H13">
        <v>0</v>
      </c>
      <c r="I13">
        <v>0</v>
      </c>
      <c r="J13">
        <v>2.8593523088137857E-2</v>
      </c>
      <c r="K13">
        <v>0</v>
      </c>
      <c r="N13"/>
      <c r="O13"/>
    </row>
    <row r="14" spans="1:16" x14ac:dyDescent="0.35">
      <c r="A14" t="s">
        <v>320</v>
      </c>
      <c r="B14" t="s">
        <v>325</v>
      </c>
      <c r="C14">
        <v>9.0391490000000001</v>
      </c>
      <c r="D14">
        <v>0.19817099999999999</v>
      </c>
      <c r="E14">
        <v>0</v>
      </c>
      <c r="F14">
        <v>0</v>
      </c>
      <c r="G14">
        <v>0</v>
      </c>
      <c r="H14">
        <v>0</v>
      </c>
      <c r="I14">
        <v>0</v>
      </c>
      <c r="J14">
        <v>0.66700865887927374</v>
      </c>
      <c r="K14">
        <v>0</v>
      </c>
      <c r="N14"/>
      <c r="O14"/>
    </row>
    <row r="15" spans="1:16" x14ac:dyDescent="0.35">
      <c r="A15" t="s">
        <v>320</v>
      </c>
      <c r="B15" t="s">
        <v>332</v>
      </c>
      <c r="C15">
        <v>0.64401149999999996</v>
      </c>
      <c r="D15">
        <v>0.55099949999999998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N15"/>
      <c r="O15"/>
    </row>
    <row r="16" spans="1:16" x14ac:dyDescent="0.35">
      <c r="A16" t="s">
        <v>320</v>
      </c>
      <c r="B16" t="s">
        <v>322</v>
      </c>
      <c r="C16">
        <v>9.3228580000000001</v>
      </c>
      <c r="D16">
        <v>2.1569124999999998</v>
      </c>
      <c r="E16">
        <v>0</v>
      </c>
      <c r="F16">
        <v>0</v>
      </c>
      <c r="G16">
        <v>0</v>
      </c>
      <c r="H16">
        <v>0</v>
      </c>
      <c r="I16">
        <v>0</v>
      </c>
      <c r="J16">
        <v>1.495382251696</v>
      </c>
      <c r="K16">
        <v>0</v>
      </c>
      <c r="N16"/>
      <c r="O16"/>
    </row>
    <row r="17" spans="1:15" x14ac:dyDescent="0.35">
      <c r="A17" t="s">
        <v>320</v>
      </c>
      <c r="B17" t="s">
        <v>335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N17"/>
      <c r="O17"/>
    </row>
    <row r="18" spans="1:15" x14ac:dyDescent="0.35">
      <c r="A18" t="s">
        <v>320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N18"/>
      <c r="O18"/>
    </row>
    <row r="19" spans="1:15" x14ac:dyDescent="0.35">
      <c r="N19"/>
      <c r="O19"/>
    </row>
    <row r="20" spans="1:15" x14ac:dyDescent="0.35">
      <c r="N20"/>
      <c r="O20"/>
    </row>
    <row r="21" spans="1:15" x14ac:dyDescent="0.35">
      <c r="N21"/>
      <c r="O21"/>
    </row>
    <row r="22" spans="1:15" x14ac:dyDescent="0.35">
      <c r="N22"/>
      <c r="O22"/>
    </row>
    <row r="23" spans="1:15" x14ac:dyDescent="0.35">
      <c r="N23"/>
      <c r="O23"/>
    </row>
    <row r="24" spans="1:15" x14ac:dyDescent="0.35">
      <c r="N24"/>
      <c r="O24"/>
    </row>
    <row r="25" spans="1:15" x14ac:dyDescent="0.35">
      <c r="N25"/>
      <c r="O25"/>
    </row>
    <row r="26" spans="1:15" x14ac:dyDescent="0.35">
      <c r="N26"/>
      <c r="O26"/>
    </row>
    <row r="27" spans="1:15" x14ac:dyDescent="0.35">
      <c r="N27"/>
      <c r="O27"/>
    </row>
    <row r="28" spans="1:15" x14ac:dyDescent="0.35">
      <c r="N28"/>
      <c r="O28"/>
    </row>
    <row r="29" spans="1:15" x14ac:dyDescent="0.35">
      <c r="N29"/>
      <c r="O29"/>
    </row>
    <row r="30" spans="1:15" x14ac:dyDescent="0.35">
      <c r="N30"/>
      <c r="O30"/>
    </row>
    <row r="31" spans="1:15" x14ac:dyDescent="0.35">
      <c r="N31"/>
      <c r="O31"/>
    </row>
    <row r="32" spans="1:15" x14ac:dyDescent="0.35">
      <c r="N32"/>
      <c r="O32"/>
    </row>
    <row r="33" spans="13:15" x14ac:dyDescent="0.35">
      <c r="N33"/>
      <c r="O33"/>
    </row>
    <row r="34" spans="13:15" x14ac:dyDescent="0.35">
      <c r="N34"/>
      <c r="O34"/>
    </row>
    <row r="35" spans="13:15" x14ac:dyDescent="0.35">
      <c r="N35"/>
      <c r="O35"/>
    </row>
    <row r="36" spans="13:15" x14ac:dyDescent="0.35">
      <c r="N36"/>
      <c r="O36"/>
    </row>
    <row r="37" spans="13:15" x14ac:dyDescent="0.35">
      <c r="N37"/>
      <c r="O37"/>
    </row>
    <row r="38" spans="13:15" x14ac:dyDescent="0.35">
      <c r="N38"/>
      <c r="O38"/>
    </row>
    <row r="39" spans="13:15" x14ac:dyDescent="0.35">
      <c r="N39"/>
      <c r="O39"/>
    </row>
    <row r="40" spans="13:15" x14ac:dyDescent="0.35">
      <c r="N40"/>
      <c r="O40"/>
    </row>
    <row r="41" spans="13:15" x14ac:dyDescent="0.35">
      <c r="N41"/>
      <c r="O41"/>
    </row>
    <row r="42" spans="13:15" x14ac:dyDescent="0.35">
      <c r="N42"/>
      <c r="O42"/>
    </row>
    <row r="43" spans="13:15" x14ac:dyDescent="0.35">
      <c r="N43"/>
      <c r="O43"/>
    </row>
    <row r="44" spans="13:15" x14ac:dyDescent="0.35">
      <c r="N44"/>
      <c r="O44"/>
    </row>
    <row r="45" spans="13:15" x14ac:dyDescent="0.35">
      <c r="N45"/>
      <c r="O45"/>
    </row>
    <row r="46" spans="13:15" x14ac:dyDescent="0.35">
      <c r="N46"/>
      <c r="O46"/>
    </row>
    <row r="47" spans="13:15" x14ac:dyDescent="0.35">
      <c r="M47" s="8" t="s">
        <v>1</v>
      </c>
      <c r="N47" t="s">
        <v>304</v>
      </c>
      <c r="O47"/>
    </row>
    <row r="48" spans="13:15" x14ac:dyDescent="0.35">
      <c r="M48" s="9" t="s">
        <v>24</v>
      </c>
      <c r="N48" s="7"/>
      <c r="O48"/>
    </row>
    <row r="49" spans="14:15" x14ac:dyDescent="0.35">
      <c r="N49"/>
      <c r="O49"/>
    </row>
    <row r="50" spans="14:15" x14ac:dyDescent="0.35">
      <c r="N50"/>
      <c r="O50"/>
    </row>
    <row r="51" spans="14:15" x14ac:dyDescent="0.35">
      <c r="N51"/>
    </row>
    <row r="52" spans="14:15" x14ac:dyDescent="0.35">
      <c r="N52"/>
    </row>
    <row r="53" spans="14:15" x14ac:dyDescent="0.35">
      <c r="N53"/>
    </row>
    <row r="54" spans="14:15" x14ac:dyDescent="0.35">
      <c r="N54"/>
      <c r="O54"/>
    </row>
    <row r="55" spans="14:15" x14ac:dyDescent="0.35">
      <c r="N55"/>
      <c r="O55"/>
    </row>
    <row r="56" spans="14:15" x14ac:dyDescent="0.35">
      <c r="N56"/>
      <c r="O56"/>
    </row>
    <row r="57" spans="14:15" x14ac:dyDescent="0.35">
      <c r="N57"/>
      <c r="O57"/>
    </row>
    <row r="58" spans="14:15" x14ac:dyDescent="0.35">
      <c r="N58"/>
      <c r="O58"/>
    </row>
    <row r="59" spans="14:15" x14ac:dyDescent="0.35">
      <c r="N59"/>
      <c r="O59"/>
    </row>
    <row r="60" spans="14:15" x14ac:dyDescent="0.35">
      <c r="N60"/>
      <c r="O60"/>
    </row>
    <row r="61" spans="14:15" x14ac:dyDescent="0.35">
      <c r="N61"/>
      <c r="O61"/>
    </row>
    <row r="62" spans="14:15" x14ac:dyDescent="0.35">
      <c r="N62"/>
      <c r="O62"/>
    </row>
    <row r="63" spans="14:15" x14ac:dyDescent="0.35">
      <c r="N63"/>
      <c r="O63"/>
    </row>
    <row r="64" spans="14:15" x14ac:dyDescent="0.35">
      <c r="N64"/>
      <c r="O64"/>
    </row>
    <row r="65" spans="13:15" x14ac:dyDescent="0.35">
      <c r="N65"/>
      <c r="O65"/>
    </row>
    <row r="66" spans="13:15" x14ac:dyDescent="0.35">
      <c r="N66"/>
      <c r="O66"/>
    </row>
    <row r="67" spans="13:15" x14ac:dyDescent="0.35">
      <c r="N67"/>
      <c r="O67"/>
    </row>
    <row r="68" spans="13:15" x14ac:dyDescent="0.35">
      <c r="N68"/>
      <c r="O68"/>
    </row>
    <row r="69" spans="13:15" x14ac:dyDescent="0.35">
      <c r="N69"/>
      <c r="O69"/>
    </row>
    <row r="70" spans="13:15" x14ac:dyDescent="0.35">
      <c r="N70"/>
      <c r="O70"/>
    </row>
    <row r="71" spans="13:15" x14ac:dyDescent="0.35">
      <c r="N71"/>
      <c r="O71"/>
    </row>
    <row r="72" spans="13:15" x14ac:dyDescent="0.35">
      <c r="N72"/>
    </row>
    <row r="73" spans="13:15" x14ac:dyDescent="0.35">
      <c r="N73"/>
    </row>
    <row r="74" spans="13:15" x14ac:dyDescent="0.35">
      <c r="N74"/>
    </row>
    <row r="75" spans="13:15" x14ac:dyDescent="0.35">
      <c r="N75"/>
      <c r="O75"/>
    </row>
    <row r="76" spans="13:15" x14ac:dyDescent="0.35">
      <c r="N76"/>
      <c r="O76"/>
    </row>
    <row r="77" spans="13:15" x14ac:dyDescent="0.35">
      <c r="N77"/>
      <c r="O77"/>
    </row>
    <row r="78" spans="13:15" x14ac:dyDescent="0.35">
      <c r="N78"/>
      <c r="O78"/>
    </row>
    <row r="79" spans="13:15" x14ac:dyDescent="0.35">
      <c r="N79"/>
      <c r="O79"/>
    </row>
    <row r="80" spans="13:15" x14ac:dyDescent="0.35">
      <c r="M80" s="8" t="s">
        <v>1</v>
      </c>
      <c r="N80" t="s">
        <v>305</v>
      </c>
      <c r="O80"/>
    </row>
    <row r="81" spans="13:15" x14ac:dyDescent="0.35">
      <c r="M81" s="9" t="s">
        <v>24</v>
      </c>
      <c r="N81" s="7"/>
      <c r="O81"/>
    </row>
    <row r="82" spans="13:15" x14ac:dyDescent="0.35">
      <c r="N82"/>
      <c r="O82"/>
    </row>
    <row r="83" spans="13:15" x14ac:dyDescent="0.35">
      <c r="N83"/>
      <c r="O83"/>
    </row>
    <row r="84" spans="13:15" x14ac:dyDescent="0.35">
      <c r="N84"/>
      <c r="O84"/>
    </row>
    <row r="85" spans="13:15" x14ac:dyDescent="0.35">
      <c r="N85"/>
      <c r="O85"/>
    </row>
    <row r="86" spans="13:15" x14ac:dyDescent="0.35">
      <c r="N86"/>
      <c r="O86"/>
    </row>
    <row r="87" spans="13:15" x14ac:dyDescent="0.35">
      <c r="N87"/>
      <c r="O87"/>
    </row>
    <row r="88" spans="13:15" x14ac:dyDescent="0.35">
      <c r="N88"/>
      <c r="O88"/>
    </row>
    <row r="89" spans="13:15" x14ac:dyDescent="0.35">
      <c r="N89"/>
      <c r="O89"/>
    </row>
    <row r="90" spans="13:15" x14ac:dyDescent="0.35">
      <c r="N90"/>
      <c r="O90"/>
    </row>
    <row r="91" spans="13:15" x14ac:dyDescent="0.35">
      <c r="N91"/>
      <c r="O91"/>
    </row>
    <row r="92" spans="13:15" x14ac:dyDescent="0.35">
      <c r="N92"/>
      <c r="O92"/>
    </row>
    <row r="93" spans="13:15" x14ac:dyDescent="0.35">
      <c r="N93"/>
    </row>
    <row r="94" spans="13:15" x14ac:dyDescent="0.35">
      <c r="N94"/>
    </row>
    <row r="95" spans="13:15" x14ac:dyDescent="0.35">
      <c r="M95" s="9"/>
      <c r="N95" s="7"/>
    </row>
    <row r="96" spans="13:15" x14ac:dyDescent="0.35">
      <c r="M96" s="9"/>
      <c r="N96" s="7"/>
    </row>
    <row r="97" spans="13:14" x14ac:dyDescent="0.35">
      <c r="M97" s="9"/>
      <c r="N97" s="7"/>
    </row>
    <row r="98" spans="13:14" x14ac:dyDescent="0.35">
      <c r="M98" s="9"/>
      <c r="N98" s="7"/>
    </row>
    <row r="99" spans="13:14" x14ac:dyDescent="0.35">
      <c r="M99" s="9"/>
      <c r="N99" s="7"/>
    </row>
    <row r="100" spans="13:14" x14ac:dyDescent="0.35">
      <c r="M100" s="9"/>
      <c r="N100" s="7"/>
    </row>
    <row r="101" spans="13:14" x14ac:dyDescent="0.35">
      <c r="M101" s="9"/>
      <c r="N101" s="7"/>
    </row>
    <row r="102" spans="13:14" x14ac:dyDescent="0.35">
      <c r="N102"/>
    </row>
    <row r="103" spans="13:14" x14ac:dyDescent="0.35">
      <c r="N103"/>
    </row>
    <row r="104" spans="13:14" x14ac:dyDescent="0.35">
      <c r="N104"/>
    </row>
    <row r="105" spans="13:14" x14ac:dyDescent="0.35">
      <c r="N105"/>
    </row>
    <row r="109" spans="13:14" x14ac:dyDescent="0.35">
      <c r="M109" s="8" t="s">
        <v>1</v>
      </c>
      <c r="N109" t="s">
        <v>306</v>
      </c>
    </row>
    <row r="110" spans="13:14" x14ac:dyDescent="0.35">
      <c r="M110" s="9" t="s">
        <v>24</v>
      </c>
      <c r="N110" s="7"/>
    </row>
    <row r="111" spans="13:14" x14ac:dyDescent="0.35">
      <c r="N111"/>
    </row>
    <row r="112" spans="13:14" x14ac:dyDescent="0.35">
      <c r="N112"/>
    </row>
    <row r="113" spans="14:14" x14ac:dyDescent="0.35">
      <c r="N113"/>
    </row>
    <row r="114" spans="14:14" x14ac:dyDescent="0.35">
      <c r="N114"/>
    </row>
    <row r="115" spans="14:14" x14ac:dyDescent="0.35">
      <c r="N115"/>
    </row>
    <row r="116" spans="14:14" x14ac:dyDescent="0.35">
      <c r="N116"/>
    </row>
    <row r="117" spans="14:14" x14ac:dyDescent="0.35">
      <c r="N117"/>
    </row>
    <row r="118" spans="14:14" x14ac:dyDescent="0.35">
      <c r="N118"/>
    </row>
    <row r="119" spans="14:14" x14ac:dyDescent="0.35">
      <c r="N119"/>
    </row>
    <row r="120" spans="14:14" x14ac:dyDescent="0.35">
      <c r="N120"/>
    </row>
    <row r="121" spans="14:14" x14ac:dyDescent="0.35">
      <c r="N121"/>
    </row>
    <row r="122" spans="14:14" x14ac:dyDescent="0.35">
      <c r="N122"/>
    </row>
    <row r="123" spans="14:14" x14ac:dyDescent="0.35">
      <c r="N123"/>
    </row>
    <row r="124" spans="14:14" x14ac:dyDescent="0.35">
      <c r="N124"/>
    </row>
    <row r="125" spans="14:14" x14ac:dyDescent="0.35">
      <c r="N125"/>
    </row>
    <row r="126" spans="14:14" x14ac:dyDescent="0.35">
      <c r="N126"/>
    </row>
    <row r="127" spans="14:14" x14ac:dyDescent="0.35">
      <c r="N127"/>
    </row>
    <row r="128" spans="14:14" x14ac:dyDescent="0.35">
      <c r="N128"/>
    </row>
    <row r="129" spans="14:14" x14ac:dyDescent="0.35">
      <c r="N129"/>
    </row>
    <row r="130" spans="14:14" x14ac:dyDescent="0.35">
      <c r="N130"/>
    </row>
    <row r="131" spans="14:14" x14ac:dyDescent="0.35">
      <c r="N131"/>
    </row>
    <row r="132" spans="14:14" x14ac:dyDescent="0.35">
      <c r="N132"/>
    </row>
    <row r="133" spans="14:14" x14ac:dyDescent="0.35">
      <c r="N133"/>
    </row>
    <row r="134" spans="14:14" x14ac:dyDescent="0.35">
      <c r="N134"/>
    </row>
    <row r="135" spans="14:14" x14ac:dyDescent="0.35">
      <c r="N135"/>
    </row>
    <row r="136" spans="14:14" x14ac:dyDescent="0.35">
      <c r="N136"/>
    </row>
    <row r="137" spans="14:14" x14ac:dyDescent="0.35">
      <c r="N137"/>
    </row>
    <row r="138" spans="14:14" x14ac:dyDescent="0.35">
      <c r="N138"/>
    </row>
    <row r="139" spans="14:14" x14ac:dyDescent="0.35">
      <c r="N139"/>
    </row>
    <row r="140" spans="14:14" x14ac:dyDescent="0.35">
      <c r="N140"/>
    </row>
    <row r="141" spans="14:14" x14ac:dyDescent="0.35">
      <c r="N141"/>
    </row>
    <row r="142" spans="14:14" x14ac:dyDescent="0.35">
      <c r="N142"/>
    </row>
    <row r="143" spans="14:14" x14ac:dyDescent="0.35">
      <c r="N143"/>
    </row>
    <row r="144" spans="14:14" x14ac:dyDescent="0.35">
      <c r="N144"/>
    </row>
    <row r="145" spans="14:14" x14ac:dyDescent="0.35">
      <c r="N145"/>
    </row>
    <row r="146" spans="14:14" x14ac:dyDescent="0.35">
      <c r="N146"/>
    </row>
    <row r="147" spans="14:14" x14ac:dyDescent="0.35">
      <c r="N147"/>
    </row>
    <row r="148" spans="14:14" x14ac:dyDescent="0.35">
      <c r="N148"/>
    </row>
    <row r="149" spans="14:14" x14ac:dyDescent="0.35">
      <c r="N149"/>
    </row>
    <row r="150" spans="14:14" x14ac:dyDescent="0.35">
      <c r="N150"/>
    </row>
    <row r="151" spans="14:14" x14ac:dyDescent="0.35">
      <c r="N151"/>
    </row>
    <row r="152" spans="14:14" x14ac:dyDescent="0.35">
      <c r="N152"/>
    </row>
    <row r="153" spans="14:14" x14ac:dyDescent="0.35">
      <c r="N153"/>
    </row>
    <row r="154" spans="14:14" x14ac:dyDescent="0.35">
      <c r="N154"/>
    </row>
    <row r="155" spans="14:14" x14ac:dyDescent="0.35">
      <c r="N155"/>
    </row>
    <row r="156" spans="14:14" x14ac:dyDescent="0.35">
      <c r="N156"/>
    </row>
    <row r="157" spans="14:14" x14ac:dyDescent="0.35">
      <c r="N157"/>
    </row>
    <row r="158" spans="14:14" x14ac:dyDescent="0.35">
      <c r="N158"/>
    </row>
    <row r="159" spans="14:14" x14ac:dyDescent="0.35">
      <c r="N159"/>
    </row>
    <row r="160" spans="14:14" x14ac:dyDescent="0.35">
      <c r="N160"/>
    </row>
    <row r="161" spans="14:14" x14ac:dyDescent="0.35">
      <c r="N161"/>
    </row>
    <row r="162" spans="14:14" x14ac:dyDescent="0.35">
      <c r="N162"/>
    </row>
    <row r="163" spans="14:14" x14ac:dyDescent="0.35">
      <c r="N163"/>
    </row>
    <row r="164" spans="14:14" x14ac:dyDescent="0.35">
      <c r="N164"/>
    </row>
    <row r="165" spans="14:14" x14ac:dyDescent="0.35">
      <c r="N165"/>
    </row>
    <row r="166" spans="14:14" x14ac:dyDescent="0.35">
      <c r="N166"/>
    </row>
    <row r="167" spans="14:14" x14ac:dyDescent="0.35">
      <c r="N167"/>
    </row>
    <row r="168" spans="14:14" x14ac:dyDescent="0.35">
      <c r="N168"/>
    </row>
    <row r="169" spans="14:14" x14ac:dyDescent="0.35">
      <c r="N169"/>
    </row>
    <row r="170" spans="14:14" x14ac:dyDescent="0.35">
      <c r="N170"/>
    </row>
    <row r="171" spans="14:14" x14ac:dyDescent="0.35">
      <c r="N171"/>
    </row>
    <row r="172" spans="14:14" x14ac:dyDescent="0.35">
      <c r="N172"/>
    </row>
    <row r="173" spans="14:14" x14ac:dyDescent="0.35">
      <c r="N173"/>
    </row>
    <row r="174" spans="14:14" x14ac:dyDescent="0.35">
      <c r="N174"/>
    </row>
  </sheetData>
  <pageMargins left="0.7" right="0.7" top="0.75" bottom="0.75" header="0.3" footer="0.3"/>
  <pageSetup orientation="portrait" verticalDpi="0" r:id="rId5"/>
  <drawing r:id="rId6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1"/>
  <sheetViews>
    <sheetView workbookViewId="0">
      <selection activeCell="A2" sqref="A2:C9"/>
    </sheetView>
  </sheetViews>
  <sheetFormatPr defaultRowHeight="14.5" x14ac:dyDescent="0.35"/>
  <cols>
    <col min="1" max="1" width="35.7265625" bestFit="1" customWidth="1"/>
    <col min="2" max="2" width="24.81640625" bestFit="1" customWidth="1"/>
    <col min="3" max="3" width="13.1796875" bestFit="1" customWidth="1"/>
    <col min="14" max="14" width="18" customWidth="1"/>
    <col min="15" max="15" width="12.7265625" style="1" customWidth="1"/>
  </cols>
  <sheetData>
    <row r="1" spans="1:16" s="6" customFormat="1" x14ac:dyDescent="0.35">
      <c r="A1" s="6" t="s">
        <v>0</v>
      </c>
      <c r="B1" s="6" t="s">
        <v>307</v>
      </c>
      <c r="C1" s="6" t="s">
        <v>308</v>
      </c>
      <c r="D1"/>
      <c r="E1"/>
      <c r="F1"/>
      <c r="G1"/>
      <c r="H1"/>
      <c r="I1"/>
      <c r="J1"/>
      <c r="N1" s="8" t="s">
        <v>309</v>
      </c>
      <c r="O1" s="1" t="s">
        <v>310</v>
      </c>
      <c r="P1"/>
    </row>
    <row r="2" spans="1:16" x14ac:dyDescent="0.35">
      <c r="A2" t="s">
        <v>320</v>
      </c>
      <c r="B2" t="s">
        <v>433</v>
      </c>
      <c r="C2">
        <v>51.2616935</v>
      </c>
      <c r="N2" s="9" t="s">
        <v>24</v>
      </c>
    </row>
    <row r="3" spans="1:16" x14ac:dyDescent="0.35">
      <c r="A3" t="s">
        <v>320</v>
      </c>
      <c r="B3" t="s">
        <v>434</v>
      </c>
      <c r="C3">
        <v>7.1323044999999992</v>
      </c>
      <c r="O3"/>
    </row>
    <row r="4" spans="1:16" x14ac:dyDescent="0.35">
      <c r="A4" t="s">
        <v>320</v>
      </c>
      <c r="B4" t="s">
        <v>435</v>
      </c>
      <c r="C4">
        <v>1.1830834554469353E-7</v>
      </c>
      <c r="O4"/>
    </row>
    <row r="5" spans="1:16" x14ac:dyDescent="0.35">
      <c r="A5" t="s">
        <v>320</v>
      </c>
      <c r="B5" t="s">
        <v>436</v>
      </c>
      <c r="C5">
        <v>0.27316540225692354</v>
      </c>
      <c r="O5"/>
    </row>
    <row r="6" spans="1:16" x14ac:dyDescent="0.35">
      <c r="A6" t="s">
        <v>320</v>
      </c>
      <c r="B6" t="s">
        <v>338</v>
      </c>
      <c r="C6">
        <v>0</v>
      </c>
      <c r="O6"/>
    </row>
    <row r="7" spans="1:16" x14ac:dyDescent="0.35">
      <c r="A7" t="s">
        <v>320</v>
      </c>
      <c r="B7" t="s">
        <v>166</v>
      </c>
      <c r="C7">
        <v>0</v>
      </c>
      <c r="O7"/>
    </row>
    <row r="8" spans="1:16" x14ac:dyDescent="0.35">
      <c r="A8" t="s">
        <v>320</v>
      </c>
      <c r="B8" t="s">
        <v>437</v>
      </c>
      <c r="C8">
        <v>0</v>
      </c>
      <c r="O8"/>
    </row>
    <row r="9" spans="1:16" x14ac:dyDescent="0.35">
      <c r="A9" t="s">
        <v>320</v>
      </c>
      <c r="B9" t="s">
        <v>438</v>
      </c>
      <c r="C9">
        <v>6.3577123569036065</v>
      </c>
      <c r="O9"/>
    </row>
    <row r="10" spans="1:16" x14ac:dyDescent="0.35">
      <c r="O10"/>
    </row>
    <row r="11" spans="1:16" x14ac:dyDescent="0.35">
      <c r="O11"/>
    </row>
  </sheetData>
  <pageMargins left="0.7" right="0.7" top="0.75" bottom="0.75" header="0.3" footer="0.3"/>
  <pageSetup orientation="portrait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0"/>
  <sheetViews>
    <sheetView workbookViewId="0">
      <selection activeCell="M14" sqref="M14"/>
    </sheetView>
  </sheetViews>
  <sheetFormatPr defaultRowHeight="14.5" x14ac:dyDescent="0.35"/>
  <cols>
    <col min="14" max="14" width="19.7265625" bestFit="1" customWidth="1"/>
  </cols>
  <sheetData>
    <row r="1" spans="1:14" x14ac:dyDescent="0.3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</row>
    <row r="2" spans="1:14" x14ac:dyDescent="0.35">
      <c r="A2" t="s">
        <v>320</v>
      </c>
      <c r="B2" t="s">
        <v>311</v>
      </c>
      <c r="C2">
        <v>6.2738095238095264</v>
      </c>
      <c r="D2">
        <v>11.5</v>
      </c>
      <c r="E2">
        <v>13.112792604590085</v>
      </c>
      <c r="F2">
        <v>1.4287486397909315</v>
      </c>
      <c r="G2">
        <v>209.0084589725933</v>
      </c>
      <c r="H2">
        <v>9.119973275442403</v>
      </c>
      <c r="I2">
        <v>3.4276457721766564</v>
      </c>
      <c r="J2">
        <v>7.7052833065083277</v>
      </c>
      <c r="K2">
        <v>4.8423357411107322</v>
      </c>
      <c r="L2">
        <v>31</v>
      </c>
      <c r="M2">
        <v>84</v>
      </c>
      <c r="N2" s="19">
        <v>22.804692479237644</v>
      </c>
    </row>
    <row r="3" spans="1:14" x14ac:dyDescent="0.35">
      <c r="A3" t="s">
        <v>320</v>
      </c>
      <c r="B3" t="s">
        <v>312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84</v>
      </c>
      <c r="M3">
        <v>84</v>
      </c>
      <c r="N3" s="20">
        <v>0</v>
      </c>
    </row>
    <row r="4" spans="1:14" x14ac:dyDescent="0.35">
      <c r="A4" t="s">
        <v>320</v>
      </c>
      <c r="B4" t="s">
        <v>313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84</v>
      </c>
      <c r="M4">
        <v>84</v>
      </c>
      <c r="N4" s="20">
        <v>0</v>
      </c>
    </row>
    <row r="5" spans="1:14" x14ac:dyDescent="0.35">
      <c r="A5" t="s">
        <v>320</v>
      </c>
      <c r="B5" t="s">
        <v>314</v>
      </c>
      <c r="C5">
        <v>1.1830834554469335E-7</v>
      </c>
      <c r="D5">
        <v>1.337649671170759E-8</v>
      </c>
      <c r="E5">
        <v>3.0716198612341049E-7</v>
      </c>
      <c r="F5">
        <v>3.3424145633145506E-8</v>
      </c>
      <c r="G5">
        <v>259.62833366423325</v>
      </c>
      <c r="H5">
        <v>1.8497860695628477E-7</v>
      </c>
      <c r="I5">
        <v>5.1638084133101238E-8</v>
      </c>
      <c r="J5">
        <v>1.5184005335370994E-7</v>
      </c>
      <c r="K5">
        <v>8.4776637735676066E-8</v>
      </c>
      <c r="L5">
        <v>57</v>
      </c>
      <c r="M5">
        <v>84</v>
      </c>
      <c r="N5" s="19">
        <v>28.327773608847632</v>
      </c>
    </row>
    <row r="6" spans="1:14" x14ac:dyDescent="0.35">
      <c r="A6" t="s">
        <v>320</v>
      </c>
      <c r="B6" t="s">
        <v>315</v>
      </c>
      <c r="C6">
        <v>0.27316540225692348</v>
      </c>
      <c r="D6">
        <v>0.1373720929060154</v>
      </c>
      <c r="E6">
        <v>0.85884515415108997</v>
      </c>
      <c r="F6">
        <v>9.3707688789128232E-2</v>
      </c>
      <c r="G6">
        <v>314.40480641223741</v>
      </c>
      <c r="H6">
        <v>0.4595798465115144</v>
      </c>
      <c r="I6">
        <v>8.6750958002331569E-2</v>
      </c>
      <c r="J6">
        <v>0.36692226691859997</v>
      </c>
      <c r="K6">
        <v>0.179408537595246</v>
      </c>
      <c r="L6">
        <v>33</v>
      </c>
      <c r="M6">
        <v>84</v>
      </c>
      <c r="N6" s="19">
        <v>34.30437676766703</v>
      </c>
    </row>
    <row r="7" spans="1:14" x14ac:dyDescent="0.35">
      <c r="A7" t="s">
        <v>320</v>
      </c>
      <c r="B7" t="s">
        <v>316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84</v>
      </c>
      <c r="M7">
        <v>84</v>
      </c>
      <c r="N7" s="20">
        <v>0</v>
      </c>
    </row>
    <row r="8" spans="1:14" x14ac:dyDescent="0.35">
      <c r="A8" t="s">
        <v>320</v>
      </c>
      <c r="B8" t="s">
        <v>317</v>
      </c>
      <c r="C8">
        <v>7.1323046072126939</v>
      </c>
      <c r="D8">
        <v>7.0647874601630063</v>
      </c>
      <c r="E8">
        <v>6.8029474091903577</v>
      </c>
      <c r="F8">
        <v>0.74226241550996519</v>
      </c>
      <c r="G8">
        <v>95.382177063928722</v>
      </c>
      <c r="H8">
        <v>8.6089010046516812</v>
      </c>
      <c r="I8">
        <v>5.6557082097737004</v>
      </c>
      <c r="J8">
        <v>7.8749565468098943</v>
      </c>
      <c r="K8">
        <v>6.3896526676154863</v>
      </c>
      <c r="L8">
        <v>51</v>
      </c>
      <c r="M8">
        <v>84</v>
      </c>
      <c r="N8" s="18">
        <v>10.407048722503195</v>
      </c>
    </row>
    <row r="9" spans="1:14" x14ac:dyDescent="0.35">
      <c r="A9" t="s">
        <v>320</v>
      </c>
      <c r="B9" t="s">
        <v>318</v>
      </c>
      <c r="C9">
        <v>51.261693982003422</v>
      </c>
      <c r="D9">
        <v>14.462885925367175</v>
      </c>
      <c r="E9">
        <v>59.187096378883084</v>
      </c>
      <c r="F9">
        <v>6.4578416504971026</v>
      </c>
      <c r="G9">
        <v>115.46067205594504</v>
      </c>
      <c r="H9">
        <v>64.10839821638676</v>
      </c>
      <c r="I9">
        <v>38.414989747620048</v>
      </c>
      <c r="J9">
        <v>57.72292457530817</v>
      </c>
      <c r="K9">
        <v>44.800463388698631</v>
      </c>
      <c r="L9">
        <v>76</v>
      </c>
      <c r="M9">
        <v>84</v>
      </c>
      <c r="N9" s="19">
        <v>12.597792130639062</v>
      </c>
    </row>
    <row r="10" spans="1:14" x14ac:dyDescent="0.35">
      <c r="A10" t="s">
        <v>320</v>
      </c>
      <c r="B10" t="s">
        <v>319</v>
      </c>
      <c r="C10">
        <v>58.39399858921611</v>
      </c>
      <c r="D10">
        <v>11.643549039118474</v>
      </c>
      <c r="E10">
        <v>81.459049730628308</v>
      </c>
      <c r="F10">
        <v>8.8879109864232468</v>
      </c>
      <c r="G10">
        <v>139.49900965622814</v>
      </c>
      <c r="H10">
        <v>76.074884848685869</v>
      </c>
      <c r="I10">
        <v>40.713112329746338</v>
      </c>
      <c r="J10">
        <v>67.286573768978656</v>
      </c>
      <c r="K10">
        <v>49.501423409453544</v>
      </c>
      <c r="L10">
        <v>78</v>
      </c>
      <c r="M10">
        <v>84</v>
      </c>
      <c r="N10" s="19">
        <v>15.220589788596218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87443-fb63-4041-8bab-c8366de136ed"/>
    <FileType xmlns="23277bc2-f8fe-4901-aaef-f93f447d4e50">Reports_Template_Master</FileType>
    <Refuge xmlns="23277bc2-f8fe-4901-aaef-f93f447d4e50">N/A</Refuge>
    <Protocol_Section xmlns="23277bc2-f8fe-4901-aaef-f93f447d4e50" xsi:nil="true"/>
    <Description xmlns="23277bc2-f8fe-4901-aaef-f93f447d4e50" xsi:nil="true"/>
    <Cal_Year xmlns="23277bc2-f8fe-4901-aaef-f93f447d4e5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706F723D31D4F83CC9C5C59DBC8F8" ma:contentTypeVersion="16" ma:contentTypeDescription="Create a new document." ma:contentTypeScope="" ma:versionID="0ec50a50162c112a7472a58b9350b377">
  <xsd:schema xmlns:xsd="http://www.w3.org/2001/XMLSchema" xmlns:xs="http://www.w3.org/2001/XMLSchema" xmlns:p="http://schemas.microsoft.com/office/2006/metadata/properties" xmlns:ns2="23277bc2-f8fe-4901-aaef-f93f447d4e50" xmlns:ns3="f4d87443-fb63-4041-8bab-c8366de136ed" targetNamespace="http://schemas.microsoft.com/office/2006/metadata/properties" ma:root="true" ma:fieldsID="79f95edf13cc530e4d404267ff6b18e4" ns2:_="" ns3:_="">
    <xsd:import namespace="23277bc2-f8fe-4901-aaef-f93f447d4e50"/>
    <xsd:import namespace="f4d87443-fb63-4041-8bab-c8366de136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TaxCatchAll" minOccurs="0"/>
                <xsd:element ref="ns2:FileType"/>
                <xsd:element ref="ns3:SharedWithUsers" minOccurs="0"/>
                <xsd:element ref="ns3:SharedWithDetails" minOccurs="0"/>
                <xsd:element ref="ns2:Refuge"/>
                <xsd:element ref="ns2:Protocol_Section" minOccurs="0"/>
                <xsd:element ref="ns2:Description" minOccurs="0"/>
                <xsd:element ref="ns2:MediaServiceDateTaken" minOccurs="0"/>
                <xsd:element ref="ns2:Cal_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277bc2-f8fe-4901-aaef-f93f447d4e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FileType" ma:index="11" ma:displayName="FileType" ma:format="Dropdown" ma:internalName="FileType">
      <xsd:simpleType>
        <xsd:restriction base="dms:Choice">
          <xsd:enumeration value="N/A"/>
          <xsd:enumeration value="FMP"/>
          <xsd:enumeration value="FM_output"/>
          <xsd:enumeration value="Validation_report"/>
          <xsd:enumeration value="Inventory_workbook"/>
          <xsd:enumeration value="Inventory_narrative_report"/>
          <xsd:enumeration value="Factory_DB_Master"/>
          <xsd:enumeration value="Protocol_Material"/>
          <xsd:enumeration value="Reports_DB_Master"/>
          <xsd:enumeration value="Reports_Template_Master"/>
          <xsd:enumeration value="Other_raw_data_file"/>
          <xsd:enumeration value="Training_Material"/>
          <xsd:enumeration value="Training_Recording"/>
        </xsd:restriction>
      </xsd:simpleType>
    </xsd:element>
    <xsd:element name="Refuge" ma:index="14" ma:displayName="Refuge" ma:format="Dropdown" ma:internalName="Refuge">
      <xsd:simpleType>
        <xsd:restriction base="dms:Choice">
          <xsd:enumeration value="N/A"/>
          <xsd:enumeration value="Amagansett National Wildlife Refuge"/>
          <xsd:enumeration value="Aroostook National Wildlife Refuge"/>
          <xsd:enumeration value="Assabet River National Wildlife Refuge"/>
          <xsd:enumeration value="Back Bay National Wildlife Refuge"/>
          <xsd:enumeration value="Blackwater National Wildlife Refuge"/>
          <xsd:enumeration value="Block Island National Wildlife Refuge"/>
          <xsd:enumeration value="Bombay Hook National Wildlife Refuge"/>
          <xsd:enumeration value="Canaan Valley National Wildlife Refuge"/>
          <xsd:enumeration value="Cape May National Wildlife Refuge"/>
          <xsd:enumeration value="Cherry Valley National Wildlife Refuge"/>
          <xsd:enumeration value="Chincoteague National Wildlife Refuge"/>
          <xsd:enumeration value="Conscience Point National Wildlife Refuge"/>
          <xsd:enumeration value="Cross Island National Wildlife Refuge"/>
          <xsd:enumeration value="Eastern Neck National Wildlife Refuge"/>
          <xsd:enumeration value="Eastern Shore of Virginia National Wildlife Refuge"/>
          <xsd:enumeration value="Edwin B. Forsythe National Wildlife Refuge"/>
          <xsd:enumeration value="Elizabeth Alexandra Morton National Wildlife Refuge"/>
          <xsd:enumeration value="Erie National Wildlife Refuge"/>
          <xsd:enumeration value="Featherstone National Wildlife Refuge"/>
          <xsd:enumeration value="Fisherman Island National Wildlife Refuge"/>
          <xsd:enumeration value="Franklin Island National Wildlife Refuge"/>
          <xsd:enumeration value="Great Bay National Wildlife Refuge"/>
          <xsd:enumeration value="Great Dismal Swamp National Wildlife Refuge"/>
          <xsd:enumeration value="Great Meadows National Wildlife Refuge"/>
          <xsd:enumeration value="Great Swamp National Wildlife Refuge"/>
          <xsd:enumeration value="Great Thicket National Wildlife Refuge"/>
          <xsd:enumeration value="Great Thicket National Wildlife Refuge-Connecticut Focus Area"/>
          <xsd:enumeration value="Great Thicket National Wildlife Refuge-Housatonic Focus Area"/>
          <xsd:enumeration value="Great Thicket National Wildlife Refuge-Maine Focus Area"/>
          <xsd:enumeration value="Great Thicket National Wildlife Refuge-Massachusetts Focus Area"/>
          <xsd:enumeration value="Great Thicket National Wildlife Refuge-New Hampshire Focus Area"/>
          <xsd:enumeration value="Great Thicket National Wildlife Refuge-Rhode Island Focus Area"/>
          <xsd:enumeration value="Iroquois National Wildlife Refuge"/>
          <xsd:enumeration value="James River National Wildlife Refuge"/>
          <xsd:enumeration value="John H. Chafee National Wildlife Refuge"/>
          <xsd:enumeration value="John Hay National Wildlife Refuge"/>
          <xsd:enumeration value="John Heinz National Wildlife Refuge at Tinicum"/>
          <xsd:enumeration value="Martin National Wildlife Refuge"/>
          <xsd:enumeration value="Mashpee National Wildlife Refuge"/>
          <xsd:enumeration value="Mason Neck National Wildlife Refuge"/>
          <xsd:enumeration value="Massasoit National Wildlife Refuge"/>
          <xsd:enumeration value="Missisquoi National Wildlife Refuge"/>
          <xsd:enumeration value="Monomoy National Wildlife Refuge"/>
          <xsd:enumeration value="Montezuma National Wildlife Refuge"/>
          <xsd:enumeration value="Moosehorn National Wildlife Refuge"/>
          <xsd:enumeration value="Nansemond National Wildlife Refuge"/>
          <xsd:enumeration value="Nantucket National Wildlife Refuge"/>
          <xsd:enumeration value="Ninigret National Wildlife Refuge"/>
          <xsd:enumeration value="Nomans Land Island National Wildlife Refuge"/>
          <xsd:enumeration value="Occoquan Bay National Wildlife Refuge"/>
          <xsd:enumeration value="Ohio River Islands National Wildlife Refuge"/>
          <xsd:enumeration value="Oxbow National Wildlife Refuge"/>
          <xsd:enumeration value="Oyster Bay National Wildlife Refuge"/>
          <xsd:enumeration value="Parker River National Wildlife Refuge"/>
          <xsd:enumeration value="Patuxent Research Refuge"/>
          <xsd:enumeration value="Petit Manan National Wildlife Refuge"/>
          <xsd:enumeration value="Plum Tree Island National Wildlife Refuge"/>
          <xsd:enumeration value="Pond Island National Wildlife Refuge"/>
          <xsd:enumeration value="Presquile National Wildlife Refuge"/>
          <xsd:enumeration value="Prime Hook National Wildlife Refuge"/>
          <xsd:enumeration value="Rachel Carson National Wildlife Refuge"/>
          <xsd:enumeration value="Rappahannock River Valley National Wildlife Refuge"/>
          <xsd:enumeration value="Sachuest Point National Wildlife Refuge"/>
          <xsd:enumeration value="Seal Island National Wildlife Refuge"/>
          <xsd:enumeration value="Seatuck National Wildlife Refuge"/>
          <xsd:enumeration value="Shawangunk Grasslands National Wildlife Refuge"/>
          <xsd:enumeration value="Silvio O. Conte National Fish and Wildlife Refuge"/>
          <xsd:enumeration value="Stewart B. Mckinney National Wildlife Refuge"/>
          <xsd:enumeration value="Sunkhaze Meadows National Wildlife Refuge"/>
          <xsd:enumeration value="Supawna Meadows National Wildlife Refuge"/>
          <xsd:enumeration value="Susquehanna National Wildlife Refuge"/>
          <xsd:enumeration value="Target Rock National Wildlife Refuge"/>
          <xsd:enumeration value="Thacher Island National Wildlife Refuge"/>
          <xsd:enumeration value="Trustom Pond National Wildlife Refuge"/>
          <xsd:enumeration value="Umbagog National Wildlife Refuge"/>
          <xsd:enumeration value="Wallkill River National Wildlife Refuge"/>
          <xsd:enumeration value="Wallops Island National Wildlife Refuge"/>
          <xsd:enumeration value="Wapack National Wildlife Refuge"/>
          <xsd:enumeration value="Wertheim National Wildlife Refuge"/>
        </xsd:restriction>
      </xsd:simpleType>
    </xsd:element>
    <xsd:element name="Protocol_Section" ma:index="15" nillable="true" ma:displayName="Protocol_Section" ma:format="Dropdown" ma:internalName="Protocol_Section">
      <xsd:simpleType>
        <xsd:restriction base="dms:Choice">
          <xsd:enumeration value="N/A"/>
          <xsd:enumeration value="Element"/>
          <xsd:enumeration value="Appendix"/>
          <xsd:enumeration value="SOP"/>
          <xsd:enumeration value="Supplemental Materials"/>
        </xsd:restriction>
      </xsd:simpleType>
    </xsd:element>
    <xsd:element name="Description" ma:index="16" nillable="true" ma:displayName="Description" ma:format="Dropdown" ma:internalName="Description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Cal_Year" ma:index="18" nillable="true" ma:displayName="Cal_Year" ma:format="Dropdown" ma:internalName="Cal_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87443-fb63-4041-8bab-c8366de136ed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ffb55cf-3e11-4995-849e-49046e88e425}" ma:internalName="TaxCatchAll" ma:showField="CatchAllData" ma:web="f4d87443-fb63-4041-8bab-c8366de136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932FA8-A862-4DB5-9E07-03F2746B37B7}">
  <ds:schemaRefs>
    <ds:schemaRef ds:uri="http://schemas.microsoft.com/office/2006/metadata/properties"/>
    <ds:schemaRef ds:uri="http://schemas.microsoft.com/office/infopath/2007/PartnerControls"/>
    <ds:schemaRef ds:uri="f4d87443-fb63-4041-8bab-c8366de136ed"/>
    <ds:schemaRef ds:uri="23277bc2-f8fe-4901-aaef-f93f447d4e50"/>
  </ds:schemaRefs>
</ds:datastoreItem>
</file>

<file path=customXml/itemProps2.xml><?xml version="1.0" encoding="utf-8"?>
<ds:datastoreItem xmlns:ds="http://schemas.openxmlformats.org/officeDocument/2006/customXml" ds:itemID="{EEF07003-FA44-460D-B349-F06540835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277bc2-f8fe-4901-aaef-f93f447d4e50"/>
    <ds:schemaRef ds:uri="f4d87443-fb63-4041-8bab-c8366de136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796A06-8981-4CAD-8586-B6F497B7E2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8</vt:i4>
      </vt:variant>
    </vt:vector>
  </HeadingPairs>
  <TitlesOfParts>
    <vt:vector size="43" baseType="lpstr">
      <vt:lpstr>1 TreeComposition</vt:lpstr>
      <vt:lpstr>2 TreeStats</vt:lpstr>
      <vt:lpstr>3 Regen</vt:lpstr>
      <vt:lpstr>4 Regen_Stats</vt:lpstr>
      <vt:lpstr>5 VegComposition</vt:lpstr>
      <vt:lpstr>6 WatchlistSpecies</vt:lpstr>
      <vt:lpstr>7 CrownComposition</vt:lpstr>
      <vt:lpstr>8 CrownStructure</vt:lpstr>
      <vt:lpstr>9 CrownStructure_Stats</vt:lpstr>
      <vt:lpstr>10 TreeDiameter</vt:lpstr>
      <vt:lpstr>11 TreeDiameter_Stats</vt:lpstr>
      <vt:lpstr>12 DeadTreeDiameter</vt:lpstr>
      <vt:lpstr>13 TreeCavityClass</vt:lpstr>
      <vt:lpstr>14 TreeCavityClass_Stats</vt:lpstr>
      <vt:lpstr>15 TreeCavityDistribution</vt:lpstr>
      <vt:lpstr>16 TreeWildlifeValues</vt:lpstr>
      <vt:lpstr>17 TreeWildlifeValues_Stats</vt:lpstr>
      <vt:lpstr>18 VegStructure</vt:lpstr>
      <vt:lpstr>19 VegStructure_Stats</vt:lpstr>
      <vt:lpstr>20 CWD</vt:lpstr>
      <vt:lpstr>21 CWD_Stats</vt:lpstr>
      <vt:lpstr>22 CanopyStructure</vt:lpstr>
      <vt:lpstr>23 CrownConditionSpecies</vt:lpstr>
      <vt:lpstr>24 CrownConditionSummary</vt:lpstr>
      <vt:lpstr>25 CrownConditionSummary_Stats</vt:lpstr>
      <vt:lpstr>26 DamageImpact</vt:lpstr>
      <vt:lpstr>27 DamageAgent</vt:lpstr>
      <vt:lpstr>28 Browse</vt:lpstr>
      <vt:lpstr>29 Landform</vt:lpstr>
      <vt:lpstr>30 MerchantableSpeciesVolume</vt:lpstr>
      <vt:lpstr>31 MerchantableSummary</vt:lpstr>
      <vt:lpstr>32 MerchantableSummaryStats</vt:lpstr>
      <vt:lpstr>33 BiomassSpecies</vt:lpstr>
      <vt:lpstr>34 BiomassSummary</vt:lpstr>
      <vt:lpstr>35 BiomassSummary_Stats</vt:lpstr>
      <vt:lpstr>Report_4_Plot_Tract_Watchlist</vt:lpstr>
      <vt:lpstr>Report_7_Plot_Tract_Live_Tree_DBH_Crown_Position_Label</vt:lpstr>
      <vt:lpstr>Report_9_Plot_Tract_Cavity_Trees</vt:lpstr>
      <vt:lpstr>Report_A_10_Plot_Tract_Wildlife</vt:lpstr>
      <vt:lpstr>Report_A_13_Plot_Tract_Total_Per_Cent_Label</vt:lpstr>
      <vt:lpstr>Report_A_14_Plot_Tract</vt:lpstr>
      <vt:lpstr>Report_Table__11_Plot_Tract</vt:lpstr>
      <vt:lpstr>Report_Table_15_Plot_Tract</vt:lpstr>
    </vt:vector>
  </TitlesOfParts>
  <Manager/>
  <Company>Department of Interior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NBush</dc:creator>
  <cp:keywords/>
  <dc:description/>
  <cp:lastModifiedBy>T.LaPointe</cp:lastModifiedBy>
  <cp:revision/>
  <dcterms:created xsi:type="dcterms:W3CDTF">2018-01-18T13:59:04Z</dcterms:created>
  <dcterms:modified xsi:type="dcterms:W3CDTF">2021-04-28T18:38:08Z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0x0101007FF706F723D31D4F83CC9C5C59DBC8F8</vt:lpwstr>
  </property>
</Properties>
</file>