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1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2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3.xml" ContentType="application/vnd.openxmlformats-officedocument.spreadsheetml.pivotCacheRecords+xml"/>
  <Override PartName="/xl/pivotCache/pivotCacheDefinition24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Cache/pivotCacheDefinition26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Cache/pivotCacheDefinition27.xml" ContentType="application/vnd.openxmlformats-officedocument.spreadsheetml.pivotCacheDefinition+xml"/>
  <Override PartName="/xl/pivotCache/pivotCacheRecords27.xml" ContentType="application/vnd.openxmlformats-officedocument.spreadsheetml.pivotCacheRecords+xml"/>
  <Override PartName="/xl/pivotCache/pivotCacheDefinition28.xml" ContentType="application/vnd.openxmlformats-officedocument.spreadsheetml.pivotCacheDefinition+xml"/>
  <Override PartName="/xl/pivotCache/pivotCacheRecords28.xml" ContentType="application/vnd.openxmlformats-officedocument.spreadsheetml.pivotCacheRecords+xml"/>
  <Override PartName="/xl/pivotCache/pivotCacheDefinition29.xml" ContentType="application/vnd.openxmlformats-officedocument.spreadsheetml.pivotCacheDefinition+xml"/>
  <Override PartName="/xl/pivotCache/pivotCacheRecords29.xml" ContentType="application/vnd.openxmlformats-officedocument.spreadsheetml.pivotCacheRecords+xml"/>
  <Override PartName="/xl/pivotCache/pivotCacheDefinition30.xml" ContentType="application/vnd.openxmlformats-officedocument.spreadsheetml.pivotCacheDefinition+xml"/>
  <Override PartName="/xl/pivotCache/pivotCacheRecords30.xml" ContentType="application/vnd.openxmlformats-officedocument.spreadsheetml.pivotCacheRecords+xml"/>
  <Override PartName="/xl/pivotCache/pivotCacheDefinition31.xml" ContentType="application/vnd.openxmlformats-officedocument.spreadsheetml.pivotCacheDefinition+xml"/>
  <Override PartName="/xl/pivotCache/pivotCacheRecords31.xml" ContentType="application/vnd.openxmlformats-officedocument.spreadsheetml.pivotCacheRecords+xml"/>
  <Override PartName="/xl/pivotCache/pivotCacheDefinition32.xml" ContentType="application/vnd.openxmlformats-officedocument.spreadsheetml.pivotCacheDefinition+xml"/>
  <Override PartName="/xl/pivotCache/pivotCacheRecords32.xml" ContentType="application/vnd.openxmlformats-officedocument.spreadsheetml.pivotCacheRecords+xml"/>
  <Override PartName="/xl/pivotCache/pivotCacheDefinition33.xml" ContentType="application/vnd.openxmlformats-officedocument.spreadsheetml.pivotCacheDefinition+xml"/>
  <Override PartName="/xl/pivotCache/pivotCacheDefinition34.xml" ContentType="application/vnd.openxmlformats-officedocument.spreadsheetml.pivotCacheDefinition+xml"/>
  <Override PartName="/xl/pivotCache/pivotCacheRecords33.xml" ContentType="application/vnd.openxmlformats-officedocument.spreadsheetml.pivotCacheRecords+xml"/>
  <Override PartName="/xl/pivotCache/pivotCacheDefinition35.xml" ContentType="application/vnd.openxmlformats-officedocument.spreadsheetml.pivotCacheDefinition+xml"/>
  <Override PartName="/xl/pivotCache/pivotCacheRecords34.xml" ContentType="application/vnd.openxmlformats-officedocument.spreadsheetml.pivotCacheRecords+xml"/>
  <Override PartName="/xl/pivotCache/pivotCacheDefinition36.xml" ContentType="application/vnd.openxmlformats-officedocument.spreadsheetml.pivotCacheDefinition+xml"/>
  <Override PartName="/xl/pivotCache/pivotCacheRecords35.xml" ContentType="application/vnd.openxmlformats-officedocument.spreadsheetml.pivotCacheRecords+xml"/>
  <Override PartName="/xl/pivotCache/pivotCacheDefinition37.xml" ContentType="application/vnd.openxmlformats-officedocument.spreadsheetml.pivotCacheDefinition+xml"/>
  <Override PartName="/xl/pivotCache/pivotCacheRecords36.xml" ContentType="application/vnd.openxmlformats-officedocument.spreadsheetml.pivotCacheRecords+xml"/>
  <Override PartName="/xl/pivotCache/pivotCacheDefinition38.xml" ContentType="application/vnd.openxmlformats-officedocument.spreadsheetml.pivotCacheDefinition+xml"/>
  <Override PartName="/xl/pivotCache/pivotCacheRecords37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0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pivotTables/pivotTable16.xml" ContentType="application/vnd.openxmlformats-officedocument.spreadsheetml.pivotTable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4.xml" ContentType="application/vnd.openxmlformats-officedocument.themeOverride+xml"/>
  <Override PartName="/xl/pivotTables/pivotTable19.xml" ContentType="application/vnd.openxmlformats-officedocument.spreadsheetml.pivotTab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ivotTables/pivotTable20.xml" ContentType="application/vnd.openxmlformats-officedocument.spreadsheetml.pivotTab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5.xml" ContentType="application/vnd.openxmlformats-officedocument.themeOverride+xml"/>
  <Override PartName="/xl/pivotTables/pivotTable21.xml" ContentType="application/vnd.openxmlformats-officedocument.spreadsheetml.pivotTable+xml"/>
  <Override PartName="/xl/drawings/drawing1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6.xml" ContentType="application/vnd.openxmlformats-officedocument.themeOverride+xml"/>
  <Override PartName="/xl/pivotTables/pivotTable22.xml" ContentType="application/vnd.openxmlformats-officedocument.spreadsheetml.pivotTable+xml"/>
  <Override PartName="/xl/drawings/drawing1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17.xml" ContentType="application/vnd.openxmlformats-officedocument.themeOverride+xml"/>
  <Override PartName="/xl/pivotTables/pivotTable23.xml" ContentType="application/vnd.openxmlformats-officedocument.spreadsheetml.pivotTab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18.xml" ContentType="application/vnd.openxmlformats-officedocument.themeOverride+xml"/>
  <Override PartName="/xl/pivotTables/pivotTable24.xml" ContentType="application/vnd.openxmlformats-officedocument.spreadsheetml.pivotTable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pivotTables/pivotTable25.xml" ContentType="application/vnd.openxmlformats-officedocument.spreadsheetml.pivotTable+xml"/>
  <Override PartName="/xl/drawings/drawing15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19.xml" ContentType="application/vnd.openxmlformats-officedocument.themeOverride+xml"/>
  <Override PartName="/xl/pivotTables/pivotTable26.xml" ContentType="application/vnd.openxmlformats-officedocument.spreadsheetml.pivotTable+xml"/>
  <Override PartName="/xl/drawings/drawing16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7.xml" ContentType="application/vnd.openxmlformats-officedocument.drawingml.chartshapes+xml"/>
  <Override PartName="/xl/pivotTables/pivotTable27.xml" ContentType="application/vnd.openxmlformats-officedocument.spreadsheetml.pivotTable+xml"/>
  <Override PartName="/xl/drawings/drawing18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pivotTables/pivotTable28.xml" ContentType="application/vnd.openxmlformats-officedocument.spreadsheetml.pivotTable+xml"/>
  <Override PartName="/xl/drawings/drawing19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0.xml" ContentType="application/vnd.openxmlformats-officedocument.themeOverride+xml"/>
  <Override PartName="/xl/pivotTables/pivotTable29.xml" ContentType="application/vnd.openxmlformats-officedocument.spreadsheetml.pivotTable+xml"/>
  <Override PartName="/xl/drawings/drawing2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1.xml" ContentType="application/vnd.openxmlformats-officedocument.themeOverride+xml"/>
  <Override PartName="/xl/pivotTables/pivotTable30.xml" ContentType="application/vnd.openxmlformats-officedocument.spreadsheetml.pivotTable+xml"/>
  <Override PartName="/xl/drawings/drawing21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2.xml" ContentType="application/vnd.openxmlformats-officedocument.themeOverrid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drawings/drawing22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3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24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25.xml" ContentType="application/vnd.openxmlformats-officedocument.themeOverride+xml"/>
  <Override PartName="/xl/pivotTables/pivotTable34.xml" ContentType="application/vnd.openxmlformats-officedocument.spreadsheetml.pivotTable+xml"/>
  <Override PartName="/xl/drawings/drawing23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26.xml" ContentType="application/vnd.openxmlformats-officedocument.themeOverride+xml"/>
  <Override PartName="/xl/pivotTables/pivotTable35.xml" ContentType="application/vnd.openxmlformats-officedocument.spreadsheetml.pivotTable+xml"/>
  <Override PartName="/xl/drawings/drawing24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27.xml" ContentType="application/vnd.openxmlformats-officedocument.themeOverride+xml"/>
  <Override PartName="/xl/pivotTables/pivotTable36.xml" ContentType="application/vnd.openxmlformats-officedocument.spreadsheetml.pivotTable+xml"/>
  <Override PartName="/xl/drawings/drawing25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pivotTables/pivotTable37.xml" ContentType="application/vnd.openxmlformats-officedocument.spreadsheetml.pivotTable+xml"/>
  <Override PartName="/xl/drawings/drawing26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pivotTables/pivotTable38.xml" ContentType="application/vnd.openxmlformats-officedocument.spreadsheetml.pivotTable+xml"/>
  <Override PartName="/xl/drawings/drawing27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28.xml" ContentType="application/vnd.openxmlformats-officedocument.themeOverride+xml"/>
  <Override PartName="/xl/pivotTables/pivotTable39.xml" ContentType="application/vnd.openxmlformats-officedocument.spreadsheetml.pivotTable+xml"/>
  <Override PartName="/xl/drawings/drawing28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29.xml" ContentType="application/vnd.openxmlformats-officedocument.themeOverride+xml"/>
  <Override PartName="/xl/pivotTables/pivotTable40.xml" ContentType="application/vnd.openxmlformats-officedocument.spreadsheetml.pivotTable+xml"/>
  <Override PartName="/xl/drawings/drawing29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0.xml" ContentType="application/vnd.openxmlformats-officedocument.themeOverrid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drawings/drawing30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1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32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33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34.xml" ContentType="application/vnd.openxmlformats-officedocument.themeOverrid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drawings/drawing31.xml" ContentType="application/vnd.openxmlformats-officedocument.drawing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pivotTables/pivotTable48.xml" ContentType="application/vnd.openxmlformats-officedocument.spreadsheetml.pivotTable+xml"/>
  <Override PartName="/xl/drawings/drawing32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35.xml" ContentType="application/vnd.openxmlformats-officedocument.themeOverride+xml"/>
  <Override PartName="/xl/drawings/drawing33.xml" ContentType="application/vnd.openxmlformats-officedocument.drawingml.chartshapes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drawings/drawing34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36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37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pivotTables/pivotTable53.xml" ContentType="application/vnd.openxmlformats-officedocument.spreadsheetml.pivotTable+xml"/>
  <Override PartName="/xl/drawings/drawing35.xml" ContentType="application/vnd.openxmlformats-officedocument.drawing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38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zlapointe\Desktop\Canaan\coverted to 2.3\reviewed and cleaned\early succession\"/>
    </mc:Choice>
  </mc:AlternateContent>
  <workbookProtection workbookAlgorithmName="SHA-512" workbookHashValue="tt3dskYYoQfjCHLfe1o3G0JYAOnSsi9sUGU6UxB2r49IiBcE+IOe03ZVgs6ZXM7GUVB/HwLFdfkvvZk6odN9qA==" workbookSaltValue="5q5zl81G7lsa7EjdAqghcw==" workbookSpinCount="100000" lockStructure="1"/>
  <bookViews>
    <workbookView xWindow="0" yWindow="0" windowWidth="20490" windowHeight="7760" tabRatio="925" firstSheet="21" activeTab="21"/>
  </bookViews>
  <sheets>
    <sheet name="1 TreeComposition" sheetId="2" r:id="rId1"/>
    <sheet name="2 TreeStats" sheetId="28" r:id="rId2"/>
    <sheet name="3 Regen" sheetId="3" r:id="rId3"/>
    <sheet name="4 Regen_Stats" sheetId="29" r:id="rId4"/>
    <sheet name="5 VegComposition" sheetId="39" r:id="rId5"/>
    <sheet name="6 WatchlistSpecies" sheetId="4" r:id="rId6"/>
    <sheet name="7 CrownComposition" sheetId="7" r:id="rId7"/>
    <sheet name="8 CrownStructure" sheetId="8" r:id="rId8"/>
    <sheet name="9 CrownStructure_Stats" sheetId="32" r:id="rId9"/>
    <sheet name="10 TreeDiameter" sheetId="5" r:id="rId10"/>
    <sheet name="11 TreeDiameter_Stats" sheetId="30" r:id="rId11"/>
    <sheet name="12 DeadTreeDiameter" sheetId="9" r:id="rId12"/>
    <sheet name="13 TreeCavityClass" sheetId="10" r:id="rId13"/>
    <sheet name="14 TreeCavityClass_Stats" sheetId="33" r:id="rId14"/>
    <sheet name="15 TreeCavityDistribution" sheetId="12" r:id="rId15"/>
    <sheet name="16 TreeWildlifeValues" sheetId="13" r:id="rId16"/>
    <sheet name="17 TreeWildlifeValues_Stats" sheetId="34" r:id="rId17"/>
    <sheet name="18 VegStructure" sheetId="27" r:id="rId18"/>
    <sheet name="19 VegStructure_Stats" sheetId="31" r:id="rId19"/>
    <sheet name="20 CWD" sheetId="14" r:id="rId20"/>
    <sheet name="21 CWD_Stats" sheetId="38" r:id="rId21"/>
    <sheet name="22 CanopyStructure" sheetId="21" r:id="rId22"/>
    <sheet name="23 CrownConditionSpecies" sheetId="16" r:id="rId23"/>
    <sheet name="24 CrownConditionSummary" sheetId="15" r:id="rId24"/>
    <sheet name="25 CrownConditionSummary_Stats" sheetId="36" r:id="rId25"/>
    <sheet name="26 DamageImpact" sheetId="18" r:id="rId26"/>
    <sheet name="27 DamageAgent" sheetId="19" r:id="rId27"/>
    <sheet name="28 Browse" sheetId="17" r:id="rId28"/>
    <sheet name="29 Landform" sheetId="22" r:id="rId29"/>
    <sheet name="30 MerchantableSpeciesVolume" sheetId="23" r:id="rId30"/>
    <sheet name="31 MerchantableSummary" sheetId="24" r:id="rId31"/>
    <sheet name="32 MerchantableSummaryStats" sheetId="35" r:id="rId32"/>
    <sheet name="33 BiomassSpecies" sheetId="25" r:id="rId33"/>
    <sheet name="34 BiomassSummary" sheetId="26" r:id="rId34"/>
    <sheet name="35 BiomassSummary_Stats" sheetId="37" r:id="rId35"/>
  </sheets>
  <externalReferences>
    <externalReference r:id="rId36"/>
  </externalReferences>
  <definedNames>
    <definedName name="Report_1_Plot_Tract_Trees_Live" localSheetId="17">#REF!</definedName>
    <definedName name="Report_1_Plot_Tract_Trees_Live">#REF!</definedName>
    <definedName name="Report_4_Plot_Tract_Watchlist">'6 WatchlistSpecies'!$B$1:$B$1</definedName>
    <definedName name="Report_7_Plot_Tract_Live_Tree_DBH_Crown_Position_Label">'7 CrownComposition'!$B$1:$B$1</definedName>
    <definedName name="Report_9_Plot_Tract_Cavity_Trees">'13 TreeCavityClass'!$B$1:$C$1</definedName>
    <definedName name="Report_A_10_Plot_Tract_Wildlife">'16 TreeWildlifeValues'!$B$1:$E$1</definedName>
    <definedName name="Report_A_13_Plot_Tract_Species_Label" localSheetId="17">[1]Report_13A_CrownCondition!#REF!</definedName>
    <definedName name="Report_A_13_Plot_Tract_Species_Label">'23 CrownConditionSpecies'!#REF!</definedName>
    <definedName name="Report_A_13_Plot_Tract_Total_Per_Cent_Label">'24 CrownConditionSummary'!$B$1:$C$1</definedName>
    <definedName name="Report_A_14_Plot_Tract">'28 Browse'!$B$1:$C$1</definedName>
    <definedName name="Report_Table__11_Plot_Tract">'20 CWD'!$B$1:$C$1</definedName>
    <definedName name="Report_Table_15_Plot_Tract">'26 DamageImpact'!$B$1:$B$1</definedName>
  </definedNames>
  <calcPr calcId="162913"/>
  <pivotCaches>
    <pivotCache cacheId="945" r:id="rId37"/>
    <pivotCache cacheId="985" r:id="rId38"/>
    <pivotCache cacheId="988" r:id="rId39"/>
    <pivotCache cacheId="991" r:id="rId40"/>
    <pivotCache cacheId="994" r:id="rId41"/>
    <pivotCache cacheId="998" r:id="rId42"/>
    <pivotCache cacheId="1001" r:id="rId43"/>
    <pivotCache cacheId="1004" r:id="rId44"/>
    <pivotCache cacheId="1007" r:id="rId45"/>
    <pivotCache cacheId="1010" r:id="rId46"/>
    <pivotCache cacheId="1013" r:id="rId47"/>
    <pivotCache cacheId="1016" r:id="rId48"/>
    <pivotCache cacheId="1019" r:id="rId49"/>
    <pivotCache cacheId="1022" r:id="rId50"/>
    <pivotCache cacheId="1025" r:id="rId51"/>
    <pivotCache cacheId="1028" r:id="rId52"/>
    <pivotCache cacheId="1031" r:id="rId53"/>
    <pivotCache cacheId="1034" r:id="rId54"/>
    <pivotCache cacheId="1037" r:id="rId55"/>
    <pivotCache cacheId="1040" r:id="rId56"/>
    <pivotCache cacheId="1043" r:id="rId57"/>
    <pivotCache cacheId="1046" r:id="rId58"/>
    <pivotCache cacheId="1049" r:id="rId59"/>
    <pivotCache cacheId="1052" r:id="rId60"/>
    <pivotCache cacheId="1055" r:id="rId61"/>
    <pivotCache cacheId="1058" r:id="rId62"/>
    <pivotCache cacheId="1061" r:id="rId63"/>
    <pivotCache cacheId="1064" r:id="rId64"/>
    <pivotCache cacheId="1067" r:id="rId65"/>
    <pivotCache cacheId="1070" r:id="rId66"/>
    <pivotCache cacheId="1073" r:id="rId67"/>
    <pivotCache cacheId="1076" r:id="rId68"/>
    <pivotCache cacheId="1079" r:id="rId69"/>
    <pivotCache cacheId="1082" r:id="rId70"/>
    <pivotCache cacheId="1085" r:id="rId71"/>
    <pivotCache cacheId="1088" r:id="rId72"/>
    <pivotCache cacheId="1091" r:id="rId73"/>
    <pivotCache cacheId="1094" r:id="rId7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4" l="1"/>
  <c r="E5" i="24"/>
  <c r="D5" i="24"/>
  <c r="C5" i="24"/>
  <c r="F3" i="24"/>
  <c r="E3" i="24"/>
  <c r="D3" i="24"/>
  <c r="C3" i="24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K9" i="3"/>
  <c r="K8" i="3"/>
  <c r="K7" i="3"/>
  <c r="K6" i="3"/>
  <c r="K5" i="3"/>
  <c r="K4" i="3"/>
  <c r="K3" i="3"/>
  <c r="K2" i="3"/>
  <c r="J9" i="3"/>
  <c r="J8" i="3"/>
  <c r="J7" i="3"/>
  <c r="J6" i="3"/>
  <c r="J5" i="3"/>
  <c r="J4" i="3"/>
  <c r="J3" i="3"/>
  <c r="J2" i="3"/>
  <c r="I9" i="3"/>
  <c r="I8" i="3"/>
  <c r="I7" i="3"/>
  <c r="I6" i="3"/>
  <c r="I5" i="3"/>
  <c r="I4" i="3"/>
  <c r="I3" i="3"/>
  <c r="I2" i="3"/>
  <c r="J2" i="2"/>
  <c r="J3" i="2"/>
  <c r="J4" i="2"/>
  <c r="J5" i="2"/>
  <c r="J6" i="2"/>
  <c r="J7" i="2"/>
  <c r="J8" i="2"/>
  <c r="J9" i="2"/>
  <c r="J10" i="2"/>
  <c r="J11" i="2"/>
  <c r="J12" i="2"/>
  <c r="J13" i="2"/>
  <c r="J14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P7" i="35" l="1"/>
  <c r="O7" i="35"/>
  <c r="P6" i="35"/>
  <c r="O6" i="35"/>
  <c r="P5" i="35"/>
  <c r="O5" i="35"/>
  <c r="P4" i="35"/>
  <c r="O4" i="35"/>
  <c r="P3" i="35"/>
  <c r="O3" i="35"/>
  <c r="P2" i="35"/>
  <c r="O2" i="35"/>
  <c r="P9" i="36"/>
  <c r="O9" i="36"/>
  <c r="P8" i="36"/>
  <c r="O8" i="36"/>
  <c r="P7" i="36"/>
  <c r="O7" i="36"/>
  <c r="P6" i="36"/>
  <c r="O6" i="36"/>
  <c r="P5" i="36"/>
  <c r="O5" i="36"/>
  <c r="P4" i="36"/>
  <c r="O4" i="36"/>
  <c r="P3" i="36"/>
  <c r="O3" i="36"/>
  <c r="P2" i="36"/>
  <c r="O2" i="36"/>
  <c r="P11" i="34"/>
  <c r="O11" i="34"/>
  <c r="P10" i="34"/>
  <c r="O10" i="34"/>
  <c r="P9" i="34"/>
  <c r="O9" i="34"/>
  <c r="P8" i="34"/>
  <c r="O8" i="34"/>
  <c r="P7" i="34"/>
  <c r="O7" i="34"/>
  <c r="P6" i="34"/>
  <c r="O6" i="34"/>
  <c r="P5" i="34"/>
  <c r="O5" i="34"/>
  <c r="P4" i="34"/>
  <c r="O4" i="34"/>
  <c r="P3" i="34"/>
  <c r="O3" i="34"/>
  <c r="P2" i="34"/>
  <c r="O2" i="34"/>
  <c r="P4" i="33"/>
  <c r="O4" i="33"/>
  <c r="P3" i="33"/>
  <c r="O3" i="33"/>
  <c r="P2" i="33"/>
  <c r="O2" i="33"/>
  <c r="P7" i="32"/>
  <c r="O7" i="32"/>
  <c r="P6" i="32"/>
  <c r="O6" i="32"/>
  <c r="P5" i="32"/>
  <c r="O5" i="32"/>
  <c r="P4" i="32"/>
  <c r="O4" i="32"/>
  <c r="P3" i="32"/>
  <c r="O3" i="32"/>
  <c r="P2" i="32"/>
  <c r="O2" i="32"/>
  <c r="P26" i="31"/>
  <c r="O26" i="31"/>
  <c r="P25" i="31"/>
  <c r="O25" i="31"/>
  <c r="P24" i="31"/>
  <c r="O24" i="31"/>
  <c r="P23" i="31"/>
  <c r="O23" i="31"/>
  <c r="P22" i="31"/>
  <c r="O22" i="31"/>
  <c r="P21" i="31"/>
  <c r="O21" i="31"/>
  <c r="P20" i="31"/>
  <c r="O20" i="31"/>
  <c r="P19" i="31"/>
  <c r="O19" i="31"/>
  <c r="P18" i="31"/>
  <c r="O18" i="31"/>
  <c r="P17" i="31"/>
  <c r="O17" i="31"/>
  <c r="P16" i="31"/>
  <c r="O16" i="31"/>
  <c r="P15" i="31"/>
  <c r="O15" i="31"/>
  <c r="P14" i="31"/>
  <c r="O14" i="31"/>
  <c r="P13" i="31"/>
  <c r="O13" i="31"/>
  <c r="P12" i="31"/>
  <c r="O12" i="31"/>
  <c r="P11" i="31"/>
  <c r="O11" i="31"/>
  <c r="P10" i="31"/>
  <c r="O10" i="31"/>
  <c r="P9" i="31"/>
  <c r="O9" i="31"/>
  <c r="P8" i="31"/>
  <c r="O8" i="31"/>
  <c r="P7" i="31"/>
  <c r="O7" i="31"/>
  <c r="P6" i="31"/>
  <c r="O6" i="31"/>
  <c r="P5" i="31"/>
  <c r="O5" i="31"/>
  <c r="P4" i="31"/>
  <c r="O4" i="31"/>
  <c r="P3" i="31"/>
  <c r="O3" i="31"/>
  <c r="P2" i="31"/>
  <c r="O2" i="31"/>
  <c r="P4" i="30"/>
  <c r="O4" i="30"/>
  <c r="P3" i="30"/>
  <c r="O3" i="30"/>
  <c r="P2" i="30"/>
  <c r="O2" i="30"/>
  <c r="P4" i="29"/>
  <c r="O4" i="29"/>
  <c r="P3" i="29"/>
  <c r="O3" i="29"/>
  <c r="P2" i="29"/>
  <c r="O2" i="29"/>
  <c r="P7" i="28"/>
  <c r="O7" i="28"/>
  <c r="P6" i="28"/>
  <c r="O6" i="28"/>
  <c r="P5" i="28"/>
  <c r="O5" i="28"/>
  <c r="P4" i="28"/>
  <c r="O4" i="28"/>
  <c r="P3" i="28"/>
  <c r="O3" i="28"/>
  <c r="P2" i="28"/>
  <c r="O2" i="28"/>
</calcChain>
</file>

<file path=xl/sharedStrings.xml><?xml version="1.0" encoding="utf-8"?>
<sst xmlns="http://schemas.openxmlformats.org/spreadsheetml/2006/main" count="1430" uniqueCount="430">
  <si>
    <t>LocName</t>
  </si>
  <si>
    <t>Species</t>
  </si>
  <si>
    <t>BA_Live</t>
  </si>
  <si>
    <t>Percent_BA_Live</t>
  </si>
  <si>
    <t>BA_Dead</t>
  </si>
  <si>
    <t>Percent_BA_Dead</t>
  </si>
  <si>
    <t>TPA_Live</t>
  </si>
  <si>
    <t>Percent_TPA_Live</t>
  </si>
  <si>
    <t>TPA_Dead</t>
  </si>
  <si>
    <t>Percent_TPA_Dead</t>
  </si>
  <si>
    <t>QMD_LIVE</t>
  </si>
  <si>
    <t>QMD_DEAD</t>
  </si>
  <si>
    <t>QMD_ALL</t>
  </si>
  <si>
    <t>MEAN_DIA_LIVE</t>
  </si>
  <si>
    <t>MEAN_DIA_DEAD</t>
  </si>
  <si>
    <t>MEAN_DIA_ALL</t>
  </si>
  <si>
    <t>% BA/Acre Live Trees</t>
  </si>
  <si>
    <t>% BA/Acre Dead Trees</t>
  </si>
  <si>
    <t>% TPA Live Trees</t>
  </si>
  <si>
    <t>% TPA Dead Trees</t>
  </si>
  <si>
    <t>Live tree BA/Acre</t>
  </si>
  <si>
    <t>Dead Tree BA/Acre</t>
  </si>
  <si>
    <t>TPA Live Trees</t>
  </si>
  <si>
    <t>TPA Dead Trees</t>
  </si>
  <si>
    <t>Grand Total</t>
  </si>
  <si>
    <t>Metric</t>
  </si>
  <si>
    <t>Mean</t>
  </si>
  <si>
    <t>Median</t>
  </si>
  <si>
    <t>Sample Standard Deviation</t>
  </si>
  <si>
    <t>Standard Error of the Mean</t>
  </si>
  <si>
    <t>CV%</t>
  </si>
  <si>
    <t>95CL_Upper</t>
  </si>
  <si>
    <t>95CL_Lower</t>
  </si>
  <si>
    <t>68CL_Upper</t>
  </si>
  <si>
    <t>68CL_Lower</t>
  </si>
  <si>
    <t>Num_Plots_Present</t>
  </si>
  <si>
    <t>Sample_Size</t>
  </si>
  <si>
    <t>Sampling Error Percent</t>
  </si>
  <si>
    <t>68.2%CI</t>
  </si>
  <si>
    <t>95%CI</t>
  </si>
  <si>
    <t>68.2%</t>
  </si>
  <si>
    <t>95%</t>
  </si>
  <si>
    <t>BA_SUM LIVE</t>
  </si>
  <si>
    <t>BA_ALL</t>
  </si>
  <si>
    <t>BA_SUM DEAD</t>
  </si>
  <si>
    <t>TPA_SUM LIVE</t>
  </si>
  <si>
    <t>TPA_SUM DEAD</t>
  </si>
  <si>
    <t>TPA_ALL</t>
  </si>
  <si>
    <t>Seedling_TPA</t>
  </si>
  <si>
    <t>Seedling_Count</t>
  </si>
  <si>
    <t>Seedling_Percent</t>
  </si>
  <si>
    <t>Sapling_TPA</t>
  </si>
  <si>
    <t>Sapling_Count</t>
  </si>
  <si>
    <t>Sapling_Percent</t>
  </si>
  <si>
    <t>Total_Regen_TPA</t>
  </si>
  <si>
    <t>Total_Regen_Count</t>
  </si>
  <si>
    <t>Total_Regen_Percent</t>
  </si>
  <si>
    <t>Seedling &amp; Sapling Percent/Acre</t>
  </si>
  <si>
    <t>Seedling Percent/Acre</t>
  </si>
  <si>
    <t>Sapling Percent/Acre</t>
  </si>
  <si>
    <t>Seedlings/Acre</t>
  </si>
  <si>
    <t>Saplings/ Acre</t>
  </si>
  <si>
    <t>REGEN_TPA SEEDLING</t>
  </si>
  <si>
    <t>REGEN_TPA SAPLING</t>
  </si>
  <si>
    <t>REGEN_TPA ALL</t>
  </si>
  <si>
    <t>Growth Form</t>
  </si>
  <si>
    <t>Number Times Listed</t>
  </si>
  <si>
    <t>Mean Cover</t>
  </si>
  <si>
    <t>0-2 feet</t>
  </si>
  <si>
    <t>2-6 feet</t>
  </si>
  <si>
    <t>6-16 feet</t>
  </si>
  <si>
    <t>&gt;16 feet</t>
  </si>
  <si>
    <t>Layer Most Commonly Used</t>
  </si>
  <si>
    <t>Mean Percent Cover</t>
  </si>
  <si>
    <t xml:space="preserve">Number Times Listed </t>
  </si>
  <si>
    <t xml:space="preserve">Layer Most Commonly Used  </t>
  </si>
  <si>
    <t>Percent 0-2 feet</t>
  </si>
  <si>
    <t>Percent 2-6 feet</t>
  </si>
  <si>
    <t>Percent 6-16 feet</t>
  </si>
  <si>
    <t>Percent &gt;16 feet</t>
  </si>
  <si>
    <t>(blank)</t>
  </si>
  <si>
    <t>Invasive</t>
  </si>
  <si>
    <t>Site_Indicator</t>
  </si>
  <si>
    <t>Late_Successional_Site_Indicator</t>
  </si>
  <si>
    <t>RTE_Species</t>
  </si>
  <si>
    <t>Other</t>
  </si>
  <si>
    <t>Site Indicator</t>
  </si>
  <si>
    <t>Late Successional Site Indicator</t>
  </si>
  <si>
    <t xml:space="preserve">RTE Species </t>
  </si>
  <si>
    <t xml:space="preserve">Invasive </t>
  </si>
  <si>
    <t xml:space="preserve">Other </t>
  </si>
  <si>
    <t>RTE Species</t>
  </si>
  <si>
    <t>TPA_Dominate_Codominate</t>
  </si>
  <si>
    <t>TPA_No_Crown</t>
  </si>
  <si>
    <t>TPA_Overtopped</t>
  </si>
  <si>
    <t>TPA_Super_Canopy</t>
  </si>
  <si>
    <t>Overtopped (TPA)</t>
  </si>
  <si>
    <t>Dominate &amp; Codominate (TPA)</t>
  </si>
  <si>
    <t>Super Canopy (TPA)</t>
  </si>
  <si>
    <t>Crown_Position</t>
  </si>
  <si>
    <t>TPA_Total</t>
  </si>
  <si>
    <t>BA_Total</t>
  </si>
  <si>
    <t>Crown Position</t>
  </si>
  <si>
    <t>TPA</t>
  </si>
  <si>
    <t>BA/Acre</t>
  </si>
  <si>
    <t>BA_SUM dominant or co-dominant</t>
  </si>
  <si>
    <t>BA_SUM overtopped (intermediate or suppressed)</t>
  </si>
  <si>
    <t>BA_SUM super canopy (&gt;10' above dominant)</t>
  </si>
  <si>
    <t>TPA_SUM dominant or co-dominant</t>
  </si>
  <si>
    <t>TPA_SUM overtopped (intermediate or suppressed)</t>
  </si>
  <si>
    <t>TPA_SUM super canopy (&gt;10' above dominant)</t>
  </si>
  <si>
    <t>Diameter</t>
  </si>
  <si>
    <t>TPA_live</t>
  </si>
  <si>
    <t>QMD_Total_Live</t>
  </si>
  <si>
    <t>QMD_TOTAL_DEAD</t>
  </si>
  <si>
    <t>QMD_TOTAL_ALL</t>
  </si>
  <si>
    <t>MEAN_DIA_TOTAL_LIVE</t>
  </si>
  <si>
    <t>MEAN_DIA_TOTAL_DEAD</t>
  </si>
  <si>
    <t>MEAN_DIA_TOTAL_ALL</t>
  </si>
  <si>
    <t>TPA Live</t>
  </si>
  <si>
    <t>TPA Dead</t>
  </si>
  <si>
    <t>Mean Diameter</t>
  </si>
  <si>
    <t>DBH Live</t>
  </si>
  <si>
    <t>DBH Dead</t>
  </si>
  <si>
    <t>DBH All</t>
  </si>
  <si>
    <t xml:space="preserve"> </t>
  </si>
  <si>
    <t>BA/Acre Dead</t>
  </si>
  <si>
    <t>Cavity_Class</t>
  </si>
  <si>
    <t>TPA_Cavity_Trees</t>
  </si>
  <si>
    <t>Cavity Class</t>
  </si>
  <si>
    <t>TPA Cavity Tree</t>
  </si>
  <si>
    <t>TPA_SUM Live and Dead</t>
  </si>
  <si>
    <t>TPA_SUM Live</t>
  </si>
  <si>
    <t>TPA_SUM Dead</t>
  </si>
  <si>
    <t>TPA Cavity Trees</t>
  </si>
  <si>
    <t>BB</t>
  </si>
  <si>
    <t>CB</t>
  </si>
  <si>
    <t>CS</t>
  </si>
  <si>
    <t>HB</t>
  </si>
  <si>
    <t>HT</t>
  </si>
  <si>
    <t>LT</t>
  </si>
  <si>
    <t>NT</t>
  </si>
  <si>
    <t>PT</t>
  </si>
  <si>
    <t>SB</t>
  </si>
  <si>
    <t>Bear Scarred</t>
  </si>
  <si>
    <t>Curling Bark</t>
  </si>
  <si>
    <t>Perched Tree</t>
  </si>
  <si>
    <t>Candidate Snag</t>
  </si>
  <si>
    <t>Nest Tree</t>
  </si>
  <si>
    <t>Horizontal Branching</t>
  </si>
  <si>
    <t>Shaggy Bark</t>
  </si>
  <si>
    <t>Hollow Tree</t>
  </si>
  <si>
    <t>TPA_SUM ALL</t>
  </si>
  <si>
    <t>TPA_SUM LB</t>
  </si>
  <si>
    <t>TPA_SUM HT</t>
  </si>
  <si>
    <t>TPA_SUM SB</t>
  </si>
  <si>
    <t>TPA_SUM HB</t>
  </si>
  <si>
    <t>TPA_SUM NT</t>
  </si>
  <si>
    <t>TPA_SUM CS</t>
  </si>
  <si>
    <t>TPA_SUM PT</t>
  </si>
  <si>
    <t>TPA_SUM BB</t>
  </si>
  <si>
    <t>TPA_SUM CB</t>
  </si>
  <si>
    <t>Height_Class</t>
  </si>
  <si>
    <t>Tally_Tree</t>
  </si>
  <si>
    <t>Nontally_Tree</t>
  </si>
  <si>
    <t>Shrubs</t>
  </si>
  <si>
    <t>Forbs</t>
  </si>
  <si>
    <t xml:space="preserve">Graminoids </t>
  </si>
  <si>
    <t>Height Class</t>
  </si>
  <si>
    <t>Percent Tally_Tree</t>
  </si>
  <si>
    <t>Percent Nontally_Tree</t>
  </si>
  <si>
    <t>Percent Shrubs</t>
  </si>
  <si>
    <t>Percent Forbs</t>
  </si>
  <si>
    <t xml:space="preserve">Percent Graminoids </t>
  </si>
  <si>
    <t>TALLY 0 - 2 feet</t>
  </si>
  <si>
    <t>TALLY 2 - 6 feet</t>
  </si>
  <si>
    <t>TALLY 6 - 16 feet</t>
  </si>
  <si>
    <t>TALLY 16 + feet</t>
  </si>
  <si>
    <t>TALLY Aerial</t>
  </si>
  <si>
    <t>NONTALLY 0 - 2 feet</t>
  </si>
  <si>
    <t>NONTALLY 2 - 6 feet</t>
  </si>
  <si>
    <t>NONTALLY 6 - 16 feet</t>
  </si>
  <si>
    <t>NONTALLY 16 + feet</t>
  </si>
  <si>
    <t>NONTALLY Aerial</t>
  </si>
  <si>
    <t>SHRUBS 0 - 2 feet</t>
  </si>
  <si>
    <t>SHRUBS 2 - 6 feet</t>
  </si>
  <si>
    <t>SHRUBS 6 - 16 feet</t>
  </si>
  <si>
    <t>SHRUBS 16 + feet</t>
  </si>
  <si>
    <t>SHRUBS Aerial</t>
  </si>
  <si>
    <t>FORBS 0 - 2 feet</t>
  </si>
  <si>
    <t>FORBS 2 - 6 feet</t>
  </si>
  <si>
    <t>FORBS 6 - 16 feet</t>
  </si>
  <si>
    <t>FORBS 16 + feet</t>
  </si>
  <si>
    <t>FORBS Aerial</t>
  </si>
  <si>
    <t>GRAMINOIDS 0 - 2 feet</t>
  </si>
  <si>
    <t>GRAMINOIDS 2 - 6 feet</t>
  </si>
  <si>
    <t>GRAMINOIDS 6 - 16 feet</t>
  </si>
  <si>
    <t>GRAMINOIDS 16 + feet</t>
  </si>
  <si>
    <t>GRAMINOIDS Aerial</t>
  </si>
  <si>
    <t>CWD_Attribute</t>
  </si>
  <si>
    <t>CWD_Measure</t>
  </si>
  <si>
    <t>CWD Attribute</t>
  </si>
  <si>
    <t>CWD Measure</t>
  </si>
  <si>
    <t>CWD_MEASURE LOG PIECES PER ACRE</t>
  </si>
  <si>
    <t>CWD_MEASURE TONS PER ACRE</t>
  </si>
  <si>
    <t>CWD_MEASURE LARGE END AVERAGE DIAMETER</t>
  </si>
  <si>
    <t>CWD_MEASURE LOG LENGTH AVERAGE</t>
  </si>
  <si>
    <t>Canopy_Closure</t>
  </si>
  <si>
    <t>Closure_Plot_Count</t>
  </si>
  <si>
    <t>Dispersal</t>
  </si>
  <si>
    <t>Dispersal_Plot_Count</t>
  </si>
  <si>
    <t>Height_Class_ft</t>
  </si>
  <si>
    <t>_Height_Plot_Count</t>
  </si>
  <si>
    <t>Canopy Closure</t>
  </si>
  <si>
    <t>Closure Plot Count</t>
  </si>
  <si>
    <t>Dispersal Plot Count</t>
  </si>
  <si>
    <t>Canopy Height</t>
  </si>
  <si>
    <t>Height_Plot_Count</t>
  </si>
  <si>
    <t xml:space="preserve">Species </t>
  </si>
  <si>
    <t>Healthy</t>
  </si>
  <si>
    <t>Satisfactory</t>
  </si>
  <si>
    <t>No_Crown</t>
  </si>
  <si>
    <t>Poor</t>
  </si>
  <si>
    <t>Almost_Dead</t>
  </si>
  <si>
    <t xml:space="preserve">% Healthy   </t>
  </si>
  <si>
    <t xml:space="preserve">% Satisfactory </t>
  </si>
  <si>
    <t xml:space="preserve">% Poor  </t>
  </si>
  <si>
    <t>% Almost Dead</t>
  </si>
  <si>
    <t>Crown_Condition</t>
  </si>
  <si>
    <t>Percent_Total</t>
  </si>
  <si>
    <t>Crown Condition</t>
  </si>
  <si>
    <t>Percent</t>
  </si>
  <si>
    <t>BA_SUM ALMOST DEAD</t>
  </si>
  <si>
    <t>BA_SUM POOR</t>
  </si>
  <si>
    <t>BA_SUM HEALTHY</t>
  </si>
  <si>
    <t>BA_SUM SATISFACTORY</t>
  </si>
  <si>
    <t>TPA_SUM ALMOST DEAD</t>
  </si>
  <si>
    <t>TPA_SUM POOR</t>
  </si>
  <si>
    <t>TPA_SUM HEALTHY</t>
  </si>
  <si>
    <t>TPA_SUM SATISFACTORY</t>
  </si>
  <si>
    <t>Damage_Class</t>
  </si>
  <si>
    <t>No_Impact</t>
  </si>
  <si>
    <t>Slight</t>
  </si>
  <si>
    <t>Moderate</t>
  </si>
  <si>
    <t>Significant</t>
  </si>
  <si>
    <t>Damage Class</t>
  </si>
  <si>
    <t>No Impact</t>
  </si>
  <si>
    <t xml:space="preserve">Slight </t>
  </si>
  <si>
    <t xml:space="preserve">Moderate </t>
  </si>
  <si>
    <t xml:space="preserve">Significant </t>
  </si>
  <si>
    <t>Total Plot Count</t>
  </si>
  <si>
    <t>Plot_Count</t>
  </si>
  <si>
    <t>Plot Count</t>
  </si>
  <si>
    <t>Browse_Class</t>
  </si>
  <si>
    <t>Browse Class</t>
  </si>
  <si>
    <t>Landform</t>
  </si>
  <si>
    <t>Live Sawtimber (mbf)</t>
  </si>
  <si>
    <t>Dead Sawtimber (mbf)</t>
  </si>
  <si>
    <t>Live pulp (cords)</t>
  </si>
  <si>
    <t>Dead pulp (cords)</t>
  </si>
  <si>
    <t>Live Topwood (tons)</t>
  </si>
  <si>
    <t>Dead Topwood (tons)</t>
  </si>
  <si>
    <t>Live sawtimber and pulp (cords)</t>
  </si>
  <si>
    <t>Dead sawtimber and pulp (cords)</t>
  </si>
  <si>
    <t>Speceis</t>
  </si>
  <si>
    <t>Sum of Live Sawtimber (mbf)</t>
  </si>
  <si>
    <t>Sum of Dead Sawtimber (mbf)</t>
  </si>
  <si>
    <t xml:space="preserve">Live pulp (cords) </t>
  </si>
  <si>
    <t xml:space="preserve">Dead pulp (cords) </t>
  </si>
  <si>
    <t>Sum of Live Topwood (tons)</t>
  </si>
  <si>
    <t>Sum of Dead Topwood (tons)</t>
  </si>
  <si>
    <t xml:space="preserve"> Live sawtimber and pulp (cords)</t>
  </si>
  <si>
    <t xml:space="preserve">  Dead sawtimber and pulp (cords)</t>
  </si>
  <si>
    <t>Status</t>
  </si>
  <si>
    <t>Total Sawtimber (MBF)</t>
  </si>
  <si>
    <t>Total Pulp (Cords)</t>
  </si>
  <si>
    <t>Total Topwood (tons)</t>
  </si>
  <si>
    <t>Total Sawtimber and Pulp (cords)</t>
  </si>
  <si>
    <t>Column Labels</t>
  </si>
  <si>
    <t xml:space="preserve">Volume Category </t>
  </si>
  <si>
    <t xml:space="preserve"> Total</t>
  </si>
  <si>
    <t xml:space="preserve">Total Topwood (tons) </t>
  </si>
  <si>
    <t xml:space="preserve">Total Sawtimber and Pulp (cords) </t>
  </si>
  <si>
    <t xml:space="preserve">Total Pulp (Cords) </t>
  </si>
  <si>
    <t xml:space="preserve">Total Sawtimber (MBF) </t>
  </si>
  <si>
    <t>Values</t>
  </si>
  <si>
    <t xml:space="preserve">Total Sawtimber (MBF)  </t>
  </si>
  <si>
    <t xml:space="preserve">Total Pulp (Cords)  </t>
  </si>
  <si>
    <t xml:space="preserve">Total Sawtimber and Pulp (cords)  </t>
  </si>
  <si>
    <t>Live sawtimber (MBF)</t>
  </si>
  <si>
    <t>Live topwood (tons)</t>
  </si>
  <si>
    <t>Dead sawtimber (MBF)</t>
  </si>
  <si>
    <t>Dead topwood (tons)</t>
  </si>
  <si>
    <t>Live tree biomass</t>
  </si>
  <si>
    <t xml:space="preserve">Dead tree biomass </t>
  </si>
  <si>
    <t>Seedling biomass</t>
  </si>
  <si>
    <t>Sapling biomass</t>
  </si>
  <si>
    <t>Shrubs Biomass</t>
  </si>
  <si>
    <t>Forbs Biomass</t>
  </si>
  <si>
    <t>Graminoids Biomass</t>
  </si>
  <si>
    <t xml:space="preserve">CWD biomass </t>
  </si>
  <si>
    <t xml:space="preserve">Above ground biomass </t>
  </si>
  <si>
    <t>Live Tree Biomass (Tons/Acre)</t>
  </si>
  <si>
    <t>Dead Tree Biomass (Tons/Acre)</t>
  </si>
  <si>
    <t>CWD Biomass (Tons/Acre)</t>
  </si>
  <si>
    <t>Saplings Biomass (Tons/Acre)</t>
  </si>
  <si>
    <t>Seedlings Biomass (Tons/Acre)</t>
  </si>
  <si>
    <t>Category</t>
  </si>
  <si>
    <t>Tons Per Acre</t>
  </si>
  <si>
    <t>Biomass Category</t>
  </si>
  <si>
    <t xml:space="preserve">Tons Per Acre </t>
  </si>
  <si>
    <t>CWD_tons per acre</t>
  </si>
  <si>
    <t>Forbs_tons per acre</t>
  </si>
  <si>
    <t>Gram_tons per acre</t>
  </si>
  <si>
    <t>Seedling_tons per acre</t>
  </si>
  <si>
    <t>Sapling_tons per acre</t>
  </si>
  <si>
    <t>Shrub_tons per acre</t>
  </si>
  <si>
    <t>Dead tree_tons per acre</t>
  </si>
  <si>
    <t>Live tree_tons per acre</t>
  </si>
  <si>
    <t>Live and Dead tree_tons per acre</t>
  </si>
  <si>
    <t>CAV early succession</t>
  </si>
  <si>
    <t>Total</t>
  </si>
  <si>
    <t>black cherry</t>
  </si>
  <si>
    <t>red maple</t>
  </si>
  <si>
    <t>beech</t>
  </si>
  <si>
    <t>quaking aspen</t>
  </si>
  <si>
    <t>sugar maple</t>
  </si>
  <si>
    <t>bigtooth aspen</t>
  </si>
  <si>
    <t>hophornbeam</t>
  </si>
  <si>
    <t>hawthorn spp.</t>
  </si>
  <si>
    <t>white ash</t>
  </si>
  <si>
    <t>pin cherry</t>
  </si>
  <si>
    <t>serviceberry spp.</t>
  </si>
  <si>
    <t>yellow birch</t>
  </si>
  <si>
    <t>striped maple</t>
  </si>
  <si>
    <t>Tree</t>
  </si>
  <si>
    <t>Shrub</t>
  </si>
  <si>
    <t>autumn olive</t>
  </si>
  <si>
    <t>black bindweed</t>
  </si>
  <si>
    <t>Dewberry species</t>
  </si>
  <si>
    <t>Dogbane</t>
  </si>
  <si>
    <t>highbush blueberry</t>
  </si>
  <si>
    <t>lowbush blueberry</t>
  </si>
  <si>
    <t>Mountain laurel</t>
  </si>
  <si>
    <t>Nannyberry viburnum</t>
  </si>
  <si>
    <t>Northern wild raisin</t>
  </si>
  <si>
    <t>Pussy willow</t>
  </si>
  <si>
    <t>shrubby St. Johnswort</t>
  </si>
  <si>
    <t>smooth blackberry</t>
  </si>
  <si>
    <t>Speckled alder</t>
  </si>
  <si>
    <t>Spiraea spp.</t>
  </si>
  <si>
    <t>white meadowsweet</t>
  </si>
  <si>
    <t>Wild rasin</t>
  </si>
  <si>
    <t>Seedling/Sapling</t>
  </si>
  <si>
    <t>Forb</t>
  </si>
  <si>
    <t>cinnamon fern</t>
  </si>
  <si>
    <t xml:space="preserve">Dogbane </t>
  </si>
  <si>
    <t>golden ragwort</t>
  </si>
  <si>
    <t>Goldenrod spp.</t>
  </si>
  <si>
    <t>Hayscented fern</t>
  </si>
  <si>
    <t>Lichen/Moss</t>
  </si>
  <si>
    <t>New York fern</t>
  </si>
  <si>
    <t>sensitive fern</t>
  </si>
  <si>
    <t>Sweet-Scented Indian Plantain</t>
  </si>
  <si>
    <t>Tall white aster</t>
  </si>
  <si>
    <t>western brackenfern</t>
  </si>
  <si>
    <t>Graminoid</t>
  </si>
  <si>
    <t>Grass spp.</t>
  </si>
  <si>
    <t>Rush spp.</t>
  </si>
  <si>
    <t>Sedge spp.</t>
  </si>
  <si>
    <t>Autumn olive</t>
  </si>
  <si>
    <t>dominant or co-dominant</t>
  </si>
  <si>
    <t>NC</t>
  </si>
  <si>
    <t>overtopped (intermediate or suppressed)</t>
  </si>
  <si>
    <t>super canopy (&gt;10' above dominant)</t>
  </si>
  <si>
    <t>1 cavity in tree, above 10'   &gt;8”</t>
  </si>
  <si>
    <t>1 cavity in tree, above 10'   2 – 4”</t>
  </si>
  <si>
    <t>1 cavity in tree, above 10'   4 – 8”</t>
  </si>
  <si>
    <t>1 cavity in tree, below 10'   &gt;8”</t>
  </si>
  <si>
    <t>1 cavity in tree, below 10'   2 – 4”</t>
  </si>
  <si>
    <t>1 cavity in tree, below 10'   4 – 8”</t>
  </si>
  <si>
    <t xml:space="preserve">2 or more cavities in the tree   </t>
  </si>
  <si>
    <t xml:space="preserve">No cavity in tree   </t>
  </si>
  <si>
    <t>Height 0 - 2 ft</t>
  </si>
  <si>
    <t>Height 2 - 6 ft</t>
  </si>
  <si>
    <t>Height 6 - 16 ft</t>
  </si>
  <si>
    <t>Height above 16 ft</t>
  </si>
  <si>
    <t>Aerial</t>
  </si>
  <si>
    <t>Tons per acre</t>
  </si>
  <si>
    <t>Log pieces per acre</t>
  </si>
  <si>
    <t>Large end average diameter</t>
  </si>
  <si>
    <t>Log length average</t>
  </si>
  <si>
    <t>&lt;30%</t>
  </si>
  <si>
    <t>30-70%</t>
  </si>
  <si>
    <t>&gt;70%</t>
  </si>
  <si>
    <t>gap opening</t>
  </si>
  <si>
    <t>uniform</t>
  </si>
  <si>
    <t>0-15  feet</t>
  </si>
  <si>
    <t>16-35 feet</t>
  </si>
  <si>
    <t>36-50 feet</t>
  </si>
  <si>
    <t>51-70 feet</t>
  </si>
  <si>
    <t>71-100 feet</t>
  </si>
  <si>
    <t>100+ feet</t>
  </si>
  <si>
    <t>Average</t>
  </si>
  <si>
    <t>healthy</t>
  </si>
  <si>
    <t>satisfactory</t>
  </si>
  <si>
    <t>almost dead</t>
  </si>
  <si>
    <t>poor</t>
  </si>
  <si>
    <t>none</t>
  </si>
  <si>
    <t>very low, many buds</t>
  </si>
  <si>
    <t>low, &lt;25% seedlings browsed</t>
  </si>
  <si>
    <t>medium, 25-50% seedlings browsed</t>
  </si>
  <si>
    <t>high, 50-75% seedlings browsed</t>
  </si>
  <si>
    <t>not collected</t>
  </si>
  <si>
    <t>Other Xeric</t>
  </si>
  <si>
    <t>Flatwoods</t>
  </si>
  <si>
    <t>Rolling Uplands</t>
  </si>
  <si>
    <t>Moist Slopes and Coves</t>
  </si>
  <si>
    <t>Swamps/Bogs</t>
  </si>
  <si>
    <t>Small Drains</t>
  </si>
  <si>
    <t>Live Hardwood</t>
  </si>
  <si>
    <t>Total Live</t>
  </si>
  <si>
    <t>Dead Hardwood</t>
  </si>
  <si>
    <t>Total Dead</t>
  </si>
  <si>
    <t>Live tree</t>
  </si>
  <si>
    <t>Dead tree</t>
  </si>
  <si>
    <t>Seedling</t>
  </si>
  <si>
    <t>Sapling</t>
  </si>
  <si>
    <t>Graminoids</t>
  </si>
  <si>
    <t>CWD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</si>
</sst>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0" fontId="0" fillId="0" borderId="0" xfId="0" applyFont="1"/>
    <xf numFmtId="49" fontId="0" fillId="0" borderId="0" xfId="0" applyNumberFormat="1" applyFont="1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" fontId="1" fillId="0" borderId="0" xfId="0" applyNumberFormat="1" applyFont="1"/>
    <xf numFmtId="2" fontId="1" fillId="0" borderId="0" xfId="0" applyNumberFormat="1" applyFont="1"/>
    <xf numFmtId="0" fontId="1" fillId="0" borderId="0" xfId="0" pivotButton="1" applyFont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pivotButton="1" applyBorder="1"/>
    <xf numFmtId="0" fontId="0" fillId="0" borderId="0" xfId="0" applyAlignment="1">
      <alignment horizontal="left" indent="1"/>
    </xf>
    <xf numFmtId="0" fontId="0" fillId="0" borderId="3" xfId="0" applyBorder="1"/>
  </cellXfs>
  <cellStyles count="1">
    <cellStyle name="Normal" xfId="0" builtinId="0"/>
  </cellStyles>
  <dxfs count="5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wrapText="1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font>
        <b/>
      </font>
    </dxf>
    <dxf>
      <font>
        <b/>
      </font>
    </dxf>
    <dxf>
      <font>
        <b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006837"/>
      <color rgb="FF31A354"/>
      <color rgb="FF78C679"/>
      <color rgb="FFC2E699"/>
      <color rgb="FFFFFFCC"/>
      <color rgb="FF003300"/>
      <color rgb="FFE8671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pivotCacheDefinition" Target="pivotCache/pivotCacheDefinition6.xml"/><Relationship Id="rId47" Type="http://schemas.openxmlformats.org/officeDocument/2006/relationships/pivotCacheDefinition" Target="pivotCache/pivotCacheDefinition11.xml"/><Relationship Id="rId63" Type="http://schemas.openxmlformats.org/officeDocument/2006/relationships/pivotCacheDefinition" Target="pivotCache/pivotCacheDefinition27.xml"/><Relationship Id="rId68" Type="http://schemas.openxmlformats.org/officeDocument/2006/relationships/pivotCacheDefinition" Target="pivotCache/pivotCacheDefinition3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1.xml"/><Relationship Id="rId53" Type="http://schemas.openxmlformats.org/officeDocument/2006/relationships/pivotCacheDefinition" Target="pivotCache/pivotCacheDefinition17.xml"/><Relationship Id="rId58" Type="http://schemas.openxmlformats.org/officeDocument/2006/relationships/pivotCacheDefinition" Target="pivotCache/pivotCacheDefinition22.xml"/><Relationship Id="rId74" Type="http://schemas.openxmlformats.org/officeDocument/2006/relationships/pivotCacheDefinition" Target="pivotCache/pivotCacheDefinition38.xml"/><Relationship Id="rId79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pivotCacheDefinition" Target="pivotCache/pivotCacheDefinition2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pivotCacheDefinition" Target="pivotCache/pivotCacheDefinition7.xml"/><Relationship Id="rId48" Type="http://schemas.openxmlformats.org/officeDocument/2006/relationships/pivotCacheDefinition" Target="pivotCache/pivotCacheDefinition12.xml"/><Relationship Id="rId56" Type="http://schemas.openxmlformats.org/officeDocument/2006/relationships/pivotCacheDefinition" Target="pivotCache/pivotCacheDefinition20.xml"/><Relationship Id="rId64" Type="http://schemas.openxmlformats.org/officeDocument/2006/relationships/pivotCacheDefinition" Target="pivotCache/pivotCacheDefinition28.xml"/><Relationship Id="rId69" Type="http://schemas.openxmlformats.org/officeDocument/2006/relationships/pivotCacheDefinition" Target="pivotCache/pivotCacheDefinition33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5.xml"/><Relationship Id="rId72" Type="http://schemas.openxmlformats.org/officeDocument/2006/relationships/pivotCacheDefinition" Target="pivotCache/pivotCacheDefinition36.xml"/><Relationship Id="rId80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2.xml"/><Relationship Id="rId46" Type="http://schemas.openxmlformats.org/officeDocument/2006/relationships/pivotCacheDefinition" Target="pivotCache/pivotCacheDefinition10.xml"/><Relationship Id="rId59" Type="http://schemas.openxmlformats.org/officeDocument/2006/relationships/pivotCacheDefinition" Target="pivotCache/pivotCacheDefinition23.xml"/><Relationship Id="rId67" Type="http://schemas.openxmlformats.org/officeDocument/2006/relationships/pivotCacheDefinition" Target="pivotCache/pivotCacheDefinition31.xml"/><Relationship Id="rId20" Type="http://schemas.openxmlformats.org/officeDocument/2006/relationships/worksheet" Target="worksheets/sheet20.xml"/><Relationship Id="rId41" Type="http://schemas.openxmlformats.org/officeDocument/2006/relationships/pivotCacheDefinition" Target="pivotCache/pivotCacheDefinition5.xml"/><Relationship Id="rId54" Type="http://schemas.openxmlformats.org/officeDocument/2006/relationships/pivotCacheDefinition" Target="pivotCache/pivotCacheDefinition18.xml"/><Relationship Id="rId62" Type="http://schemas.openxmlformats.org/officeDocument/2006/relationships/pivotCacheDefinition" Target="pivotCache/pivotCacheDefinition26.xml"/><Relationship Id="rId70" Type="http://schemas.openxmlformats.org/officeDocument/2006/relationships/pivotCacheDefinition" Target="pivotCache/pivotCacheDefinition34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49" Type="http://schemas.openxmlformats.org/officeDocument/2006/relationships/pivotCacheDefinition" Target="pivotCache/pivotCacheDefinition13.xml"/><Relationship Id="rId57" Type="http://schemas.openxmlformats.org/officeDocument/2006/relationships/pivotCacheDefinition" Target="pivotCache/pivotCacheDefinition2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pivotCacheDefinition" Target="pivotCache/pivotCacheDefinition8.xml"/><Relationship Id="rId52" Type="http://schemas.openxmlformats.org/officeDocument/2006/relationships/pivotCacheDefinition" Target="pivotCache/pivotCacheDefinition16.xml"/><Relationship Id="rId60" Type="http://schemas.openxmlformats.org/officeDocument/2006/relationships/pivotCacheDefinition" Target="pivotCache/pivotCacheDefinition24.xml"/><Relationship Id="rId65" Type="http://schemas.openxmlformats.org/officeDocument/2006/relationships/pivotCacheDefinition" Target="pivotCache/pivotCacheDefinition29.xml"/><Relationship Id="rId73" Type="http://schemas.openxmlformats.org/officeDocument/2006/relationships/pivotCacheDefinition" Target="pivotCache/pivotCacheDefinition37.xml"/><Relationship Id="rId78" Type="http://schemas.openxmlformats.org/officeDocument/2006/relationships/calcChain" Target="calcChain.xml"/><Relationship Id="rId8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pivotCacheDefinition" Target="pivotCache/pivotCacheDefinition3.xml"/><Relationship Id="rId34" Type="http://schemas.openxmlformats.org/officeDocument/2006/relationships/worksheet" Target="worksheets/sheet34.xml"/><Relationship Id="rId50" Type="http://schemas.openxmlformats.org/officeDocument/2006/relationships/pivotCacheDefinition" Target="pivotCache/pivotCacheDefinition14.xml"/><Relationship Id="rId55" Type="http://schemas.openxmlformats.org/officeDocument/2006/relationships/pivotCacheDefinition" Target="pivotCache/pivotCacheDefinition19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35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pivotCacheDefinition" Target="pivotCache/pivotCacheDefinition4.xml"/><Relationship Id="rId45" Type="http://schemas.openxmlformats.org/officeDocument/2006/relationships/pivotCacheDefinition" Target="pivotCache/pivotCacheDefinition9.xml"/><Relationship Id="rId66" Type="http://schemas.openxmlformats.org/officeDocument/2006/relationships/pivotCacheDefinition" Target="pivotCache/pivotCacheDefinition3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46.xml"/><Relationship Id="rId1" Type="http://schemas.microsoft.com/office/2011/relationships/chartStyle" Target="style46.xml"/><Relationship Id="rId4" Type="http://schemas.openxmlformats.org/officeDocument/2006/relationships/chartUserShapes" Target="../drawings/drawing33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 TreeComposition!Report1A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Percent Basal Area Live &amp; Dead</a:t>
            </a:r>
            <a:r>
              <a:rPr lang="en-US" sz="1800" baseline="0"/>
              <a:t> Trees</a:t>
            </a:r>
          </a:p>
        </c:rich>
      </c:tx>
      <c:layout>
        <c:manualLayout>
          <c:xMode val="edge"/>
          <c:yMode val="edge"/>
          <c:x val="0.36379293238148303"/>
          <c:y val="2.9453011707673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TreeComposition'!$AO$1</c:f>
              <c:strCache>
                <c:ptCount val="1"/>
                <c:pt idx="0">
                  <c:v>% BA/Acre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TreeComposition'!$AO$2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TreeComposition'!$AP$1</c:f>
              <c:strCache>
                <c:ptCount val="1"/>
                <c:pt idx="0">
                  <c:v>% BA/Acre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TreeComposition'!$AP$2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99638296"/>
        <c:axId val="402574120"/>
      </c:barChart>
      <c:catAx>
        <c:axId val="399638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4120"/>
        <c:crosses val="autoZero"/>
        <c:auto val="1"/>
        <c:lblAlgn val="ctr"/>
        <c:lblOffset val="100"/>
        <c:noMultiLvlLbl val="0"/>
      </c:catAx>
      <c:valAx>
        <c:axId val="40257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Basal Area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82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 TreeComposition!PivotTable5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Percent Trees Per Acre Live &amp; Dead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31255084411916867"/>
          <c:y val="3.3222688145838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TreeComposition'!$BE$1</c:f>
              <c:strCache>
                <c:ptCount val="1"/>
                <c:pt idx="0">
                  <c:v>% 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TreeComposition'!$BD$2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TreeComposition'!$BE$2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TreeComposition'!$BF$1</c:f>
              <c:strCache>
                <c:ptCount val="1"/>
                <c:pt idx="0">
                  <c:v>% 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TreeComposition'!$BD$2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TreeComposition'!$BF$2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 Tree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 TreeComposition!PivotTable6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Basal Area Live &amp; Dead Trees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9083656542932136"/>
          <c:y val="1.43129260938309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0689980447172641E-2"/>
          <c:y val="8.5292544166649165E-2"/>
          <c:w val="0.91040846841453116"/>
          <c:h val="0.709589661971826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 TreeComposition'!$BX$1</c:f>
              <c:strCache>
                <c:ptCount val="1"/>
                <c:pt idx="0">
                  <c:v>Live tree BA/Acre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TreeComposition'!$BW$2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TreeComposition'!$BX$2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TreeComposition'!$BY$1</c:f>
              <c:strCache>
                <c:ptCount val="1"/>
                <c:pt idx="0">
                  <c:v>Dead Tree BA/Acre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TreeComposition'!$BW$2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TreeComposition'!$BY$2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Basal Are</a:t>
                </a:r>
                <a:r>
                  <a:rPr lang="en-US" sz="1600" baseline="0"/>
                  <a:t> Per </a:t>
                </a:r>
                <a:r>
                  <a:rPr lang="en-US" sz="1600"/>
                  <a:t>Acre</a:t>
                </a:r>
              </a:p>
            </c:rich>
          </c:tx>
          <c:layout>
            <c:manualLayout>
              <c:xMode val="edge"/>
              <c:yMode val="edge"/>
              <c:x val="2.7985841769778773E-2"/>
              <c:y val="0.411921239374595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 TreeComposition!PivotTable7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Trees Per Acre Live &amp; Dead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6306559927984214"/>
          <c:y val="2.7583353808535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TreeComposition'!$CO$1</c:f>
              <c:strCache>
                <c:ptCount val="1"/>
                <c:pt idx="0">
                  <c:v>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TreeComposition'!$CN$2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TreeComposition'!$CO$2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TreeComposition'!$CP$1</c:f>
              <c:strCache>
                <c:ptCount val="1"/>
                <c:pt idx="0">
                  <c:v>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TreeComposition'!$CN$2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TreeComposition'!$CP$2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Trees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 TreeStats!PivotTable2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68.2% &amp; 95% Confidence Intervals of Basal</a:t>
            </a:r>
            <a:r>
              <a:rPr lang="en-US" baseline="0"/>
              <a:t> Area</a:t>
            </a:r>
            <a:r>
              <a:rPr lang="en-US"/>
              <a:t> Sample Mean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TreeStats'!$O$2:$O$4</c:f>
                <c:numCache>
                  <c:formatCode>General</c:formatCode>
                  <c:ptCount val="3"/>
                  <c:pt idx="0">
                    <c:v>24.121970102049715</c:v>
                  </c:pt>
                  <c:pt idx="1">
                    <c:v>2.9603200057631938</c:v>
                  </c:pt>
                  <c:pt idx="2">
                    <c:v>25.964999122022391</c:v>
                  </c:pt>
                </c:numCache>
              </c:numRef>
            </c:plus>
            <c:minus>
              <c:numRef>
                <c:f>'2 TreeStats'!$O$2:$O$4</c:f>
                <c:numCache>
                  <c:formatCode>General</c:formatCode>
                  <c:ptCount val="3"/>
                  <c:pt idx="0">
                    <c:v>24.121970102049715</c:v>
                  </c:pt>
                  <c:pt idx="1">
                    <c:v>2.9603200057631938</c:v>
                  </c:pt>
                  <c:pt idx="2">
                    <c:v>25.964999122022391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TreeStats'!$O$2:$O$4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TreeStats'!$O$2:$O$4</c:f>
              <c:numCache>
                <c:formatCode>General</c:formatCode>
                <c:ptCount val="3"/>
                <c:pt idx="0">
                  <c:v>86.25</c:v>
                </c:pt>
                <c:pt idx="1">
                  <c:v>1.25</c:v>
                </c:pt>
                <c:pt idx="2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85-4802-B866-1AF80DBCFB18}"/>
            </c:ext>
          </c:extLst>
        </c:ser>
        <c:ser>
          <c:idx val="1"/>
          <c:order val="1"/>
          <c:tx>
            <c:strRef>
              <c:f>'2 TreeStats'!$O$2:$O$4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TreeStats'!$P$2:$P$4</c:f>
                <c:numCache>
                  <c:formatCode>General</c:formatCode>
                  <c:ptCount val="3"/>
                  <c:pt idx="0">
                    <c:v>48.048971736648525</c:v>
                  </c:pt>
                  <c:pt idx="1">
                    <c:v>5.8967129005878558</c:v>
                  </c:pt>
                  <c:pt idx="2">
                    <c:v>51.72013329251908</c:v>
                  </c:pt>
                </c:numCache>
              </c:numRef>
            </c:plus>
            <c:minus>
              <c:numRef>
                <c:f>'2 TreeStats'!$P$2:$P$4</c:f>
                <c:numCache>
                  <c:formatCode>General</c:formatCode>
                  <c:ptCount val="3"/>
                  <c:pt idx="0">
                    <c:v>48.048971736648525</c:v>
                  </c:pt>
                  <c:pt idx="1">
                    <c:v>5.8967129005878558</c:v>
                  </c:pt>
                  <c:pt idx="2">
                    <c:v>51.72013329251908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TreeStats'!$O$2:$O$4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TreeStats'!$O$2:$O$4</c:f>
              <c:numCache>
                <c:formatCode>General</c:formatCode>
                <c:ptCount val="3"/>
                <c:pt idx="0">
                  <c:v>86.25</c:v>
                </c:pt>
                <c:pt idx="1">
                  <c:v>1.25</c:v>
                </c:pt>
                <c:pt idx="2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85-4802-B866-1AF80DBCF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2579608"/>
        <c:axId val="402580000"/>
      </c:barChart>
      <c:catAx>
        <c:axId val="402579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80000"/>
        <c:crosses val="autoZero"/>
        <c:auto val="1"/>
        <c:lblAlgn val="ctr"/>
        <c:lblOffset val="100"/>
        <c:noMultiLvlLbl val="0"/>
      </c:catAx>
      <c:valAx>
        <c:axId val="40258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Basal Area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9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succession.xlsx]2 TreeStats!PivotTable3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68.2% &amp; 95% Confidence Intervals of Trees Per Acre Sample Mean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451021689773441"/>
          <c:y val="7.49192065277554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TreeStats'!$O$5:$O$7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TreeStats'!$O$5:$O$7</c:f>
                <c:numCache>
                  <c:formatCode>General</c:formatCode>
                  <c:ptCount val="3"/>
                  <c:pt idx="0">
                    <c:v>52.444334995218867</c:v>
                  </c:pt>
                  <c:pt idx="1">
                    <c:v>7.3717700200888139</c:v>
                  </c:pt>
                  <c:pt idx="2">
                    <c:v>57.283388026947136</c:v>
                  </c:pt>
                </c:numCache>
              </c:numRef>
            </c:plus>
            <c:minus>
              <c:numRef>
                <c:f>'2 TreeStats'!$O$5:$O$7</c:f>
                <c:numCache>
                  <c:formatCode>General</c:formatCode>
                  <c:ptCount val="3"/>
                  <c:pt idx="0">
                    <c:v>52.444334995218867</c:v>
                  </c:pt>
                  <c:pt idx="1">
                    <c:v>7.3717700200888139</c:v>
                  </c:pt>
                  <c:pt idx="2">
                    <c:v>57.283388026947136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TreeStats'!$O$5:$O$7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TreeStats'!$O$5:$O$7</c:f>
              <c:numCache>
                <c:formatCode>General</c:formatCode>
                <c:ptCount val="3"/>
                <c:pt idx="0">
                  <c:v>113.87448326804778</c:v>
                </c:pt>
                <c:pt idx="1">
                  <c:v>0.2923254056789914</c:v>
                </c:pt>
                <c:pt idx="2">
                  <c:v>113.5821578623688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56-4216-8A00-9026B7D417C2}"/>
            </c:ext>
          </c:extLst>
        </c:ser>
        <c:ser>
          <c:idx val="1"/>
          <c:order val="1"/>
          <c:tx>
            <c:strRef>
              <c:f>'2 TreeStats'!$O$5:$O$7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TreeStats'!$P$5:$P$7</c:f>
                <c:numCache>
                  <c:formatCode>General</c:formatCode>
                  <c:ptCount val="3"/>
                  <c:pt idx="0">
                    <c:v>104.46478290421607</c:v>
                  </c:pt>
                  <c:pt idx="1">
                    <c:v>14.683956900942555</c:v>
                  </c:pt>
                  <c:pt idx="2">
                    <c:v>114.10377679111656</c:v>
                  </c:pt>
                </c:numCache>
              </c:numRef>
            </c:plus>
            <c:minus>
              <c:numRef>
                <c:f>'2 TreeStats'!$P$5:$P$7</c:f>
                <c:numCache>
                  <c:formatCode>General</c:formatCode>
                  <c:ptCount val="3"/>
                  <c:pt idx="0">
                    <c:v>104.46478290421607</c:v>
                  </c:pt>
                  <c:pt idx="1">
                    <c:v>14.683956900942555</c:v>
                  </c:pt>
                  <c:pt idx="2">
                    <c:v>114.10377679111656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TreeStats'!$O$5:$O$7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TreeStats'!$O$5:$O$7</c:f>
              <c:numCache>
                <c:formatCode>General</c:formatCode>
                <c:ptCount val="3"/>
                <c:pt idx="0">
                  <c:v>113.87448326804778</c:v>
                </c:pt>
                <c:pt idx="1">
                  <c:v>0.2923254056789914</c:v>
                </c:pt>
                <c:pt idx="2">
                  <c:v>113.5821578623688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56-4216-8A00-9026B7D41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2104"/>
        <c:axId val="401697792"/>
      </c:barChart>
      <c:catAx>
        <c:axId val="401702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792"/>
        <c:crosses val="autoZero"/>
        <c:auto val="1"/>
        <c:lblAlgn val="ctr"/>
        <c:lblOffset val="100"/>
        <c:noMultiLvlLbl val="0"/>
      </c:catAx>
      <c:valAx>
        <c:axId val="40169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 Regen!Report2A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/>
              <a:t>Seedlings &amp; Saplings Percent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9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0048485048155592"/>
          <c:y val="0.20718983359403303"/>
          <c:w val="0.60143629405110977"/>
          <c:h val="0.7743745415661426"/>
        </c:manualLayout>
      </c:layout>
      <c:pieChart>
        <c:varyColors val="1"/>
        <c:ser>
          <c:idx val="0"/>
          <c:order val="0"/>
          <c:tx>
            <c:strRef>
              <c:f>'3 Regen'!$Z$1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0316-42B5-BC60-864FF72576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0316-42B5-BC60-864FF72576BF}"/>
              </c:ext>
            </c:extLst>
          </c:dPt>
          <c:dPt>
            <c:idx val="2"/>
            <c:bubble3D val="0"/>
            <c:explosion val="1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0-0316-42B5-BC60-864FF72576B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2-0316-42B5-BC60-864FF72576B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0316-42B5-BC60-864FF72576B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0316-42B5-BC60-864FF72576B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0316-42B5-BC60-864FF72576B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0316-42B5-BC60-864FF72576B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0316-42B5-BC60-864FF72576B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E-0316-42B5-BC60-864FF72576B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0-0316-42B5-BC60-864FF72576B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2-0316-42B5-BC60-864FF72576B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4-0316-42B5-BC60-864FF72576B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6-0316-42B5-BC60-864FF72576B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8-0316-42B5-BC60-864FF72576B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A-0316-42B5-BC60-864FF72576B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C-0316-42B5-BC60-864FF72576B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E-0316-42B5-BC60-864FF72576B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0-0316-42B5-BC60-864FF72576BF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Regen'!$Y$2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Regen'!$Z$2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B37B-49EB-B7AC-F42CF7CB3B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 Regen!PivotTable3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Tree Stems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 Regen'!$BD$1</c:f>
              <c:strCache>
                <c:ptCount val="1"/>
                <c:pt idx="0">
                  <c:v>Seedlings/Acre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 Regen'!$BC$2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Regen'!$BD$2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F488-4429-9A53-0D72F2AF4D41}"/>
            </c:ext>
          </c:extLst>
        </c:ser>
        <c:ser>
          <c:idx val="1"/>
          <c:order val="1"/>
          <c:tx>
            <c:strRef>
              <c:f>'3 Regen'!$BE$1</c:f>
              <c:strCache>
                <c:ptCount val="1"/>
                <c:pt idx="0">
                  <c:v>Saplings/ 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 Regen'!$BC$2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Regen'!$BE$2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F488-4429-9A53-0D72F2AF4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01703280"/>
        <c:axId val="401704064"/>
      </c:barChart>
      <c:catAx>
        <c:axId val="40170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4064"/>
        <c:crosses val="autoZero"/>
        <c:auto val="1"/>
        <c:lblAlgn val="ctr"/>
        <c:lblOffset val="100"/>
        <c:noMultiLvlLbl val="0"/>
      </c:catAx>
      <c:valAx>
        <c:axId val="4017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Stems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 Regen!PivotTable8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Seedling Percent Per Acre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Regen'!$AG$1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5C-4B51-BB73-F534A7C458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5C-4B51-BB73-F534A7C458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45C-4B51-BB73-F534A7C458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45C-4B51-BB73-F534A7C458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5C-4B51-BB73-F534A7C458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45C-4B51-BB73-F534A7C458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5C-4B51-BB73-F534A7C458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45C-4B51-BB73-F534A7C4582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45C-4B51-BB73-F534A7C4582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45C-4B51-BB73-F534A7C4582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45C-4B51-BB73-F534A7C4582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45C-4B51-BB73-F534A7C4582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45C-4B51-BB73-F534A7C4582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45C-4B51-BB73-F534A7C4582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45C-4B51-BB73-F534A7C4582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45C-4B51-BB73-F534A7C4582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345C-4B51-BB73-F534A7C4582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45C-4B51-BB73-F534A7C4582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345C-4B51-BB73-F534A7C458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Regen'!$AF$2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Regen'!$AG$2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AE5-4156-AFB2-C3E486A5292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 Regen!PivotTable10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Sapling Percent Per Acre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Regen'!$AO$1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90-467B-9BDC-41AD6CA6F5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B90-467B-9BDC-41AD6CA6F5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B90-467B-9BDC-41AD6CA6F5E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B90-467B-9BDC-41AD6CA6F5E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B90-467B-9BDC-41AD6CA6F5E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B90-467B-9BDC-41AD6CA6F5E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B90-467B-9BDC-41AD6CA6F5E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B90-467B-9BDC-41AD6CA6F5E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B90-467B-9BDC-41AD6CA6F5E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B90-467B-9BDC-41AD6CA6F5E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B90-467B-9BDC-41AD6CA6F5E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B90-467B-9BDC-41AD6CA6F5E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B90-467B-9BDC-41AD6CA6F5E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B90-467B-9BDC-41AD6CA6F5E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B90-467B-9BDC-41AD6CA6F5E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B90-467B-9BDC-41AD6CA6F5E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6B90-467B-9BDC-41AD6CA6F5E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B90-467B-9BDC-41AD6CA6F5E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6B90-467B-9BDC-41AD6CA6F5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Regen'!$AO$2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32D-4B7B-8493-47B855BD329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succession.xlsx]4 Regen_Stats!PivotTable1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3461222485096244"/>
          <c:y val="3.10028296299182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4127978964356736E-2"/>
          <c:y val="0.11348370067206281"/>
          <c:w val="0.84618549281753563"/>
          <c:h val="0.7981445118759624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 Regen_Stats'!$O$2:$O$4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Regen_Stats'!$O$2:$O$4</c:f>
                <c:numCache>
                  <c:formatCode>General</c:formatCode>
                  <c:ptCount val="3"/>
                  <c:pt idx="0">
                    <c:v>582.4901646323965</c:v>
                  </c:pt>
                  <c:pt idx="1">
                    <c:v>155.45112815491126</c:v>
                  </c:pt>
                  <c:pt idx="2">
                    <c:v>608.17039291798574</c:v>
                  </c:pt>
                </c:numCache>
              </c:numRef>
            </c:plus>
            <c:minus>
              <c:numRef>
                <c:f>'4 Regen_Stats'!$O$2:$O$4</c:f>
                <c:numCache>
                  <c:formatCode>General</c:formatCode>
                  <c:ptCount val="3"/>
                  <c:pt idx="0">
                    <c:v>582.4901646323965</c:v>
                  </c:pt>
                  <c:pt idx="1">
                    <c:v>155.45112815491126</c:v>
                  </c:pt>
                  <c:pt idx="2">
                    <c:v>608.17039291798574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Regen_Stats'!$O$2:$O$4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Regen_Stats'!$O$2:$O$4</c:f>
              <c:numCache>
                <c:formatCode>General</c:formatCode>
                <c:ptCount val="3"/>
                <c:pt idx="0">
                  <c:v>1086.9965955417706</c:v>
                </c:pt>
                <c:pt idx="1">
                  <c:v>187.4132061278915</c:v>
                </c:pt>
                <c:pt idx="2">
                  <c:v>1274.4098016696621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36-4BC3-BD9A-D7499A102800}"/>
            </c:ext>
          </c:extLst>
        </c:ser>
        <c:ser>
          <c:idx val="1"/>
          <c:order val="1"/>
          <c:tx>
            <c:strRef>
              <c:f>'4 Regen_Stats'!$O$2:$O$4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Regen_Stats'!$P$2:$P$4</c:f>
                <c:numCache>
                  <c:formatCode>General</c:formatCode>
                  <c:ptCount val="3"/>
                  <c:pt idx="0">
                    <c:v>1160.2722886601914</c:v>
                  </c:pt>
                  <c:pt idx="1">
                    <c:v>309.64580552692206</c:v>
                  </c:pt>
                  <c:pt idx="2">
                    <c:v>1211.4251819713463</c:v>
                  </c:pt>
                </c:numCache>
              </c:numRef>
            </c:plus>
            <c:minus>
              <c:numRef>
                <c:f>'4 Regen_Stats'!$P$2:$P$4</c:f>
                <c:numCache>
                  <c:formatCode>General</c:formatCode>
                  <c:ptCount val="3"/>
                  <c:pt idx="0">
                    <c:v>1160.2722886601914</c:v>
                  </c:pt>
                  <c:pt idx="1">
                    <c:v>309.64580552692206</c:v>
                  </c:pt>
                  <c:pt idx="2">
                    <c:v>1211.4251819713463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Regen_Stats'!$O$2:$O$4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Regen_Stats'!$O$2:$O$4</c:f>
              <c:numCache>
                <c:formatCode>General</c:formatCode>
                <c:ptCount val="3"/>
                <c:pt idx="0">
                  <c:v>1086.9965955417706</c:v>
                </c:pt>
                <c:pt idx="1">
                  <c:v>187.4132061278915</c:v>
                </c:pt>
                <c:pt idx="2">
                  <c:v>1274.4098016696621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36-4BC3-BD9A-D7499A102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1712"/>
        <c:axId val="401697400"/>
      </c:barChart>
      <c:catAx>
        <c:axId val="40170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400"/>
        <c:crosses val="autoZero"/>
        <c:auto val="1"/>
        <c:lblAlgn val="ctr"/>
        <c:lblOffset val="100"/>
        <c:noMultiLvlLbl val="0"/>
      </c:catAx>
      <c:valAx>
        <c:axId val="40169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succession.xlsx]5 VegComposition!PivotTable1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Vegetation</a:t>
            </a:r>
            <a:r>
              <a:rPr lang="en-US" sz="1800" baseline="0"/>
              <a:t> Composition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6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6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7598254414738023E-2"/>
          <c:y val="1.1726755747757828E-2"/>
          <c:w val="0.84159870819841054"/>
          <c:h val="0.7283758573577300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'5 VegComposition'!$R$1</c:f>
              <c:strCache>
                <c:ptCount val="1"/>
                <c:pt idx="0">
                  <c:v>Percent 0-2 feet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VegComposition'!$R$2:$R$3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74C-4536-B5F6-A044C78DFC33}"/>
            </c:ext>
          </c:extLst>
        </c:ser>
        <c:ser>
          <c:idx val="1"/>
          <c:order val="1"/>
          <c:tx>
            <c:strRef>
              <c:f>'5 VegComposition'!$S$1</c:f>
              <c:strCache>
                <c:ptCount val="1"/>
                <c:pt idx="0">
                  <c:v>Percent 2-6 feet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VegComposition'!$S$2:$S$3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EA-D74C-4536-B5F6-A044C78DFC33}"/>
            </c:ext>
          </c:extLst>
        </c:ser>
        <c:ser>
          <c:idx val="2"/>
          <c:order val="2"/>
          <c:tx>
            <c:strRef>
              <c:f>'5 VegComposition'!$T$1</c:f>
              <c:strCache>
                <c:ptCount val="1"/>
                <c:pt idx="0">
                  <c:v>Percent 6-16 feet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VegComposition'!$T$2:$T$3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EB-D74C-4536-B5F6-A044C78DFC33}"/>
            </c:ext>
          </c:extLst>
        </c:ser>
        <c:ser>
          <c:idx val="3"/>
          <c:order val="3"/>
          <c:tx>
            <c:strRef>
              <c:f>'5 VegComposition'!$U$1</c:f>
              <c:strCache>
                <c:ptCount val="1"/>
                <c:pt idx="0">
                  <c:v>Percent &gt;16 feet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VegComposition'!$U$2:$U$3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EC-D74C-4536-B5F6-A044C78DF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01698968"/>
        <c:axId val="401702888"/>
      </c:barChart>
      <c:catAx>
        <c:axId val="401698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888"/>
        <c:crosses val="autoZero"/>
        <c:auto val="1"/>
        <c:lblAlgn val="ctr"/>
        <c:lblOffset val="100"/>
        <c:noMultiLvlLbl val="0"/>
      </c:catAx>
      <c:valAx>
        <c:axId val="40170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Percent</a:t>
                </a:r>
              </a:p>
            </c:rich>
          </c:tx>
          <c:layout>
            <c:manualLayout>
              <c:xMode val="edge"/>
              <c:yMode val="edge"/>
              <c:x val="1.1286633955054835E-2"/>
              <c:y val="0.335951924924554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8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succession.xlsx]6 WatchlistSpecies!Report4A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 WatchlistSpecies'!$AA$1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WatchlistSpecies'!$AA$2:$AA$3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313-4B73-B68D-E4DEFF958EAC}"/>
            </c:ext>
          </c:extLst>
        </c:ser>
        <c:ser>
          <c:idx val="1"/>
          <c:order val="1"/>
          <c:tx>
            <c:strRef>
              <c:f>'6 WatchlistSpecies'!$AB$1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WatchlistSpecies'!$AB$2:$AB$3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A313-4B73-B68D-E4DEFF958EAC}"/>
            </c:ext>
          </c:extLst>
        </c:ser>
        <c:ser>
          <c:idx val="2"/>
          <c:order val="2"/>
          <c:tx>
            <c:strRef>
              <c:f>'6 WatchlistSpecies'!$AC$1</c:f>
              <c:strCache>
                <c:ptCount val="1"/>
                <c:pt idx="0">
                  <c:v>RTE Species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WatchlistSpecies'!$AC$2:$AC$3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A313-4B73-B68D-E4DEFF958EAC}"/>
            </c:ext>
          </c:extLst>
        </c:ser>
        <c:ser>
          <c:idx val="3"/>
          <c:order val="3"/>
          <c:tx>
            <c:strRef>
              <c:f>'6 WatchlistSpecies'!$AD$1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WatchlistSpecies'!$AD$2:$AD$3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A313-4B73-B68D-E4DEFF958EAC}"/>
            </c:ext>
          </c:extLst>
        </c:ser>
        <c:ser>
          <c:idx val="4"/>
          <c:order val="4"/>
          <c:tx>
            <c:strRef>
              <c:f>'6 WatchlistSpecies'!$AE$1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WatchlistSpecies'!$AE$2:$AE$3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287-4403-9A97-A70689591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4"/>
        <c:overlap val="100"/>
        <c:axId val="399639472"/>
        <c:axId val="404041400"/>
      </c:barChart>
      <c:catAx>
        <c:axId val="39963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400"/>
        <c:crosses val="autoZero"/>
        <c:auto val="1"/>
        <c:lblAlgn val="ctr"/>
        <c:lblOffset val="100"/>
        <c:noMultiLvlLbl val="0"/>
      </c:catAx>
      <c:valAx>
        <c:axId val="40404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9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succession.xlsx]6 WatchlistSpecies!PivotTable11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Detection Totals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2614879750053882E-2"/>
          <c:y val="8.9693821366958831E-2"/>
          <c:w val="0.75620641527241306"/>
          <c:h val="0.830277667841125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 WatchlistSpecies'!$Z$25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WatchlistSpecies'!$Z$26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120-4E8D-8E63-EC92E65F7C29}"/>
            </c:ext>
          </c:extLst>
        </c:ser>
        <c:ser>
          <c:idx val="1"/>
          <c:order val="1"/>
          <c:tx>
            <c:strRef>
              <c:f>'6 WatchlistSpecies'!$AA$25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WatchlistSpecies'!$AA$26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120-4E8D-8E63-EC92E65F7C29}"/>
            </c:ext>
          </c:extLst>
        </c:ser>
        <c:ser>
          <c:idx val="2"/>
          <c:order val="2"/>
          <c:tx>
            <c:strRef>
              <c:f>'6 WatchlistSpecies'!$AB$25</c:f>
              <c:strCache>
                <c:ptCount val="1"/>
                <c:pt idx="0">
                  <c:v>RTE Species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WatchlistSpecies'!$AB$26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5120-4E8D-8E63-EC92E65F7C29}"/>
            </c:ext>
          </c:extLst>
        </c:ser>
        <c:ser>
          <c:idx val="3"/>
          <c:order val="3"/>
          <c:tx>
            <c:strRef>
              <c:f>'6 WatchlistSpecies'!$AC$25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WatchlistSpecies'!$AC$26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2C-5120-4E8D-8E63-EC92E65F7C29}"/>
            </c:ext>
          </c:extLst>
        </c:ser>
        <c:ser>
          <c:idx val="4"/>
          <c:order val="4"/>
          <c:tx>
            <c:strRef>
              <c:f>'6 WatchlistSpecies'!$AD$25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WatchlistSpecies'!$AD$26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978-4DC9-8A04-1D246EABD9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2341359"/>
        <c:axId val="502322639"/>
      </c:barChart>
      <c:catAx>
        <c:axId val="50234135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2322639"/>
        <c:crosses val="autoZero"/>
        <c:auto val="1"/>
        <c:lblAlgn val="ctr"/>
        <c:lblOffset val="100"/>
        <c:noMultiLvlLbl val="0"/>
      </c:catAx>
      <c:valAx>
        <c:axId val="502322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layout>
            <c:manualLayout>
              <c:xMode val="edge"/>
              <c:yMode val="edge"/>
              <c:x val="1.9547430420485727E-2"/>
              <c:y val="0.431749439685251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341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succession.xlsx]7 CrownComposition!Report7A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by Tree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AD47">
              <a:lumMod val="75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'7 CrownComposition'!$U$1</c:f>
              <c:strCache>
                <c:ptCount val="1"/>
                <c:pt idx="0">
                  <c:v>Overtopped (TPA)</c:v>
                </c:pt>
              </c:strCache>
            </c:strRef>
          </c:tx>
          <c:spPr>
            <a:solidFill>
              <a:srgbClr val="70AD47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CrownComposition'!$U$2:$U$3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3F0-45ED-8F9B-9D7056EA00AE}"/>
            </c:ext>
          </c:extLst>
        </c:ser>
        <c:ser>
          <c:idx val="1"/>
          <c:order val="1"/>
          <c:tx>
            <c:strRef>
              <c:f>'7 CrownComposition'!$V$1</c:f>
              <c:strCache>
                <c:ptCount val="1"/>
                <c:pt idx="0">
                  <c:v>Dominate &amp; Codominate (TPA)</c:v>
                </c:pt>
              </c:strCache>
            </c:strRef>
          </c:tx>
          <c:spPr>
            <a:solidFill>
              <a:srgbClr val="70AD47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CrownComposition'!$V$2:$V$3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63F0-45ED-8F9B-9D7056EA00AE}"/>
            </c:ext>
          </c:extLst>
        </c:ser>
        <c:ser>
          <c:idx val="2"/>
          <c:order val="2"/>
          <c:tx>
            <c:strRef>
              <c:f>'7 CrownComposition'!$W$1</c:f>
              <c:strCache>
                <c:ptCount val="1"/>
                <c:pt idx="0">
                  <c:v>Super Canopy (TPA)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CrownComposition'!$W$2:$W$3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63F0-45ED-8F9B-9D7056EA0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4041792"/>
        <c:axId val="404044144"/>
      </c:barChart>
      <c:catAx>
        <c:axId val="4040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144"/>
        <c:crosses val="autoZero"/>
        <c:auto val="1"/>
        <c:lblAlgn val="ctr"/>
        <c:lblOffset val="100"/>
        <c:noMultiLvlLbl val="0"/>
      </c:catAx>
      <c:valAx>
        <c:axId val="40404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664813957078893"/>
          <c:y val="0.92336593938973488"/>
          <c:w val="0.55036372291698832"/>
          <c:h val="6.19497727982240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succession.xlsx]8 CrownStructure!Report7B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(TPA)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'8 CrownStructure'!$Q$2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044928"/>
        <c:axId val="404042184"/>
      </c:barChart>
      <c:catAx>
        <c:axId val="40404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2184"/>
        <c:crosses val="autoZero"/>
        <c:auto val="1"/>
        <c:lblAlgn val="ctr"/>
        <c:lblOffset val="100"/>
        <c:noMultiLvlLbl val="0"/>
      </c:catAx>
      <c:valAx>
        <c:axId val="40404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succession.xlsx]8 CrownStructure!PivotTable4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(BA/Acre)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CrownStructure'!$P$19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'8 CrownStructure'!$Q$19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941880"/>
        <c:axId val="404945016"/>
      </c:barChart>
      <c:catAx>
        <c:axId val="40494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016"/>
        <c:crosses val="autoZero"/>
        <c:auto val="1"/>
        <c:lblAlgn val="ctr"/>
        <c:lblOffset val="100"/>
        <c:noMultiLvlLbl val="0"/>
      </c:catAx>
      <c:valAx>
        <c:axId val="404945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BA/Acre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1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succession.xlsx]9 CrownStructure_Stats!PivotTable6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CrownStructure_Stats'!$O$2:$O$7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CrownStructure_Stats'!$O$2:$O$7</c:f>
                <c:numCache>
                  <c:formatCode>General</c:formatCode>
                  <c:ptCount val="6"/>
                  <c:pt idx="0">
                    <c:v>22.226017367802129</c:v>
                  </c:pt>
                  <c:pt idx="1">
                    <c:v>2.0743171210816351</c:v>
                  </c:pt>
                  <c:pt idx="2">
                    <c:v>1.090179713389742</c:v>
                  </c:pt>
                  <c:pt idx="3">
                    <c:v>43.801108007451148</c:v>
                  </c:pt>
                  <c:pt idx="4">
                    <c:v>10.32782465355767</c:v>
                  </c:pt>
                  <c:pt idx="5">
                    <c:v>0.81598908931344405</c:v>
                  </c:pt>
                </c:numCache>
              </c:numRef>
            </c:plus>
            <c:minus>
              <c:numRef>
                <c:f>'9 CrownStructure_Stats'!$O$2:$O$7</c:f>
                <c:numCache>
                  <c:formatCode>General</c:formatCode>
                  <c:ptCount val="6"/>
                  <c:pt idx="0">
                    <c:v>22.226017367802129</c:v>
                  </c:pt>
                  <c:pt idx="1">
                    <c:v>2.0743171210816351</c:v>
                  </c:pt>
                  <c:pt idx="2">
                    <c:v>1.090179713389742</c:v>
                  </c:pt>
                  <c:pt idx="3">
                    <c:v>43.801108007451148</c:v>
                  </c:pt>
                  <c:pt idx="4">
                    <c:v>10.32782465355767</c:v>
                  </c:pt>
                  <c:pt idx="5">
                    <c:v>0.81598908931344405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CrownStructure_Stats'!$O$2:$O$7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CrownStructure_Stats'!$O$2:$O$7</c:f>
              <c:numCache>
                <c:formatCode>General</c:formatCode>
                <c:ptCount val="6"/>
                <c:pt idx="0">
                  <c:v>77.5</c:v>
                </c:pt>
                <c:pt idx="1">
                  <c:v>7.5</c:v>
                </c:pt>
                <c:pt idx="3">
                  <c:v>91.195708587143073</c:v>
                </c:pt>
                <c:pt idx="4">
                  <c:v>22.386449275225718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A8-4A64-B15C-FB3A579B1443}"/>
            </c:ext>
          </c:extLst>
        </c:ser>
        <c:ser>
          <c:idx val="1"/>
          <c:order val="1"/>
          <c:tx>
            <c:strRef>
              <c:f>'9 CrownStructure_Stats'!$O$2:$O$7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CrownStructure_Stats'!$P$2:$P$7</c:f>
                <c:numCache>
                  <c:formatCode>General</c:formatCode>
                  <c:ptCount val="6"/>
                  <c:pt idx="0">
                    <c:v>44.272390513951066</c:v>
                  </c:pt>
                  <c:pt idx="1">
                    <c:v>4.1318683466583446</c:v>
                  </c:pt>
                  <c:pt idx="2">
                    <c:v>2.1715479297472706</c:v>
                  </c:pt>
                  <c:pt idx="3">
                    <c:v>87.24818875822649</c:v>
                  </c:pt>
                  <c:pt idx="4">
                    <c:v>20.572173532280857</c:v>
                  </c:pt>
                  <c:pt idx="5">
                    <c:v>1.6253828573688429</c:v>
                  </c:pt>
                </c:numCache>
              </c:numRef>
            </c:plus>
            <c:minus>
              <c:numRef>
                <c:f>'9 CrownStructure_Stats'!$P$2:$P$7</c:f>
                <c:numCache>
                  <c:formatCode>General</c:formatCode>
                  <c:ptCount val="6"/>
                  <c:pt idx="0">
                    <c:v>44.272390513951066</c:v>
                  </c:pt>
                  <c:pt idx="1">
                    <c:v>4.1318683466583446</c:v>
                  </c:pt>
                  <c:pt idx="2">
                    <c:v>2.1715479297472706</c:v>
                  </c:pt>
                  <c:pt idx="3">
                    <c:v>87.24818875822649</c:v>
                  </c:pt>
                  <c:pt idx="4">
                    <c:v>20.572173532280857</c:v>
                  </c:pt>
                  <c:pt idx="5">
                    <c:v>1.6253828573688429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CrownStructure_Stats'!$O$2:$O$7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CrownStructure_Stats'!$O$2:$O$7</c:f>
              <c:numCache>
                <c:formatCode>General</c:formatCode>
                <c:ptCount val="6"/>
                <c:pt idx="0">
                  <c:v>77.5</c:v>
                </c:pt>
                <c:pt idx="1">
                  <c:v>7.5</c:v>
                </c:pt>
                <c:pt idx="3">
                  <c:v>91.195708587143073</c:v>
                </c:pt>
                <c:pt idx="4">
                  <c:v>22.386449275225718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A8-4A64-B15C-FB3A579B1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8544"/>
        <c:axId val="404945408"/>
      </c:barChart>
      <c:catAx>
        <c:axId val="40494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408"/>
        <c:crosses val="autoZero"/>
        <c:auto val="1"/>
        <c:lblAlgn val="ctr"/>
        <c:lblOffset val="100"/>
        <c:noMultiLvlLbl val="0"/>
      </c:catAx>
      <c:valAx>
        <c:axId val="4049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succession.xlsx]10 TreeDiameter!PivotTable1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Trees Per Acre Diameter Distribution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40000"/>
              <a:lumOff val="6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rgbClr val="ED7D31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'10 TreeDiameter'!$AB$1</c:f>
              <c:strCache>
                <c:ptCount val="1"/>
                <c:pt idx="0">
                  <c:v>TPA Live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'10 TreeDiameter'!$AA$2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'10 TreeDiameter'!$AB$2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10D-EFB7-41F3-8785-A31E74AB3DBB}"/>
            </c:ext>
          </c:extLst>
        </c:ser>
        <c:ser>
          <c:idx val="2"/>
          <c:order val="1"/>
          <c:tx>
            <c:strRef>
              <c:f>'10 TreeDiameter'!$AC$1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rgbClr val="ED7D31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'10 TreeDiameter'!$AA$2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'10 TreeDiameter'!$AC$2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10E-EFB7-41F3-8785-A31E74AB3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404947368"/>
        <c:axId val="404948152"/>
        <c:extLst/>
      </c:barChart>
      <c:catAx>
        <c:axId val="404947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@" sourceLinked="0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152"/>
        <c:crosses val="autoZero"/>
        <c:auto val="0"/>
        <c:lblAlgn val="ctr"/>
        <c:lblOffset val="1"/>
        <c:noMultiLvlLbl val="0"/>
      </c:catAx>
      <c:valAx>
        <c:axId val="40494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succession.xlsx]11 TreeDiameter_Stats!PivotTable3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Diameter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TreeDiameter_Stats'!$O$2:$O$4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TreeDiameter_Stats'!$O$2:$O$4</c:f>
                <c:numCache>
                  <c:formatCode>General</c:formatCode>
                  <c:ptCount val="3"/>
                  <c:pt idx="0">
                    <c:v>3.6251836201175376</c:v>
                  </c:pt>
                  <c:pt idx="1">
                    <c:v>0.46941163260288832</c:v>
                  </c:pt>
                  <c:pt idx="2">
                    <c:v>3.7783969311422112</c:v>
                  </c:pt>
                </c:numCache>
              </c:numRef>
            </c:plus>
            <c:minus>
              <c:numRef>
                <c:f>'11 TreeDiameter_Stats'!$O$2:$O$4</c:f>
                <c:numCache>
                  <c:formatCode>General</c:formatCode>
                  <c:ptCount val="3"/>
                  <c:pt idx="0">
                    <c:v>3.6251836201175376</c:v>
                  </c:pt>
                  <c:pt idx="1">
                    <c:v>0.46941163260288832</c:v>
                  </c:pt>
                  <c:pt idx="2">
                    <c:v>3.7783969311422112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TreeDiameter_Stats'!$O$2:$O$4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TreeDiameter_Stats'!$O$2:$O$4</c:f>
              <c:numCache>
                <c:formatCode>General</c:formatCode>
                <c:ptCount val="3"/>
                <c:pt idx="0">
                  <c:v>14.720588235294118</c:v>
                </c:pt>
                <c:pt idx="1">
                  <c:v>28</c:v>
                </c:pt>
                <c:pt idx="2">
                  <c:v>14.913043478260869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'11 TreeDiameter_Stats'!$O$2:$O$4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TreeDiameter_Stats'!$P$2:$P$4</c:f>
                <c:numCache>
                  <c:formatCode>General</c:formatCode>
                  <c:ptCount val="3"/>
                  <c:pt idx="0">
                    <c:v>7.2210662962553283</c:v>
                  </c:pt>
                  <c:pt idx="1">
                    <c:v>0.9350291942312694</c:v>
                  </c:pt>
                  <c:pt idx="2">
                    <c:v>7.5262545549240194</c:v>
                  </c:pt>
                </c:numCache>
              </c:numRef>
            </c:plus>
            <c:minus>
              <c:numRef>
                <c:f>'11 TreeDiameter_Stats'!$P$2:$P$4</c:f>
                <c:numCache>
                  <c:formatCode>General</c:formatCode>
                  <c:ptCount val="3"/>
                  <c:pt idx="0">
                    <c:v>7.2210662962553283</c:v>
                  </c:pt>
                  <c:pt idx="1">
                    <c:v>0.9350291942312694</c:v>
                  </c:pt>
                  <c:pt idx="2">
                    <c:v>7.5262545549240194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TreeDiameter_Stats'!$O$2:$O$4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TreeDiameter_Stats'!$O$2:$O$4</c:f>
              <c:numCache>
                <c:formatCode>General</c:formatCode>
                <c:ptCount val="3"/>
                <c:pt idx="0">
                  <c:v>14.720588235294118</c:v>
                </c:pt>
                <c:pt idx="1">
                  <c:v>28</c:v>
                </c:pt>
                <c:pt idx="2">
                  <c:v>14.913043478260869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2664"/>
        <c:axId val="404948936"/>
      </c:barChart>
      <c:catAx>
        <c:axId val="404942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936"/>
        <c:crosses val="autoZero"/>
        <c:auto val="1"/>
        <c:lblAlgn val="ctr"/>
        <c:lblOffset val="100"/>
        <c:noMultiLvlLbl val="0"/>
      </c:catAx>
      <c:valAx>
        <c:axId val="404948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2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succession.xlsx]12 DeadTreeDiameter!Report8A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Dead Tree (Snag)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 DeadTreeDiameter'!$Y$1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'12 DeadTreeDiameter'!$X$2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'12 DeadTreeDiameter'!$Y$2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9EC-475B-B850-9464210ECAA7}"/>
            </c:ext>
          </c:extLst>
        </c:ser>
        <c:ser>
          <c:idx val="1"/>
          <c:order val="1"/>
          <c:tx>
            <c:strRef>
              <c:f>'12 DeadTreeDiameter'!$Z$1</c:f>
              <c:strCache>
                <c:ptCount val="1"/>
                <c:pt idx="0">
                  <c:v>BA/Acre Dead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'12 DeadTreeDiameter'!$X$2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'12 DeadTreeDiameter'!$Z$2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9EC-475B-B850-9464210EC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404943056"/>
        <c:axId val="404944232"/>
      </c:barChart>
      <c:catAx>
        <c:axId val="404943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solidFill>
            <a:sysClr val="window" lastClr="FFFFFF"/>
          </a:solidFill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232"/>
        <c:crosses val="autoZero"/>
        <c:auto val="1"/>
        <c:lblAlgn val="ctr"/>
        <c:lblOffset val="100"/>
        <c:noMultiLvlLbl val="0"/>
      </c:catAx>
      <c:valAx>
        <c:axId val="4049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succession.xlsx]13 TreeCavityClass!Report9A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TreeCavityClass'!$Q$1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'13 TreeCavityClass'!$P$2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'13 TreeCavityClass'!$Q$2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87D-4F15-80C0-9DC3CDF18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4624"/>
        <c:axId val="404946976"/>
      </c:barChart>
      <c:catAx>
        <c:axId val="404944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Cavity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6976"/>
        <c:crosses val="autoZero"/>
        <c:auto val="1"/>
        <c:lblAlgn val="ctr"/>
        <c:lblOffset val="100"/>
        <c:noMultiLvlLbl val="0"/>
      </c:catAx>
      <c:valAx>
        <c:axId val="40494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succession.xlsx]14 TreeCavityClass_Stats!PivotTable7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'14 TreeCavityClass_Stats'!$O$2:$O$4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TreeCavityClass_Stats'!$O$2:$O$4</c:f>
                <c:numCache>
                  <c:formatCode>General</c:formatCode>
                  <c:ptCount val="3"/>
                  <c:pt idx="0">
                    <c:v>10.598549997392347</c:v>
                  </c:pt>
                  <c:pt idx="1">
                    <c:v>9.2924804859989862</c:v>
                  </c:pt>
                  <c:pt idx="2">
                    <c:v>5.5450798176948588</c:v>
                  </c:pt>
                </c:numCache>
              </c:numRef>
            </c:plus>
            <c:minus>
              <c:numRef>
                <c:f>'14 TreeCavityClass_Stats'!$O$2:$O$4</c:f>
                <c:numCache>
                  <c:formatCode>General</c:formatCode>
                  <c:ptCount val="3"/>
                  <c:pt idx="0">
                    <c:v>10.598549997392347</c:v>
                  </c:pt>
                  <c:pt idx="1">
                    <c:v>9.2924804859989862</c:v>
                  </c:pt>
                  <c:pt idx="2">
                    <c:v>5.5450798176948588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TreeCavityClass_Stats'!$O$2:$O$4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TreeCavityClass_Stats'!$O$2:$O$4</c:f>
              <c:numCache>
                <c:formatCode>General</c:formatCode>
                <c:ptCount val="3"/>
                <c:pt idx="0">
                  <c:v>9.2784918572798389</c:v>
                </c:pt>
                <c:pt idx="1">
                  <c:v>8.9861664516008464</c:v>
                </c:pt>
                <c:pt idx="2">
                  <c:v>0.2923254056789914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9-4F90-AF9F-EFCC216C2789}"/>
            </c:ext>
          </c:extLst>
        </c:ser>
        <c:ser>
          <c:idx val="1"/>
          <c:order val="1"/>
          <c:tx>
            <c:strRef>
              <c:f>'14 TreeCavityClass_Stats'!$O$2:$O$4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TreeCavityClass_Stats'!$P$2:$P$4</c:f>
                <c:numCache>
                  <c:formatCode>General</c:formatCode>
                  <c:ptCount val="3"/>
                  <c:pt idx="0">
                    <c:v>21.11143605268348</c:v>
                  </c:pt>
                  <c:pt idx="1">
                    <c:v>18.509853479885756</c:v>
                  </c:pt>
                  <c:pt idx="2">
                    <c:v>11.045340919945897</c:v>
                  </c:pt>
                </c:numCache>
              </c:numRef>
            </c:plus>
            <c:minus>
              <c:numRef>
                <c:f>'14 TreeCavityClass_Stats'!$P$2:$P$4</c:f>
                <c:numCache>
                  <c:formatCode>General</c:formatCode>
                  <c:ptCount val="3"/>
                  <c:pt idx="0">
                    <c:v>21.11143605268348</c:v>
                  </c:pt>
                  <c:pt idx="1">
                    <c:v>18.509853479885756</c:v>
                  </c:pt>
                  <c:pt idx="2">
                    <c:v>11.045340919945897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TreeCavityClass_Stats'!$O$2:$O$4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TreeCavityClass_Stats'!$O$2:$O$4</c:f>
              <c:numCache>
                <c:formatCode>General</c:formatCode>
                <c:ptCount val="3"/>
                <c:pt idx="0">
                  <c:v>9.2784918572798389</c:v>
                </c:pt>
                <c:pt idx="1">
                  <c:v>8.9861664516008464</c:v>
                </c:pt>
                <c:pt idx="2">
                  <c:v>0.2923254056789914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39-4F90-AF9F-EFCC216C2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87600"/>
        <c:axId val="405592304"/>
      </c:barChart>
      <c:catAx>
        <c:axId val="40558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2304"/>
        <c:crosses val="autoZero"/>
        <c:auto val="1"/>
        <c:lblAlgn val="ctr"/>
        <c:lblOffset val="100"/>
        <c:noMultiLvlLbl val="0"/>
      </c:catAx>
      <c:valAx>
        <c:axId val="40559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succession.xlsx]15 TreeCavityDistribution!Report9B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 TreeCavityDistribution'!$N$1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'15 TreeCavityDistribution'!$M$2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'15 TreeCavityDistribution'!$N$2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777-4449-8AE7-6A5EC1167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"/>
        <c:axId val="405584856"/>
        <c:axId val="405589952"/>
      </c:barChart>
      <c:catAx>
        <c:axId val="405584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952"/>
        <c:crosses val="autoZero"/>
        <c:auto val="1"/>
        <c:lblAlgn val="ctr"/>
        <c:lblOffset val="100"/>
        <c:noMultiLvlLbl val="0"/>
      </c:catAx>
      <c:valAx>
        <c:axId val="40558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4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succession.xlsx]16 TreeWildlifeValues!Report10A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6747480217389192E-2"/>
          <c:y val="0.20461831106530357"/>
          <c:w val="0.74745789792075246"/>
          <c:h val="0.695340512657284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 TreeWildlifeValues'!$AB$1</c:f>
              <c:strCache>
                <c:ptCount val="1"/>
                <c:pt idx="0">
                  <c:v>Bear Scarred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TreeWildlifeValues'!$AB$2:$AB$3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5C7-464C-A648-38A7826D8C42}"/>
            </c:ext>
          </c:extLst>
        </c:ser>
        <c:ser>
          <c:idx val="1"/>
          <c:order val="1"/>
          <c:tx>
            <c:strRef>
              <c:f>'16 TreeWildlifeValues'!$AC$1</c:f>
              <c:strCache>
                <c:ptCount val="1"/>
                <c:pt idx="0">
                  <c:v>Curling Bark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TreeWildlifeValues'!$AC$2:$AC$3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15C7-464C-A648-38A7826D8C42}"/>
            </c:ext>
          </c:extLst>
        </c:ser>
        <c:ser>
          <c:idx val="2"/>
          <c:order val="2"/>
          <c:tx>
            <c:strRef>
              <c:f>'16 TreeWildlifeValues'!$AD$1</c:f>
              <c:strCache>
                <c:ptCount val="1"/>
                <c:pt idx="0">
                  <c:v>Perched Tree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TreeWildlifeValues'!$AD$2:$AD$3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15C7-464C-A648-38A7826D8C42}"/>
            </c:ext>
          </c:extLst>
        </c:ser>
        <c:ser>
          <c:idx val="3"/>
          <c:order val="3"/>
          <c:tx>
            <c:strRef>
              <c:f>'16 TreeWildlifeValues'!$AE$1</c:f>
              <c:strCache>
                <c:ptCount val="1"/>
                <c:pt idx="0">
                  <c:v>Candidate Snag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TreeWildlifeValues'!$AE$2:$AE$3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15C7-464C-A648-38A7826D8C42}"/>
            </c:ext>
          </c:extLst>
        </c:ser>
        <c:ser>
          <c:idx val="4"/>
          <c:order val="4"/>
          <c:tx>
            <c:strRef>
              <c:f>'16 TreeWildlifeValues'!$AF$1</c:f>
              <c:strCache>
                <c:ptCount val="1"/>
                <c:pt idx="0">
                  <c:v>Nest Tree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TreeWildlifeValues'!$AF$2:$AF$3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15C7-464C-A648-38A7826D8C42}"/>
            </c:ext>
          </c:extLst>
        </c:ser>
        <c:ser>
          <c:idx val="5"/>
          <c:order val="5"/>
          <c:tx>
            <c:strRef>
              <c:f>'16 TreeWildlifeValues'!$AG$1</c:f>
              <c:strCache>
                <c:ptCount val="1"/>
                <c:pt idx="0">
                  <c:v>Horizontal Branching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TreeWildlifeValues'!$AG$2:$AG$3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15C7-464C-A648-38A7826D8C42}"/>
            </c:ext>
          </c:extLst>
        </c:ser>
        <c:ser>
          <c:idx val="6"/>
          <c:order val="6"/>
          <c:tx>
            <c:strRef>
              <c:f>'16 TreeWildlifeValues'!$AH$1</c:f>
              <c:strCache>
                <c:ptCount val="1"/>
                <c:pt idx="0">
                  <c:v>Shaggy Bark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TreeWildlifeValues'!$AH$2:$AH$3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15C7-464C-A648-38A7826D8C42}"/>
            </c:ext>
          </c:extLst>
        </c:ser>
        <c:ser>
          <c:idx val="7"/>
          <c:order val="7"/>
          <c:tx>
            <c:strRef>
              <c:f>'16 TreeWildlifeValues'!$AI$1</c:f>
              <c:strCache>
                <c:ptCount val="1"/>
                <c:pt idx="0">
                  <c:v>Hollow Tree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TreeWildlifeValues'!$AI$2:$AI$3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15C7-464C-A648-38A7826D8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05585248"/>
        <c:axId val="405585640"/>
      </c:barChart>
      <c:catAx>
        <c:axId val="40558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640"/>
        <c:crosses val="autoZero"/>
        <c:auto val="1"/>
        <c:lblAlgn val="ctr"/>
        <c:lblOffset val="100"/>
        <c:noMultiLvlLbl val="0"/>
      </c:catAx>
      <c:valAx>
        <c:axId val="40558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succession.xlsx]17 TreeWildlifeValues_Stats!PivotTable8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'17 TreeWildlifeValues_Stats'!$O$2:$O$11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TreeWildlifeValues_Stats'!$O$2:$O$11</c:f>
                <c:numCache>
                  <c:formatCode>General</c:formatCode>
                  <c:ptCount val="10"/>
                  <c:pt idx="0">
                    <c:v>8.5021438731536527</c:v>
                  </c:pt>
                  <c:pt idx="1">
                    <c:v>0</c:v>
                  </c:pt>
                  <c:pt idx="2">
                    <c:v>0</c:v>
                  </c:pt>
                  <c:pt idx="3">
                    <c:v>0.70656178586359064</c:v>
                  </c:pt>
                  <c:pt idx="4">
                    <c:v>0</c:v>
                  </c:pt>
                  <c:pt idx="5">
                    <c:v>0</c:v>
                  </c:pt>
                  <c:pt idx="6">
                    <c:v>6.9709504010736634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plus>
            <c:minus>
              <c:numRef>
                <c:f>'17 TreeWildlifeValues_Stats'!$O$2:$O$11</c:f>
                <c:numCache>
                  <c:formatCode>General</c:formatCode>
                  <c:ptCount val="10"/>
                  <c:pt idx="0">
                    <c:v>8.5021438731536527</c:v>
                  </c:pt>
                  <c:pt idx="1">
                    <c:v>0</c:v>
                  </c:pt>
                  <c:pt idx="2">
                    <c:v>0</c:v>
                  </c:pt>
                  <c:pt idx="3">
                    <c:v>0.70656178586359064</c:v>
                  </c:pt>
                  <c:pt idx="4">
                    <c:v>0</c:v>
                  </c:pt>
                  <c:pt idx="5">
                    <c:v>0</c:v>
                  </c:pt>
                  <c:pt idx="6">
                    <c:v>6.9709504010736634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TreeWildlifeValues_Stats'!$O$2:$O$11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TreeWildlifeValues_Stats'!$O$2:$O$11</c:f>
              <c:numCache>
                <c:formatCode>General</c:formatCode>
                <c:ptCount val="10"/>
                <c:pt idx="0">
                  <c:v>12.113984539121017</c:v>
                </c:pt>
                <c:pt idx="3">
                  <c:v>1.2931339126216495</c:v>
                </c:pt>
                <c:pt idx="6">
                  <c:v>10.820850626499368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1-48C0-B5AD-4D418B28D3D0}"/>
            </c:ext>
          </c:extLst>
        </c:ser>
        <c:ser>
          <c:idx val="1"/>
          <c:order val="1"/>
          <c:tx>
            <c:strRef>
              <c:f>'17 TreeWildlifeValues_Stats'!$O$2:$O$11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TreeWildlifeValues_Stats'!$P$2:$P$11</c:f>
                <c:numCache>
                  <c:formatCode>General</c:formatCode>
                  <c:ptCount val="10"/>
                  <c:pt idx="0">
                    <c:v>16.935568236500249</c:v>
                  </c:pt>
                  <c:pt idx="1">
                    <c:v>0</c:v>
                  </c:pt>
                  <c:pt idx="2">
                    <c:v>0</c:v>
                  </c:pt>
                  <c:pt idx="3">
                    <c:v>1.4074127086440176</c:v>
                  </c:pt>
                  <c:pt idx="4">
                    <c:v>0</c:v>
                  </c:pt>
                  <c:pt idx="5">
                    <c:v>0</c:v>
                  </c:pt>
                  <c:pt idx="6">
                    <c:v>13.885557331418289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plus>
            <c:minus>
              <c:numRef>
                <c:f>'17 TreeWildlifeValues_Stats'!$P$2:$P$11</c:f>
                <c:numCache>
                  <c:formatCode>General</c:formatCode>
                  <c:ptCount val="10"/>
                  <c:pt idx="0">
                    <c:v>16.935568236500249</c:v>
                  </c:pt>
                  <c:pt idx="1">
                    <c:v>0</c:v>
                  </c:pt>
                  <c:pt idx="2">
                    <c:v>0</c:v>
                  </c:pt>
                  <c:pt idx="3">
                    <c:v>1.4074127086440176</c:v>
                  </c:pt>
                  <c:pt idx="4">
                    <c:v>0</c:v>
                  </c:pt>
                  <c:pt idx="5">
                    <c:v>0</c:v>
                  </c:pt>
                  <c:pt idx="6">
                    <c:v>13.885557331418289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TreeWildlifeValues_Stats'!$O$2:$O$11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TreeWildlifeValues_Stats'!$O$2:$O$11</c:f>
              <c:numCache>
                <c:formatCode>General</c:formatCode>
                <c:ptCount val="10"/>
                <c:pt idx="0">
                  <c:v>12.113984539121017</c:v>
                </c:pt>
                <c:pt idx="3">
                  <c:v>1.2931339126216495</c:v>
                </c:pt>
                <c:pt idx="6">
                  <c:v>10.820850626499368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B1-48C0-B5AD-4D418B28D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0736"/>
        <c:axId val="405589560"/>
      </c:barChart>
      <c:catAx>
        <c:axId val="40559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560"/>
        <c:crosses val="autoZero"/>
        <c:auto val="1"/>
        <c:lblAlgn val="ctr"/>
        <c:lblOffset val="100"/>
        <c:noMultiLvlLbl val="0"/>
      </c:catAx>
      <c:valAx>
        <c:axId val="40558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succession.xlsx]18 VegStructure!PivotTable1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Vegetation</a:t>
            </a:r>
            <a:r>
              <a:rPr lang="en-US" baseline="0"/>
              <a:t> </a:t>
            </a:r>
            <a:r>
              <a:rPr lang="en-US"/>
              <a:t>Profile - 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5588776"/>
        <c:axId val="405591912"/>
      </c:barChart>
      <c:catAx>
        <c:axId val="405588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912"/>
        <c:crosses val="autoZero"/>
        <c:auto val="1"/>
        <c:lblAlgn val="ctr"/>
        <c:lblOffset val="100"/>
        <c:noMultiLvlLbl val="0"/>
      </c:catAx>
      <c:valAx>
        <c:axId val="405591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/>
                  <a:t>Percent</a:t>
                </a:r>
                <a:r>
                  <a:rPr lang="en-US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8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succession.xlsx]19 VegStructure_Stats!PivotTable4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0" i="0" baseline="0">
                <a:effectLst/>
              </a:rPr>
              <a:t>68.2% &amp; 95% Confidence Intervals of the Percent Sample Mean</a:t>
            </a:r>
            <a:endParaRPr lang="en-US" sz="2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0201973518241937E-2"/>
          <c:y val="5.8259171726150825E-2"/>
          <c:w val="0.91164848781195729"/>
          <c:h val="0.850932790495372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'19 VegStructure_Stats'!$O$2:$O$26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VegStructure_Stats'!$O$2:$O$26</c:f>
                <c:numCache>
                  <c:formatCode>General</c:formatCode>
                  <c:ptCount val="25"/>
                  <c:pt idx="0">
                    <c:v>1.1574006676562778</c:v>
                  </c:pt>
                  <c:pt idx="1">
                    <c:v>1.854784804347906</c:v>
                  </c:pt>
                  <c:pt idx="2">
                    <c:v>3.2398937665758822</c:v>
                  </c:pt>
                  <c:pt idx="3">
                    <c:v>3.4793502857763201</c:v>
                  </c:pt>
                  <c:pt idx="4">
                    <c:v>3.449673343376034</c:v>
                  </c:pt>
                  <c:pt idx="5">
                    <c:v>0</c:v>
                  </c:pt>
                  <c:pt idx="6">
                    <c:v>0.28622370744902503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4.3316124253266324</c:v>
                  </c:pt>
                  <c:pt idx="11">
                    <c:v>2.1363544608781062</c:v>
                  </c:pt>
                  <c:pt idx="12">
                    <c:v>1.7680155255232433</c:v>
                  </c:pt>
                  <c:pt idx="13">
                    <c:v>4.2933556117353874E-2</c:v>
                  </c:pt>
                  <c:pt idx="14">
                    <c:v>4.2804426444210293</c:v>
                  </c:pt>
                  <c:pt idx="15">
                    <c:v>3.208500615698668</c:v>
                  </c:pt>
                  <c:pt idx="16">
                    <c:v>2.5219202055798728</c:v>
                  </c:pt>
                  <c:pt idx="17">
                    <c:v>0</c:v>
                  </c:pt>
                  <c:pt idx="18">
                    <c:v>0</c:v>
                  </c:pt>
                  <c:pt idx="19">
                    <c:v>3.4036146034909791</c:v>
                  </c:pt>
                  <c:pt idx="20">
                    <c:v>3.929304982439529</c:v>
                  </c:pt>
                  <c:pt idx="21">
                    <c:v>0.70705685930306172</c:v>
                  </c:pt>
                  <c:pt idx="22">
                    <c:v>0</c:v>
                  </c:pt>
                  <c:pt idx="23">
                    <c:v>0</c:v>
                  </c:pt>
                  <c:pt idx="24">
                    <c:v>3.9108491207466471</c:v>
                  </c:pt>
                </c:numCache>
              </c:numRef>
            </c:plus>
            <c:minus>
              <c:numRef>
                <c:f>'19 VegStructure_Stats'!$O$2:$O$26</c:f>
                <c:numCache>
                  <c:formatCode>General</c:formatCode>
                  <c:ptCount val="25"/>
                  <c:pt idx="0">
                    <c:v>1.1574006676562778</c:v>
                  </c:pt>
                  <c:pt idx="1">
                    <c:v>1.854784804347906</c:v>
                  </c:pt>
                  <c:pt idx="2">
                    <c:v>3.2398937665758822</c:v>
                  </c:pt>
                  <c:pt idx="3">
                    <c:v>3.4793502857763201</c:v>
                  </c:pt>
                  <c:pt idx="4">
                    <c:v>3.449673343376034</c:v>
                  </c:pt>
                  <c:pt idx="5">
                    <c:v>0</c:v>
                  </c:pt>
                  <c:pt idx="6">
                    <c:v>0.28622370744902503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4.3316124253266324</c:v>
                  </c:pt>
                  <c:pt idx="11">
                    <c:v>2.1363544608781062</c:v>
                  </c:pt>
                  <c:pt idx="12">
                    <c:v>1.7680155255232433</c:v>
                  </c:pt>
                  <c:pt idx="13">
                    <c:v>4.2933556117353874E-2</c:v>
                  </c:pt>
                  <c:pt idx="14">
                    <c:v>4.2804426444210293</c:v>
                  </c:pt>
                  <c:pt idx="15">
                    <c:v>3.208500615698668</c:v>
                  </c:pt>
                  <c:pt idx="16">
                    <c:v>2.5219202055798728</c:v>
                  </c:pt>
                  <c:pt idx="17">
                    <c:v>0</c:v>
                  </c:pt>
                  <c:pt idx="18">
                    <c:v>0</c:v>
                  </c:pt>
                  <c:pt idx="19">
                    <c:v>3.4036146034909791</c:v>
                  </c:pt>
                  <c:pt idx="20">
                    <c:v>3.929304982439529</c:v>
                  </c:pt>
                  <c:pt idx="21">
                    <c:v>0.70705685930306172</c:v>
                  </c:pt>
                  <c:pt idx="22">
                    <c:v>0</c:v>
                  </c:pt>
                  <c:pt idx="23">
                    <c:v>0</c:v>
                  </c:pt>
                  <c:pt idx="24">
                    <c:v>3.9108491207466471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VegStructure_Stats'!$O$2:$O$26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VegStructure_Stats'!$O$2:$O$26</c:f>
              <c:numCache>
                <c:formatCode>General</c:formatCode>
                <c:ptCount val="25"/>
                <c:pt idx="0">
                  <c:v>0.875</c:v>
                </c:pt>
                <c:pt idx="1">
                  <c:v>2.25</c:v>
                </c:pt>
                <c:pt idx="2">
                  <c:v>17.375</c:v>
                </c:pt>
                <c:pt idx="3">
                  <c:v>81.625</c:v>
                </c:pt>
                <c:pt idx="4">
                  <c:v>87.625</c:v>
                </c:pt>
                <c:pt idx="5">
                  <c:v>0.375</c:v>
                </c:pt>
                <c:pt idx="6">
                  <c:v>0</c:v>
                </c:pt>
                <c:pt idx="7">
                  <c:v>0.375</c:v>
                </c:pt>
                <c:pt idx="8">
                  <c:v>0.375</c:v>
                </c:pt>
                <c:pt idx="9">
                  <c:v>0.75</c:v>
                </c:pt>
                <c:pt idx="10">
                  <c:v>22.375</c:v>
                </c:pt>
                <c:pt idx="11">
                  <c:v>39.875</c:v>
                </c:pt>
                <c:pt idx="12">
                  <c:v>1.375</c:v>
                </c:pt>
                <c:pt idx="13">
                  <c:v>1</c:v>
                </c:pt>
                <c:pt idx="14">
                  <c:v>54.125</c:v>
                </c:pt>
                <c:pt idx="15">
                  <c:v>7.5</c:v>
                </c:pt>
                <c:pt idx="16">
                  <c:v>1.5</c:v>
                </c:pt>
                <c:pt idx="17">
                  <c:v>0</c:v>
                </c:pt>
                <c:pt idx="18">
                  <c:v>0</c:v>
                </c:pt>
                <c:pt idx="19">
                  <c:v>8</c:v>
                </c:pt>
                <c:pt idx="20">
                  <c:v>5.75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'19 VegStructure_Stats'!$O$2:$O$26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VegStructure_Stats'!$P$2:$P$26</c:f>
                <c:numCache>
                  <c:formatCode>General</c:formatCode>
                  <c:ptCount val="25"/>
                  <c:pt idx="0">
                    <c:v>2.3054465175491394</c:v>
                  </c:pt>
                  <c:pt idx="1">
                    <c:v>3.6945781072046593</c:v>
                  </c:pt>
                  <c:pt idx="2">
                    <c:v>6.4536007366463934</c:v>
                  </c:pt>
                  <c:pt idx="3">
                    <c:v>6.9305783414830699</c:v>
                  </c:pt>
                  <c:pt idx="4">
                    <c:v>6.87146432382238</c:v>
                  </c:pt>
                  <c:pt idx="5">
                    <c:v>0</c:v>
                  </c:pt>
                  <c:pt idx="6">
                    <c:v>0.57013398040852492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8.6282141184210417</c:v>
                  </c:pt>
                  <c:pt idx="11">
                    <c:v>4.2554416026522404</c:v>
                  </c:pt>
                  <c:pt idx="12">
                    <c:v>3.5217408717625447</c:v>
                  </c:pt>
                  <c:pt idx="13">
                    <c:v>8.5520097061278985E-2</c:v>
                  </c:pt>
                  <c:pt idx="14">
                    <c:v>8.5262881419729055</c:v>
                  </c:pt>
                  <c:pt idx="15">
                    <c:v>6.3910681734750199</c:v>
                  </c:pt>
                  <c:pt idx="16">
                    <c:v>5.0234567146609166</c:v>
                  </c:pt>
                  <c:pt idx="17">
                    <c:v>0</c:v>
                  </c:pt>
                  <c:pt idx="18">
                    <c:v>0</c:v>
                  </c:pt>
                  <c:pt idx="19">
                    <c:v>6.7797191188660904</c:v>
                  </c:pt>
                  <c:pt idx="20">
                    <c:v>7.8268509266523978</c:v>
                  </c:pt>
                  <c:pt idx="21">
                    <c:v>1.4083988540376202</c:v>
                  </c:pt>
                  <c:pt idx="22">
                    <c:v>0</c:v>
                  </c:pt>
                  <c:pt idx="23">
                    <c:v>0</c:v>
                  </c:pt>
                  <c:pt idx="24">
                    <c:v>7.7900883747918748</c:v>
                  </c:pt>
                </c:numCache>
              </c:numRef>
            </c:plus>
            <c:minus>
              <c:numRef>
                <c:f>'19 VegStructure_Stats'!$P$2:$P$26</c:f>
                <c:numCache>
                  <c:formatCode>General</c:formatCode>
                  <c:ptCount val="25"/>
                  <c:pt idx="0">
                    <c:v>2.3054465175491394</c:v>
                  </c:pt>
                  <c:pt idx="1">
                    <c:v>3.6945781072046593</c:v>
                  </c:pt>
                  <c:pt idx="2">
                    <c:v>6.4536007366463934</c:v>
                  </c:pt>
                  <c:pt idx="3">
                    <c:v>6.9305783414830699</c:v>
                  </c:pt>
                  <c:pt idx="4">
                    <c:v>6.87146432382238</c:v>
                  </c:pt>
                  <c:pt idx="5">
                    <c:v>0</c:v>
                  </c:pt>
                  <c:pt idx="6">
                    <c:v>0.57013398040852492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8.6282141184210417</c:v>
                  </c:pt>
                  <c:pt idx="11">
                    <c:v>4.2554416026522404</c:v>
                  </c:pt>
                  <c:pt idx="12">
                    <c:v>3.5217408717625447</c:v>
                  </c:pt>
                  <c:pt idx="13">
                    <c:v>8.5520097061278985E-2</c:v>
                  </c:pt>
                  <c:pt idx="14">
                    <c:v>8.5262881419729055</c:v>
                  </c:pt>
                  <c:pt idx="15">
                    <c:v>6.3910681734750199</c:v>
                  </c:pt>
                  <c:pt idx="16">
                    <c:v>5.0234567146609166</c:v>
                  </c:pt>
                  <c:pt idx="17">
                    <c:v>0</c:v>
                  </c:pt>
                  <c:pt idx="18">
                    <c:v>0</c:v>
                  </c:pt>
                  <c:pt idx="19">
                    <c:v>6.7797191188660904</c:v>
                  </c:pt>
                  <c:pt idx="20">
                    <c:v>7.8268509266523978</c:v>
                  </c:pt>
                  <c:pt idx="21">
                    <c:v>1.4083988540376202</c:v>
                  </c:pt>
                  <c:pt idx="22">
                    <c:v>0</c:v>
                  </c:pt>
                  <c:pt idx="23">
                    <c:v>0</c:v>
                  </c:pt>
                  <c:pt idx="24">
                    <c:v>7.7900883747918748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VegStructure_Stats'!$O$2:$O$26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VegStructure_Stats'!$O$2:$O$26</c:f>
              <c:numCache>
                <c:formatCode>General</c:formatCode>
                <c:ptCount val="25"/>
                <c:pt idx="0">
                  <c:v>0.875</c:v>
                </c:pt>
                <c:pt idx="1">
                  <c:v>2.25</c:v>
                </c:pt>
                <c:pt idx="2">
                  <c:v>17.375</c:v>
                </c:pt>
                <c:pt idx="3">
                  <c:v>81.625</c:v>
                </c:pt>
                <c:pt idx="4">
                  <c:v>87.625</c:v>
                </c:pt>
                <c:pt idx="5">
                  <c:v>0.375</c:v>
                </c:pt>
                <c:pt idx="6">
                  <c:v>0</c:v>
                </c:pt>
                <c:pt idx="7">
                  <c:v>0.375</c:v>
                </c:pt>
                <c:pt idx="8">
                  <c:v>0.375</c:v>
                </c:pt>
                <c:pt idx="9">
                  <c:v>0.75</c:v>
                </c:pt>
                <c:pt idx="10">
                  <c:v>22.375</c:v>
                </c:pt>
                <c:pt idx="11">
                  <c:v>39.875</c:v>
                </c:pt>
                <c:pt idx="12">
                  <c:v>1.375</c:v>
                </c:pt>
                <c:pt idx="13">
                  <c:v>1</c:v>
                </c:pt>
                <c:pt idx="14">
                  <c:v>54.125</c:v>
                </c:pt>
                <c:pt idx="15">
                  <c:v>7.5</c:v>
                </c:pt>
                <c:pt idx="16">
                  <c:v>1.5</c:v>
                </c:pt>
                <c:pt idx="17">
                  <c:v>0</c:v>
                </c:pt>
                <c:pt idx="18">
                  <c:v>0</c:v>
                </c:pt>
                <c:pt idx="19">
                  <c:v>8</c:v>
                </c:pt>
                <c:pt idx="20">
                  <c:v>5.75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1520"/>
        <c:axId val="406118768"/>
      </c:barChart>
      <c:catAx>
        <c:axId val="40559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768"/>
        <c:crosses val="autoZero"/>
        <c:auto val="1"/>
        <c:lblAlgn val="ctr"/>
        <c:lblOffset val="100"/>
        <c:noMultiLvlLbl val="0"/>
      </c:catAx>
      <c:valAx>
        <c:axId val="40611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succession.xlsx]20 CWD!Report11A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5432"/>
        <c:axId val="406124648"/>
      </c:barChart>
      <c:catAx>
        <c:axId val="40612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4648"/>
        <c:crosses val="autoZero"/>
        <c:auto val="1"/>
        <c:lblAlgn val="ctr"/>
        <c:lblOffset val="100"/>
        <c:noMultiLvlLbl val="0"/>
      </c:catAx>
      <c:valAx>
        <c:axId val="40612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succession.xlsx]22 CanopyStructure!Report12A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Closure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0728"/>
        <c:axId val="406117984"/>
      </c:barChart>
      <c:catAx>
        <c:axId val="406120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Closure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7984"/>
        <c:crosses val="autoZero"/>
        <c:auto val="1"/>
        <c:lblAlgn val="ctr"/>
        <c:lblOffset val="100"/>
        <c:noMultiLvlLbl val="0"/>
      </c:catAx>
      <c:valAx>
        <c:axId val="40611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0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succession.xlsx]22 CanopyStructure!Report12B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Dispersal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19160"/>
        <c:axId val="406123472"/>
      </c:barChart>
      <c:catAx>
        <c:axId val="406119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Dispersal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3472"/>
        <c:crosses val="autoZero"/>
        <c:auto val="1"/>
        <c:lblAlgn val="ctr"/>
        <c:lblOffset val="100"/>
        <c:noMultiLvlLbl val="0"/>
      </c:catAx>
      <c:valAx>
        <c:axId val="40612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succession.xlsx]22 CanopyStructure!PivotTable1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2296"/>
        <c:axId val="406119552"/>
      </c:barChart>
      <c:catAx>
        <c:axId val="406122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552"/>
        <c:crosses val="autoZero"/>
        <c:auto val="1"/>
        <c:lblAlgn val="ctr"/>
        <c:lblOffset val="100"/>
        <c:noMultiLvlLbl val="0"/>
      </c:catAx>
      <c:valAx>
        <c:axId val="40611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succession.xlsx]23 CrownConditionSpecies!Report13A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 by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5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'23 CrownConditionSpecies'!$AB$1</c:f>
              <c:strCache>
                <c:ptCount val="1"/>
                <c:pt idx="0">
                  <c:v>% Healthy   </c:v>
                </c:pt>
              </c:strCache>
            </c:strRef>
          </c:tx>
          <c:spPr>
            <a:solidFill>
              <a:srgbClr val="70AD47">
                <a:lumMod val="50000"/>
              </a:srgbClr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CrownConditionSpecies'!$AB$2:$AB$3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3C3-46D2-800E-AB04C7759085}"/>
            </c:ext>
          </c:extLst>
        </c:ser>
        <c:ser>
          <c:idx val="1"/>
          <c:order val="1"/>
          <c:tx>
            <c:strRef>
              <c:f>'23 CrownConditionSpecies'!$AC$1</c:f>
              <c:strCache>
                <c:ptCount val="1"/>
                <c:pt idx="0">
                  <c:v>% Satisfactory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CrownConditionSpecies'!$AC$2:$AC$3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73C3-46D2-800E-AB04C7759085}"/>
            </c:ext>
          </c:extLst>
        </c:ser>
        <c:ser>
          <c:idx val="2"/>
          <c:order val="2"/>
          <c:tx>
            <c:strRef>
              <c:f>'23 CrownConditionSpecies'!$AD$1</c:f>
              <c:strCache>
                <c:ptCount val="1"/>
                <c:pt idx="0">
                  <c:v>% Poor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CrownConditionSpecies'!$AD$2:$AD$3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73C3-46D2-800E-AB04C7759085}"/>
            </c:ext>
          </c:extLst>
        </c:ser>
        <c:ser>
          <c:idx val="3"/>
          <c:order val="3"/>
          <c:tx>
            <c:strRef>
              <c:f>'23 CrownConditionSpecies'!$AE$1</c:f>
              <c:strCache>
                <c:ptCount val="1"/>
                <c:pt idx="0">
                  <c:v>% Almost Dead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CrownConditionSpecies'!$AE$2:$AE$3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73C3-46D2-800E-AB04C7759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125040"/>
        <c:axId val="406118376"/>
      </c:barChart>
      <c:catAx>
        <c:axId val="40612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376"/>
        <c:crosses val="autoZero"/>
        <c:auto val="1"/>
        <c:lblAlgn val="ctr"/>
        <c:lblOffset val="100"/>
        <c:noMultiLvlLbl val="0"/>
      </c:catAx>
      <c:valAx>
        <c:axId val="40611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Percent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succession.xlsx]24 CrownConditionSummary!Report13B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 w="0"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rgbClr val="70AD47">
              <a:lumMod val="60000"/>
              <a:lumOff val="40000"/>
            </a:srgbClr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rgbClr val="70AD47">
              <a:lumMod val="75000"/>
            </a:srgb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'24 CrownConditionSummary'!$P$1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82-4801-9275-F0B3CAD7B4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3482-4801-9275-F0B3CAD7B42A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82-4801-9275-F0B3CAD7B42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482-4801-9275-F0B3CAD7B42A}"/>
              </c:ext>
            </c:extLst>
          </c:dPt>
          <c:dPt>
            <c:idx val="4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82-4801-9275-F0B3CAD7B42A}"/>
              </c:ext>
            </c:extLst>
          </c:dPt>
          <c:dLbls>
            <c:spPr>
              <a:noFill/>
              <a:ln w="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'24 CrownConditionSummary'!$O$2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'24 CrownConditionSummary'!$P$2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482-4801-9275-F0B3CAD7B42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succession.xlsx]25 CrownConditionSummary_Stats!PivotTable9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0593041903848491"/>
          <c:y val="2.80169657155428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9350887802832919E-2"/>
          <c:y val="0.1604406174374402"/>
          <c:w val="0.87705393971492729"/>
          <c:h val="0.759560610479245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'25 CrownConditionSummary_Stats'!$O$2:$O$9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CrownConditionSummary_Stats'!$O$2:$O$9</c:f>
                <c:numCache>
                  <c:formatCode>General</c:formatCode>
                  <c:ptCount val="8"/>
                  <c:pt idx="0">
                    <c:v>3.7455560344565306</c:v>
                  </c:pt>
                  <c:pt idx="1">
                    <c:v>1.4055869567425061</c:v>
                  </c:pt>
                  <c:pt idx="2">
                    <c:v>16.765124744146604</c:v>
                  </c:pt>
                  <c:pt idx="3">
                    <c:v>5.6439518522525773</c:v>
                  </c:pt>
                  <c:pt idx="4">
                    <c:v>6.2236939500796442</c:v>
                  </c:pt>
                  <c:pt idx="5">
                    <c:v>3.4659530337590567</c:v>
                  </c:pt>
                  <c:pt idx="6">
                    <c:v>39.580085872349343</c:v>
                  </c:pt>
                  <c:pt idx="7">
                    <c:v>12.043936521463124</c:v>
                  </c:pt>
                </c:numCache>
              </c:numRef>
            </c:plus>
            <c:minus>
              <c:numRef>
                <c:f>'25 CrownConditionSummary_Stats'!$O$2:$O$9</c:f>
                <c:numCache>
                  <c:formatCode>General</c:formatCode>
                  <c:ptCount val="8"/>
                  <c:pt idx="0">
                    <c:v>3.7455560344565306</c:v>
                  </c:pt>
                  <c:pt idx="1">
                    <c:v>1.4055869567425061</c:v>
                  </c:pt>
                  <c:pt idx="2">
                    <c:v>16.765124744146604</c:v>
                  </c:pt>
                  <c:pt idx="3">
                    <c:v>5.6439518522525773</c:v>
                  </c:pt>
                  <c:pt idx="4">
                    <c:v>6.2236939500796442</c:v>
                  </c:pt>
                  <c:pt idx="5">
                    <c:v>3.4659530337590567</c:v>
                  </c:pt>
                  <c:pt idx="6">
                    <c:v>39.580085872349343</c:v>
                  </c:pt>
                  <c:pt idx="7">
                    <c:v>12.043936521463124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CrownConditionSummary_Stats'!$O$2:$O$9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CrownConditionSummary_Stats'!$O$2:$O$9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6-45F8-A976-864C305C9BD4}"/>
            </c:ext>
          </c:extLst>
        </c:ser>
        <c:ser>
          <c:idx val="1"/>
          <c:order val="1"/>
          <c:tx>
            <c:strRef>
              <c:f>'25 CrownConditionSummary_Stats'!$O$2:$O$9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CrownConditionSummary_Stats'!$P$2:$P$9</c:f>
                <c:numCache>
                  <c:formatCode>General</c:formatCode>
                  <c:ptCount val="8"/>
                  <c:pt idx="0">
                    <c:v>7.4608382016999393</c:v>
                  </c:pt>
                  <c:pt idx="1">
                    <c:v>2.7998131028354125</c:v>
                  </c:pt>
                  <c:pt idx="2">
                    <c:v>33.394743529859582</c:v>
                  </c:pt>
                  <c:pt idx="3">
                    <c:v>11.242285845004357</c:v>
                  </c:pt>
                  <c:pt idx="4">
                    <c:v>12.397084211605067</c:v>
                  </c:pt>
                  <c:pt idx="5">
                    <c:v>6.9038921222064715</c:v>
                  </c:pt>
                  <c:pt idx="6">
                    <c:v>78.84026136211196</c:v>
                  </c:pt>
                  <c:pt idx="7">
                    <c:v>23.99052660580989</c:v>
                  </c:pt>
                </c:numCache>
              </c:numRef>
            </c:plus>
            <c:minus>
              <c:numRef>
                <c:f>'25 CrownConditionSummary_Stats'!$P$2:$P$9</c:f>
                <c:numCache>
                  <c:formatCode>General</c:formatCode>
                  <c:ptCount val="8"/>
                  <c:pt idx="0">
                    <c:v>7.4608382016999393</c:v>
                  </c:pt>
                  <c:pt idx="1">
                    <c:v>2.7998131028354125</c:v>
                  </c:pt>
                  <c:pt idx="2">
                    <c:v>33.394743529859582</c:v>
                  </c:pt>
                  <c:pt idx="3">
                    <c:v>11.242285845004357</c:v>
                  </c:pt>
                  <c:pt idx="4">
                    <c:v>12.397084211605067</c:v>
                  </c:pt>
                  <c:pt idx="5">
                    <c:v>6.9038921222064715</c:v>
                  </c:pt>
                  <c:pt idx="6">
                    <c:v>78.84026136211196</c:v>
                  </c:pt>
                  <c:pt idx="7">
                    <c:v>23.99052660580989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CrownConditionSummary_Stats'!$O$2:$O$9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CrownConditionSummary_Stats'!$O$2:$O$9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76-45F8-A976-864C305C9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1512"/>
        <c:axId val="405482648"/>
      </c:barChart>
      <c:catAx>
        <c:axId val="406121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2648"/>
        <c:crosses val="autoZero"/>
        <c:auto val="1"/>
        <c:lblAlgn val="ctr"/>
        <c:lblOffset val="100"/>
        <c:noMultiLvlLbl val="0"/>
      </c:catAx>
      <c:valAx>
        <c:axId val="40548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succession.xlsx]26 DamageImpact!Report15A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 Class by</a:t>
            </a:r>
            <a:r>
              <a:rPr lang="en-US" baseline="0"/>
              <a:t> Impact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'26 DamageImpact'!$J$1</c:f>
              <c:strCache>
                <c:ptCount val="1"/>
                <c:pt idx="0">
                  <c:v>No Impact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DamageImpact'!$J$2:$J$3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8AFA-4297-BFFC-1B9CF9A38CD5}"/>
            </c:ext>
          </c:extLst>
        </c:ser>
        <c:ser>
          <c:idx val="1"/>
          <c:order val="1"/>
          <c:tx>
            <c:strRef>
              <c:f>'26 DamageImpact'!$K$1</c:f>
              <c:strCache>
                <c:ptCount val="1"/>
                <c:pt idx="0">
                  <c:v>Slight 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DamageImpact'!$K$2:$K$3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AFA-4297-BFFC-1B9CF9A38CD5}"/>
            </c:ext>
          </c:extLst>
        </c:ser>
        <c:ser>
          <c:idx val="2"/>
          <c:order val="2"/>
          <c:tx>
            <c:strRef>
              <c:f>'26 DamageImpact'!$L$1</c:f>
              <c:strCache>
                <c:ptCount val="1"/>
                <c:pt idx="0">
                  <c:v>Moderate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DamageImpact'!$L$2:$L$3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8AFA-4297-BFFC-1B9CF9A38CD5}"/>
            </c:ext>
          </c:extLst>
        </c:ser>
        <c:ser>
          <c:idx val="3"/>
          <c:order val="3"/>
          <c:tx>
            <c:strRef>
              <c:f>'26 DamageImpact'!$M$1</c:f>
              <c:strCache>
                <c:ptCount val="1"/>
                <c:pt idx="0">
                  <c:v>Significant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DamageImpact'!$M$2:$M$3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8AFA-4297-BFFC-1B9CF9A38C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05484216"/>
        <c:axId val="405484608"/>
      </c:barChart>
      <c:catAx>
        <c:axId val="405484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608"/>
        <c:crosses val="autoZero"/>
        <c:auto val="1"/>
        <c:lblAlgn val="ctr"/>
        <c:lblOffset val="100"/>
        <c:noMultiLvlLbl val="0"/>
      </c:catAx>
      <c:valAx>
        <c:axId val="40548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succession.xlsx]27 DamageAgent!Report15B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'27 DamageAgent'!$P$1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'27 DamageAgent'!$O$2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'27 DamageAgent'!$P$2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CE8-4045-84F8-F19D40761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8464"/>
        <c:axId val="430976112"/>
      </c:barChart>
      <c:catAx>
        <c:axId val="43097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6112"/>
        <c:crosses val="autoZero"/>
        <c:auto val="1"/>
        <c:lblAlgn val="ctr"/>
        <c:lblOffset val="100"/>
        <c:noMultiLvlLbl val="0"/>
      </c:catAx>
      <c:valAx>
        <c:axId val="43097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succession.xlsx]28 Browse!Report14A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&amp; Sapling Browse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'28 Browse'!$R$1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'28 Browse'!$Q$2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'28 Browse'!$R$2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EB77-46A6-9DBE-3C69F52E9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481472"/>
        <c:axId val="405483040"/>
      </c:barChart>
      <c:catAx>
        <c:axId val="405481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Browse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3040"/>
        <c:crosses val="autoZero"/>
        <c:auto val="1"/>
        <c:lblAlgn val="ctr"/>
        <c:lblOffset val="100"/>
        <c:noMultiLvlLbl val="0"/>
      </c:catAx>
      <c:valAx>
        <c:axId val="4054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succession.xlsx]29 Landform!Report15C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Landform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'29 Landform'!$N$1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'29 Landform'!$M$2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'29 Landform'!$N$2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919-4742-87C7-DC3331AF2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5720"/>
        <c:axId val="430980032"/>
      </c:barChart>
      <c:catAx>
        <c:axId val="430975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032"/>
        <c:crosses val="autoZero"/>
        <c:auto val="1"/>
        <c:lblAlgn val="ctr"/>
        <c:lblOffset val="100"/>
        <c:noMultiLvlLbl val="0"/>
      </c:catAx>
      <c:valAx>
        <c:axId val="43098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5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succession.xlsx]30 MerchantableSpeciesVolume!PivotTable1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Sawtimber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37567025065071E-2"/>
          <c:y val="9.7622037389828345E-2"/>
          <c:w val="0.92411755668759776"/>
          <c:h val="0.769676247458422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</c:f>
              <c:strCache>
                <c:ptCount val="1"/>
                <c:pt idx="0">
                  <c:v>Sum of Live Sawtimber (mbf)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853-47D6-83BB-59991DB9477D}"/>
            </c:ext>
          </c:extLst>
        </c:ser>
        <c:ser>
          <c:idx val="1"/>
          <c:order val="1"/>
          <c:tx>
            <c:strRef>
              <c:f>'30 MerchantableSpeciesVolume'!$N$1</c:f>
              <c:strCache>
                <c:ptCount val="1"/>
                <c:pt idx="0">
                  <c:v>Sum of Dead Sawtimber (mbf)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853-47D6-83BB-59991DB94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8488"/>
        <c:axId val="430242800"/>
      </c:barChart>
      <c:catAx>
        <c:axId val="43023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2800"/>
        <c:crosses val="autoZero"/>
        <c:auto val="1"/>
        <c:lblAlgn val="ctr"/>
        <c:lblOffset val="100"/>
        <c:noMultiLvlLbl val="0"/>
      </c:catAx>
      <c:valAx>
        <c:axId val="43024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MBF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succession.xlsx]30 MerchantableSpeciesVolume!PivotTable2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Pulp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MerchantableSpeciesVolume'!$M$33</c:f>
              <c:strCache>
                <c:ptCount val="1"/>
                <c:pt idx="0">
                  <c:v>Live pulp (cords)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MerchantableSpeciesVolume'!$L$34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MerchantableSpeciesVolume'!$M$34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B65-4127-991C-995D8A8C1104}"/>
            </c:ext>
          </c:extLst>
        </c:ser>
        <c:ser>
          <c:idx val="1"/>
          <c:order val="1"/>
          <c:tx>
            <c:strRef>
              <c:f>'30 MerchantableSpeciesVolume'!$N$33</c:f>
              <c:strCache>
                <c:ptCount val="1"/>
                <c:pt idx="0">
                  <c:v>Dead pulp (cords)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MerchantableSpeciesVolume'!$L$34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MerchantableSpeciesVolume'!$N$34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B65-4127-991C-995D8A8C1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9664"/>
        <c:axId val="430240056"/>
      </c:barChart>
      <c:catAx>
        <c:axId val="43023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056"/>
        <c:crosses val="autoZero"/>
        <c:auto val="1"/>
        <c:lblAlgn val="ctr"/>
        <c:lblOffset val="100"/>
        <c:noMultiLvlLbl val="0"/>
      </c:catAx>
      <c:valAx>
        <c:axId val="43024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succession.xlsx]30 MerchantableSpeciesVolume!PivotTable3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Topwood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MerchantableSpeciesVolume'!$M$67</c:f>
              <c:strCache>
                <c:ptCount val="1"/>
                <c:pt idx="0">
                  <c:v>Sum of Live Topwood (tons)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MerchantableSpeciesVolume'!$L$68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MerchantableSpeciesVolume'!$M$68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MerchantableSpeciesVolume'!$N$67</c:f>
              <c:strCache>
                <c:ptCount val="1"/>
                <c:pt idx="0">
                  <c:v>Sum of Dead Topwood (tons)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MerchantableSpeciesVolume'!$L$68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MerchantableSpeciesVolume'!$N$68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0448"/>
        <c:axId val="430238880"/>
      </c:barChart>
      <c:catAx>
        <c:axId val="43024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880"/>
        <c:crosses val="autoZero"/>
        <c:auto val="1"/>
        <c:lblAlgn val="ctr"/>
        <c:lblOffset val="100"/>
        <c:noMultiLvlLbl val="0"/>
      </c:catAx>
      <c:valAx>
        <c:axId val="43023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succession.xlsx]30 MerchantableSpeciesVolume!PivotTable4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Total</a:t>
            </a:r>
            <a:r>
              <a:rPr lang="en-US" sz="1800" baseline="0"/>
              <a:t> Sawtimber and Pulp Volume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MerchantableSpeciesVolume'!$M$100</c:f>
              <c:strCache>
                <c:ptCount val="1"/>
                <c:pt idx="0">
                  <c:v> Live sawtimber and pulp (cords)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MerchantableSpeciesVolume'!$M$101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MerchantableSpeciesVolume'!$N$100</c:f>
              <c:strCache>
                <c:ptCount val="1"/>
                <c:pt idx="0">
                  <c:v>  Dead sawtimber and pulp (cords)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MerchantableSpeciesVolume'!$N$101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1232"/>
        <c:axId val="430241624"/>
      </c:barChart>
      <c:catAx>
        <c:axId val="43024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624"/>
        <c:crosses val="autoZero"/>
        <c:auto val="1"/>
        <c:lblAlgn val="ctr"/>
        <c:lblOffset val="100"/>
        <c:noMultiLvlLbl val="0"/>
      </c:catAx>
      <c:valAx>
        <c:axId val="43024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succession.xlsx]31 MerchantableSummary!PivotTable1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5728160444801559E-2"/>
          <c:y val="0.19905208318043482"/>
          <c:w val="0.82651628839708013"/>
          <c:h val="0.7276516705472826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MerchantableSummary'!$I$9:$I$10</c:f>
              <c:strCache>
                <c:ptCount val="1"/>
                <c:pt idx="0">
                  <c:v>Grand 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MerchantableSummary'!$H$11:$H$13</c:f>
              <c:strCache>
                <c:ptCount val="3"/>
                <c:pt idx="0">
                  <c:v>Total Sawtimber (MBF) </c:v>
                </c:pt>
                <c:pt idx="1">
                  <c:v>Total Pulp (Cords) </c:v>
                </c:pt>
                <c:pt idx="2">
                  <c:v>Total Sawtimber and Pulp (cords) </c:v>
                </c:pt>
              </c:strCache>
            </c:strRef>
          </c:cat>
          <c:val>
            <c:numRef>
              <c:f>'31 MerchantableSummary'!$I$11:$I$13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E6F5-442E-940E-6C936C384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0236920"/>
        <c:axId val="431904256"/>
      </c:barChart>
      <c:catAx>
        <c:axId val="430236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4256"/>
        <c:crosses val="autoZero"/>
        <c:auto val="1"/>
        <c:lblAlgn val="ctr"/>
        <c:lblOffset val="100"/>
        <c:noMultiLvlLbl val="0"/>
      </c:catAx>
      <c:valAx>
        <c:axId val="43190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6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succession.xlsx]31 MerchantableSummary!PivotTable3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 Hardwood &amp; Softwood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2869602453966281E-2"/>
          <c:y val="0.12322274881516586"/>
          <c:w val="0.82776780538392747"/>
          <c:h val="0.81927877498724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MerchantableSummary'!$I$31:$I$32</c:f>
              <c:strCache>
                <c:ptCount val="1"/>
                <c:pt idx="0">
                  <c:v>Grand 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MerchantableSummary'!$I$33:$I$35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3EEB-45DA-8968-D0BB8F95A5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1901120"/>
        <c:axId val="431901512"/>
      </c:barChart>
      <c:catAx>
        <c:axId val="4319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512"/>
        <c:crosses val="autoZero"/>
        <c:auto val="1"/>
        <c:lblAlgn val="ctr"/>
        <c:lblOffset val="100"/>
        <c:noMultiLvlLbl val="0"/>
      </c:catAx>
      <c:valAx>
        <c:axId val="43190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succession.xlsx]32 MerchantableSummaryStats!PivotTable6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'32 MerchantableSummaryStats'!$O$2:$O$7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MerchantableSummaryStats'!$O$2:$O$7</c:f>
                <c:numCache>
                  <c:formatCode>General</c:formatCode>
                  <c:ptCount val="6"/>
                  <c:pt idx="0">
                    <c:v>0.47989387610694845</c:v>
                  </c:pt>
                  <c:pt idx="1">
                    <c:v>303016.21450916724</c:v>
                  </c:pt>
                  <c:pt idx="2">
                    <c:v>5.7829512498117239</c:v>
                  </c:pt>
                  <c:pt idx="3">
                    <c:v>0</c:v>
                  </c:pt>
                  <c:pt idx="4">
                    <c:v>0</c:v>
                  </c:pt>
                  <c:pt idx="5">
                    <c:v>1.8422104817898637</c:v>
                  </c:pt>
                </c:numCache>
              </c:numRef>
            </c:plus>
            <c:minus>
              <c:numRef>
                <c:f>'32 MerchantableSummaryStats'!$O$2:$O$7</c:f>
                <c:numCache>
                  <c:formatCode>General</c:formatCode>
                  <c:ptCount val="6"/>
                  <c:pt idx="0">
                    <c:v>0.47989387610694845</c:v>
                  </c:pt>
                  <c:pt idx="1">
                    <c:v>303016.21450916724</c:v>
                  </c:pt>
                  <c:pt idx="2">
                    <c:v>5.7829512498117239</c:v>
                  </c:pt>
                  <c:pt idx="3">
                    <c:v>0</c:v>
                  </c:pt>
                  <c:pt idx="4">
                    <c:v>0</c:v>
                  </c:pt>
                  <c:pt idx="5">
                    <c:v>1.8422104817898637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MerchantableSummaryStats'!$O$2:$O$7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MerchantableSummaryStats'!$O$2:$O$7</c:f>
              <c:numCache>
                <c:formatCode>General</c:formatCode>
                <c:ptCount val="6"/>
                <c:pt idx="0">
                  <c:v>0.78645085662902214</c:v>
                </c:pt>
                <c:pt idx="1">
                  <c:v>14.60160316991392</c:v>
                </c:pt>
                <c:pt idx="2">
                  <c:v>42.779989725230855</c:v>
                </c:pt>
                <c:pt idx="3">
                  <c:v>0</c:v>
                </c:pt>
                <c:pt idx="4">
                  <c:v>0.14314871923067682</c:v>
                </c:pt>
                <c:pt idx="5">
                  <c:v>1.5330029670373284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'32 MerchantableSummaryStats'!$O$2:$O$7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MerchantableSummaryStats'!$P$2:$P$7</c:f>
                <c:numCache>
                  <c:formatCode>General</c:formatCode>
                  <c:ptCount val="6"/>
                  <c:pt idx="0">
                    <c:v>0.95590895735726766</c:v>
                  </c:pt>
                  <c:pt idx="1">
                    <c:v>603583.26724980469</c:v>
                  </c:pt>
                  <c:pt idx="2">
                    <c:v>11.519161162255571</c:v>
                  </c:pt>
                  <c:pt idx="3">
                    <c:v>0</c:v>
                  </c:pt>
                  <c:pt idx="4">
                    <c:v>0</c:v>
                  </c:pt>
                  <c:pt idx="5">
                    <c:v>3.6695310954289662</c:v>
                  </c:pt>
                </c:numCache>
              </c:numRef>
            </c:plus>
            <c:minus>
              <c:numRef>
                <c:f>'32 MerchantableSummaryStats'!$P$2:$P$7</c:f>
                <c:numCache>
                  <c:formatCode>General</c:formatCode>
                  <c:ptCount val="6"/>
                  <c:pt idx="0">
                    <c:v>0.95590895735726766</c:v>
                  </c:pt>
                  <c:pt idx="1">
                    <c:v>603583.26724980469</c:v>
                  </c:pt>
                  <c:pt idx="2">
                    <c:v>11.519161162255571</c:v>
                  </c:pt>
                  <c:pt idx="3">
                    <c:v>0</c:v>
                  </c:pt>
                  <c:pt idx="4">
                    <c:v>0</c:v>
                  </c:pt>
                  <c:pt idx="5">
                    <c:v>3.6695310954289662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MerchantableSummaryStats'!$O$2:$O$7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MerchantableSummaryStats'!$O$2:$O$7</c:f>
              <c:numCache>
                <c:formatCode>General</c:formatCode>
                <c:ptCount val="6"/>
                <c:pt idx="0">
                  <c:v>0.78645085662902214</c:v>
                </c:pt>
                <c:pt idx="1">
                  <c:v>14.60160316991392</c:v>
                </c:pt>
                <c:pt idx="2">
                  <c:v>42.779989725230855</c:v>
                </c:pt>
                <c:pt idx="3">
                  <c:v>0</c:v>
                </c:pt>
                <c:pt idx="4">
                  <c:v>0.14314871923067682</c:v>
                </c:pt>
                <c:pt idx="5">
                  <c:v>1.5330029670373284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905432"/>
        <c:axId val="431902296"/>
      </c:barChart>
      <c:catAx>
        <c:axId val="43190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2296"/>
        <c:crosses val="autoZero"/>
        <c:auto val="1"/>
        <c:lblAlgn val="ctr"/>
        <c:lblOffset val="100"/>
        <c:noMultiLvlLbl val="0"/>
      </c:catAx>
      <c:valAx>
        <c:axId val="43190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5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4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succession.xlsx]33 BiomassSpecies!Report16A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7628136332312835E-2"/>
          <c:y val="0.10777026215537161"/>
          <c:w val="0.91922026156343084"/>
          <c:h val="0.624025384441700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'33 BiomassSpecies'!$N$1</c:f>
              <c:strCache>
                <c:ptCount val="1"/>
                <c:pt idx="0">
                  <c:v>Live Tree Biomass (Tons/Acre)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ser>
          <c:idx val="1"/>
          <c:order val="1"/>
          <c:tx>
            <c:strRef>
              <c:f>'33 BiomassSpecies'!$O$1</c:f>
              <c:strCache>
                <c:ptCount val="1"/>
                <c:pt idx="0">
                  <c:v>Dead Tree Biomass (Tons/Acre)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'33 BiomassSpecies'!$M$2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80424"/>
        <c:axId val="430972976"/>
      </c:barChart>
      <c:catAx>
        <c:axId val="43098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2976"/>
        <c:crosses val="autoZero"/>
        <c:auto val="1"/>
        <c:lblAlgn val="ctr"/>
        <c:lblOffset val="100"/>
        <c:noMultiLvlLbl val="0"/>
      </c:catAx>
      <c:valAx>
        <c:axId val="4309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succession.xlsx]33 BiomassSpecies!Report16B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BiomassSpecies'!$N$47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BiomassSpecies'!$M$48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BiomassSpecies'!$N$48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73760"/>
        <c:axId val="430978856"/>
      </c:barChart>
      <c:catAx>
        <c:axId val="4309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856"/>
        <c:crosses val="autoZero"/>
        <c:auto val="1"/>
        <c:lblAlgn val="ctr"/>
        <c:lblOffset val="100"/>
        <c:noMultiLvlLbl val="0"/>
      </c:catAx>
      <c:valAx>
        <c:axId val="430978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succession.xlsx]33 BiomassSpecies!PivotTable2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Sapling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BiomassSpecies'!$N$80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BiomassSpecies'!$M$81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BiomassSpecies'!$N$81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A3D-4C9F-AC8A-32FA9960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2"/>
        <c:overlap val="100"/>
        <c:axId val="430974152"/>
        <c:axId val="430974544"/>
      </c:barChart>
      <c:catAx>
        <c:axId val="4309741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544"/>
        <c:crosses val="autoZero"/>
        <c:auto val="1"/>
        <c:lblAlgn val="ctr"/>
        <c:lblOffset val="100"/>
        <c:noMultiLvlLbl val="0"/>
      </c:catAx>
      <c:valAx>
        <c:axId val="43097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[Report_Template_Blank_MASTER_VERSION_20191230_CAV_early succession.xlsx]33 BiomassSpecies!PivotTable3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113263388036421"/>
          <c:y val="0.15150569524891419"/>
          <c:w val="0.87709980313998392"/>
          <c:h val="0.6336120430640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'33 BiomassSpecies'!$N$109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BiomassSpecies'!$M$110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BiomassSpecies'!$N$110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871-4C8D-85EB-E9F5B240D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0977680"/>
        <c:axId val="430978072"/>
      </c:barChart>
      <c:catAx>
        <c:axId val="4309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072"/>
        <c:crosses val="autoZero"/>
        <c:auto val="1"/>
        <c:lblAlgn val="ctr"/>
        <c:lblOffset val="100"/>
        <c:noMultiLvlLbl val="0"/>
      </c:catAx>
      <c:valAx>
        <c:axId val="4309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[Report_Template_Blank_MASTER_VERSION_20191230_CAV_early succession.xlsx]34 BiomassSummary!Report16C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'34 BiomassSummary'!$O$1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'34 BiomassSummary'!$N$2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'34 BiomassSummary'!$O$2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0F3-4E4E-AD9B-823AA7A51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237312"/>
        <c:axId val="430237704"/>
      </c:barChart>
      <c:catAx>
        <c:axId val="43023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704"/>
        <c:crosses val="autoZero"/>
        <c:auto val="1"/>
        <c:lblAlgn val="ctr"/>
        <c:lblOffset val="100"/>
        <c:noMultiLvlLbl val="0"/>
      </c:catAx>
      <c:valAx>
        <c:axId val="43023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2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4" Type="http://schemas.openxmlformats.org/officeDocument/2006/relationships/chart" Target="../charts/chart43.xm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4" Type="http://schemas.openxmlformats.org/officeDocument/2006/relationships/chart" Target="../charts/chart50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19438</xdr:colOff>
      <xdr:row>0</xdr:row>
      <xdr:rowOff>7619</xdr:rowOff>
    </xdr:from>
    <xdr:to>
      <xdr:col>38</xdr:col>
      <xdr:colOff>2089667</xdr:colOff>
      <xdr:row>34</xdr:row>
      <xdr:rowOff>184668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1370434</xdr:colOff>
      <xdr:row>0</xdr:row>
      <xdr:rowOff>29157</xdr:rowOff>
    </xdr:from>
    <xdr:to>
      <xdr:col>55</xdr:col>
      <xdr:colOff>0</xdr:colOff>
      <xdr:row>35</xdr:row>
      <xdr:rowOff>9719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59</xdr:col>
      <xdr:colOff>9720</xdr:colOff>
      <xdr:row>0</xdr:row>
      <xdr:rowOff>48596</xdr:rowOff>
    </xdr:from>
    <xdr:to>
      <xdr:col>73</xdr:col>
      <xdr:colOff>894184</xdr:colOff>
      <xdr:row>34</xdr:row>
      <xdr:rowOff>155509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78</xdr:col>
      <xdr:colOff>29158</xdr:colOff>
      <xdr:row>0</xdr:row>
      <xdr:rowOff>27993</xdr:rowOff>
    </xdr:from>
    <xdr:to>
      <xdr:col>90</xdr:col>
      <xdr:colOff>1039974</xdr:colOff>
      <xdr:row>34</xdr:row>
      <xdr:rowOff>174949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10</xdr:row>
      <xdr:rowOff>15240</xdr:rowOff>
    </xdr:from>
    <xdr:to>
      <xdr:col>11</xdr:col>
      <xdr:colOff>541021</xdr:colOff>
      <xdr:row>35</xdr:row>
      <xdr:rowOff>137161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22860</xdr:colOff>
      <xdr:row>10</xdr:row>
      <xdr:rowOff>7619</xdr:rowOff>
    </xdr:from>
    <xdr:to>
      <xdr:col>23</xdr:col>
      <xdr:colOff>68580</xdr:colOff>
      <xdr:row>35</xdr:row>
      <xdr:rowOff>144780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1906</xdr:colOff>
      <xdr:row>0</xdr:row>
      <xdr:rowOff>38100</xdr:rowOff>
    </xdr:from>
    <xdr:to>
      <xdr:col>23</xdr:col>
      <xdr:colOff>581026</xdr:colOff>
      <xdr:row>29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9525</xdr:colOff>
      <xdr:row>0</xdr:row>
      <xdr:rowOff>95250</xdr:rowOff>
    </xdr:from>
    <xdr:to>
      <xdr:col>53</xdr:col>
      <xdr:colOff>561974</xdr:colOff>
      <xdr:row>28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9525</xdr:colOff>
      <xdr:row>0</xdr:row>
      <xdr:rowOff>9524</xdr:rowOff>
    </xdr:from>
    <xdr:to>
      <xdr:col>31</xdr:col>
      <xdr:colOff>9524</xdr:colOff>
      <xdr:row>29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1400176</xdr:colOff>
      <xdr:row>0</xdr:row>
      <xdr:rowOff>9524</xdr:rowOff>
    </xdr:from>
    <xdr:to>
      <xdr:col>38</xdr:col>
      <xdr:colOff>2019300</xdr:colOff>
      <xdr:row>29</xdr:row>
      <xdr:rowOff>9525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321944</xdr:colOff>
      <xdr:row>8</xdr:row>
      <xdr:rowOff>135254</xdr:rowOff>
    </xdr:from>
    <xdr:to>
      <xdr:col>15</xdr:col>
      <xdr:colOff>396240</xdr:colOff>
      <xdr:row>34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16667</xdr:colOff>
      <xdr:row>1</xdr:row>
      <xdr:rowOff>95250</xdr:rowOff>
    </xdr:from>
    <xdr:to>
      <xdr:col>38</xdr:col>
      <xdr:colOff>809624</xdr:colOff>
      <xdr:row>42</xdr:row>
      <xdr:rowOff>154781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0</xdr:row>
      <xdr:rowOff>0</xdr:rowOff>
    </xdr:from>
    <xdr:to>
      <xdr:col>24</xdr:col>
      <xdr:colOff>571500</xdr:colOff>
      <xdr:row>18</xdr:row>
      <xdr:rowOff>83820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138906</xdr:colOff>
      <xdr:row>24</xdr:row>
      <xdr:rowOff>5557</xdr:rowOff>
    </xdr:from>
    <xdr:to>
      <xdr:col>24</xdr:col>
      <xdr:colOff>583405</xdr:colOff>
      <xdr:row>43</xdr:row>
      <xdr:rowOff>67470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0</xdr:row>
      <xdr:rowOff>45720</xdr:rowOff>
    </xdr:from>
    <xdr:to>
      <xdr:col>18</xdr:col>
      <xdr:colOff>525780</xdr:colOff>
      <xdr:row>19</xdr:row>
      <xdr:rowOff>30480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30481</xdr:colOff>
      <xdr:row>0</xdr:row>
      <xdr:rowOff>19051</xdr:rowOff>
    </xdr:from>
    <xdr:to>
      <xdr:col>14</xdr:col>
      <xdr:colOff>238126</xdr:colOff>
      <xdr:row>16</xdr:row>
      <xdr:rowOff>17010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22961</xdr:colOff>
      <xdr:row>17</xdr:row>
      <xdr:rowOff>14627</xdr:rowOff>
    </xdr:from>
    <xdr:to>
      <xdr:col>14</xdr:col>
      <xdr:colOff>263637</xdr:colOff>
      <xdr:row>33</xdr:row>
      <xdr:rowOff>8505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19050</xdr:rowOff>
    </xdr:from>
    <xdr:to>
      <xdr:col>13</xdr:col>
      <xdr:colOff>342900</xdr:colOff>
      <xdr:row>34</xdr:row>
      <xdr:rowOff>60960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243840</xdr:colOff>
      <xdr:row>0</xdr:row>
      <xdr:rowOff>49530</xdr:rowOff>
    </xdr:from>
    <xdr:to>
      <xdr:col>25</xdr:col>
      <xdr:colOff>350520</xdr:colOff>
      <xdr:row>22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23811</xdr:colOff>
      <xdr:row>6</xdr:row>
      <xdr:rowOff>180974</xdr:rowOff>
    </xdr:from>
    <xdr:to>
      <xdr:col>13</xdr:col>
      <xdr:colOff>552449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0</xdr:row>
      <xdr:rowOff>80010</xdr:rowOff>
    </xdr:from>
    <xdr:to>
      <xdr:col>22</xdr:col>
      <xdr:colOff>510540</xdr:colOff>
      <xdr:row>24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</xdr:colOff>
      <xdr:row>0</xdr:row>
      <xdr:rowOff>34290</xdr:rowOff>
    </xdr:from>
    <xdr:to>
      <xdr:col>14</xdr:col>
      <xdr:colOff>571500</xdr:colOff>
      <xdr:row>22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5</xdr:row>
      <xdr:rowOff>0</xdr:rowOff>
    </xdr:from>
    <xdr:to>
      <xdr:col>13</xdr:col>
      <xdr:colOff>19049</xdr:colOff>
      <xdr:row>27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0</xdr:rowOff>
    </xdr:from>
    <xdr:to>
      <xdr:col>11</xdr:col>
      <xdr:colOff>285749</xdr:colOff>
      <xdr:row>19</xdr:row>
      <xdr:rowOff>161924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0</xdr:row>
      <xdr:rowOff>87630</xdr:rowOff>
    </xdr:from>
    <xdr:to>
      <xdr:col>25</xdr:col>
      <xdr:colOff>502920</xdr:colOff>
      <xdr:row>22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0.35874</cdr:x>
      <cdr:y>0.05486</cdr:y>
    </cdr:from>
    <cdr:to>
      <cdr:x>0.5632</cdr:x>
      <cdr:y>0.18961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41352" y="217171"/>
          <a:ext cx="1676368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600"/>
            <a:t>Tree-Widlife Values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15</xdr:row>
      <xdr:rowOff>83820</xdr:rowOff>
    </xdr:from>
    <xdr:to>
      <xdr:col>17</xdr:col>
      <xdr:colOff>257175</xdr:colOff>
      <xdr:row>43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536666</xdr:colOff>
      <xdr:row>7</xdr:row>
      <xdr:rowOff>29392</xdr:rowOff>
    </xdr:from>
    <xdr:to>
      <xdr:col>19</xdr:col>
      <xdr:colOff>590006</xdr:colOff>
      <xdr:row>32</xdr:row>
      <xdr:rowOff>29392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20000</xdr:colOff>
      <xdr:row>26</xdr:row>
      <xdr:rowOff>123824</xdr:rowOff>
    </xdr:from>
    <xdr:to>
      <xdr:col>20</xdr:col>
      <xdr:colOff>83819</xdr:colOff>
      <xdr:row>65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</xdr:colOff>
      <xdr:row>0</xdr:row>
      <xdr:rowOff>34290</xdr:rowOff>
    </xdr:from>
    <xdr:to>
      <xdr:col>18</xdr:col>
      <xdr:colOff>541020</xdr:colOff>
      <xdr:row>21</xdr:row>
      <xdr:rowOff>106680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14540</xdr:colOff>
      <xdr:row>0</xdr:row>
      <xdr:rowOff>11430</xdr:rowOff>
    </xdr:from>
    <xdr:to>
      <xdr:col>20</xdr:col>
      <xdr:colOff>0</xdr:colOff>
      <xdr:row>15</xdr:row>
      <xdr:rowOff>11430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18739</xdr:colOff>
      <xdr:row>15</xdr:row>
      <xdr:rowOff>195321</xdr:rowOff>
    </xdr:from>
    <xdr:to>
      <xdr:col>19</xdr:col>
      <xdr:colOff>592882</xdr:colOff>
      <xdr:row>31</xdr:row>
      <xdr:rowOff>933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16250</xdr:colOff>
      <xdr:row>32</xdr:row>
      <xdr:rowOff>17495</xdr:rowOff>
    </xdr:from>
    <xdr:to>
      <xdr:col>19</xdr:col>
      <xdr:colOff>602601</xdr:colOff>
      <xdr:row>47</xdr:row>
      <xdr:rowOff>17494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26670</xdr:rowOff>
    </xdr:from>
    <xdr:to>
      <xdr:col>25</xdr:col>
      <xdr:colOff>548640</xdr:colOff>
      <xdr:row>20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0</xdr:row>
      <xdr:rowOff>45720</xdr:rowOff>
    </xdr:from>
    <xdr:to>
      <xdr:col>13</xdr:col>
      <xdr:colOff>571500</xdr:colOff>
      <xdr:row>21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10</xdr:row>
      <xdr:rowOff>9524</xdr:rowOff>
    </xdr:from>
    <xdr:to>
      <xdr:col>13</xdr:col>
      <xdr:colOff>19050</xdr:colOff>
      <xdr:row>35</xdr:row>
      <xdr:rowOff>133349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34289</xdr:rowOff>
    </xdr:from>
    <xdr:to>
      <xdr:col>29</xdr:col>
      <xdr:colOff>144780</xdr:colOff>
      <xdr:row>20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0</xdr:row>
      <xdr:rowOff>0</xdr:rowOff>
    </xdr:from>
    <xdr:to>
      <xdr:col>13</xdr:col>
      <xdr:colOff>525780</xdr:colOff>
      <xdr:row>19</xdr:row>
      <xdr:rowOff>53340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0</xdr:row>
      <xdr:rowOff>19050</xdr:rowOff>
    </xdr:from>
    <xdr:to>
      <xdr:col>15</xdr:col>
      <xdr:colOff>563880</xdr:colOff>
      <xdr:row>19</xdr:row>
      <xdr:rowOff>121920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49530</xdr:rowOff>
    </xdr:from>
    <xdr:to>
      <xdr:col>11</xdr:col>
      <xdr:colOff>487680</xdr:colOff>
      <xdr:row>15</xdr:row>
      <xdr:rowOff>49530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5953</xdr:colOff>
      <xdr:row>0</xdr:row>
      <xdr:rowOff>0</xdr:rowOff>
    </xdr:from>
    <xdr:to>
      <xdr:col>30</xdr:col>
      <xdr:colOff>595312</xdr:colOff>
      <xdr:row>29</xdr:row>
      <xdr:rowOff>157163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17858</xdr:colOff>
      <xdr:row>32</xdr:row>
      <xdr:rowOff>9524</xdr:rowOff>
    </xdr:from>
    <xdr:to>
      <xdr:col>30</xdr:col>
      <xdr:colOff>595312</xdr:colOff>
      <xdr:row>64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5953</xdr:colOff>
      <xdr:row>65</xdr:row>
      <xdr:rowOff>188118</xdr:rowOff>
    </xdr:from>
    <xdr:to>
      <xdr:col>31</xdr:col>
      <xdr:colOff>0</xdr:colOff>
      <xdr:row>96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23812</xdr:colOff>
      <xdr:row>98</xdr:row>
      <xdr:rowOff>188118</xdr:rowOff>
    </xdr:from>
    <xdr:to>
      <xdr:col>30</xdr:col>
      <xdr:colOff>595312</xdr:colOff>
      <xdr:row>130</xdr:row>
      <xdr:rowOff>11905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4761</xdr:colOff>
      <xdr:row>7</xdr:row>
      <xdr:rowOff>190499</xdr:rowOff>
    </xdr:from>
    <xdr:to>
      <xdr:col>17</xdr:col>
      <xdr:colOff>2590800</xdr:colOff>
      <xdr:row>29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466725</xdr:colOff>
      <xdr:row>30</xdr:row>
      <xdr:rowOff>19050</xdr:rowOff>
    </xdr:from>
    <xdr:to>
      <xdr:col>17</xdr:col>
      <xdr:colOff>2590800</xdr:colOff>
      <xdr:row>51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1319210</xdr:colOff>
      <xdr:row>7</xdr:row>
      <xdr:rowOff>182879</xdr:rowOff>
    </xdr:from>
    <xdr:to>
      <xdr:col>15</xdr:col>
      <xdr:colOff>114299</xdr:colOff>
      <xdr:row>42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0.20508</cdr:x>
      <cdr:y>0</cdr:y>
    </cdr:from>
    <cdr:to>
      <cdr:x>0.80487</cdr:x>
      <cdr:y>0.07661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CDA63F52-7872-4454-BE1C-288CB37CD3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075462" y="0"/>
          <a:ext cx="6070063" cy="502041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</xdr:colOff>
      <xdr:row>0</xdr:row>
      <xdr:rowOff>15240</xdr:rowOff>
    </xdr:from>
    <xdr:to>
      <xdr:col>31</xdr:col>
      <xdr:colOff>586740</xdr:colOff>
      <xdr:row>22</xdr:row>
      <xdr:rowOff>26958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8986</xdr:colOff>
      <xdr:row>46</xdr:row>
      <xdr:rowOff>9489</xdr:rowOff>
    </xdr:from>
    <xdr:to>
      <xdr:col>32</xdr:col>
      <xdr:colOff>16606</xdr:colOff>
      <xdr:row>68</xdr:row>
      <xdr:rowOff>8987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2001112</xdr:colOff>
      <xdr:row>79</xdr:row>
      <xdr:rowOff>13801</xdr:rowOff>
    </xdr:from>
    <xdr:to>
      <xdr:col>31</xdr:col>
      <xdr:colOff>593066</xdr:colOff>
      <xdr:row>97</xdr:row>
      <xdr:rowOff>137734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69154</xdr:colOff>
      <xdr:row>107</xdr:row>
      <xdr:rowOff>21421</xdr:rowOff>
    </xdr:from>
    <xdr:to>
      <xdr:col>32</xdr:col>
      <xdr:colOff>61536</xdr:colOff>
      <xdr:row>133</xdr:row>
      <xdr:rowOff>62901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851535</xdr:colOff>
      <xdr:row>0</xdr:row>
      <xdr:rowOff>0</xdr:rowOff>
    </xdr:from>
    <xdr:to>
      <xdr:col>12</xdr:col>
      <xdr:colOff>600075</xdr:colOff>
      <xdr:row>21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w5ro-vsarcfs\r5_gis\NWRS\DNR\Forest_Network\Forest_Metrix\Documents\Report_Templates\Reports%20Template%20UP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_1_TreesLive&amp;Lead"/>
      <sheetName val="Report_2_Seedlings&amp;Saplings"/>
      <sheetName val="Report_4_Watchlist"/>
      <sheetName val="Report_5_TPA_Dia_Distribution"/>
      <sheetName val="Report_6_VegStructureProfile"/>
      <sheetName val="Report_7A_CrownPosition(TPA)"/>
      <sheetName val="Repot_7B_CrownPosition"/>
      <sheetName val="Report_8_Dead_Dia_Distribution"/>
      <sheetName val="Report_9A_CavityTreeClass"/>
      <sheetName val="Report_9B_CavityTreeDistributio"/>
      <sheetName val="Report_10_WildlifeValue"/>
      <sheetName val="Report_11_CWD"/>
      <sheetName val="Report_12_ClosureDispersalHgt"/>
      <sheetName val="Report_13A_CrownCondition"/>
      <sheetName val="Report_13B_CrownCondition"/>
      <sheetName val="Report_14_Browse"/>
      <sheetName val="Report_15A_Damage"/>
      <sheetName val="Report_15B_Damage"/>
      <sheetName val="Report_15C_Landform"/>
      <sheetName val="Report_16_Biomass"/>
      <sheetName val="Report_16 Biomass Totals"/>
      <sheetName val="Report 19"/>
      <sheetName val="Report 19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_rels/pivotCacheDefinition2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8.xml"/></Relationships>
</file>

<file path=xl/pivotCache/_rels/pivotCacheDefinition2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9.xml"/></Relationships>
</file>

<file path=xl/pivotCache/_rels/pivotCacheDefinition3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0.xml"/></Relationships>
</file>

<file path=xl/pivotCache/_rels/pivotCacheDefinition3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1.xml"/></Relationships>
</file>

<file path=xl/pivotCache/_rels/pivotCacheDefinition3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2.xml"/></Relationships>
</file>

<file path=xl/pivotCache/_rels/pivotCacheDefinition3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3.xml"/></Relationships>
</file>

<file path=xl/pivotCache/_rels/pivotCacheDefinition3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4.xml"/></Relationships>
</file>

<file path=xl/pivotCache/_rels/pivotCacheDefinition3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5.xml"/></Relationships>
</file>

<file path=xl/pivotCache/_rels/pivotCacheDefinition3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6.xml"/></Relationships>
</file>

<file path=xl/pivotCache/_rels/pivotCacheDefinition3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Bush" refreshedDate="43511.62709652778" createdVersion="6" refreshedVersion="6" minRefreshableVersion="3" recordCount="9">
  <cacheSource type="worksheet">
    <worksheetSource ref="B1:C1048576" sheet="25 CrownConditionSummary_Stats"/>
  </cacheSource>
  <cacheFields count="2">
    <cacheField name="Metric" numFmtId="0">
      <sharedItems containsBlank="1" count="9">
        <s v="BA_SUM ALMOST DEAD"/>
        <s v="BA_SUM POOR"/>
        <s v="BA_SUM HEALTHY"/>
        <s v="BA_SUM SATISFACTORY"/>
        <s v="TPA_SUM ALMOST DEAD"/>
        <s v="TPA_SUM POOR"/>
        <s v="TPA_SUM HEALTHY"/>
        <s v="TPA_SUM SATISFACTORY"/>
        <m/>
      </sharedItems>
    </cacheField>
    <cacheField name="Mean" numFmtId="0">
      <sharedItems containsString="0" containsBlank="1" containsNumber="1" minValue="2.1818181818181817" maxValue="52.537174456395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5092594" createdVersion="6" refreshedVersion="6" minRefreshableVersion="3" recordCount="3">
  <cacheSource type="worksheet">
    <worksheetSource ref="B1:G1048576" sheet="23 CrownConditionSpecies"/>
  </cacheSource>
  <cacheFields count="6">
    <cacheField name="Species " numFmtId="0">
      <sharedItems containsNonDate="0" containsString="0" containsBlank="1" count="1">
        <m/>
      </sharedItems>
    </cacheField>
    <cacheField name="Healthy" numFmtId="0">
      <sharedItems containsNonDate="0" containsString="0" containsBlank="1"/>
    </cacheField>
    <cacheField name="Satisfactory" numFmtId="0">
      <sharedItems containsNonDate="0" containsString="0" containsBlank="1"/>
    </cacheField>
    <cacheField name="No_Crown" numFmtId="0">
      <sharedItems containsNonDate="0" containsString="0" containsBlank="1"/>
    </cacheField>
    <cacheField name="Poor" numFmtId="0">
      <sharedItems containsNonDate="0" containsString="0" containsBlank="1"/>
    </cacheField>
    <cacheField name="Almost_Dea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5324071" createdVersion="6" refreshedVersion="6" minRefreshableVersion="3" recordCount="16">
  <cacheSource type="worksheet">
    <worksheetSource ref="B1:K1048576" sheet="3 Regen"/>
  </cacheSource>
  <cacheFields count="10">
    <cacheField name="Species" numFmtId="0">
      <sharedItems containsNonDate="0" containsBlank="1" count="27">
        <m/>
        <s v="American hornbeam" u="1"/>
        <s v="beech" u="1"/>
        <s v="blackjack oak" u="1"/>
        <s v="flowering dogwood" u="1"/>
        <s v="poplar" u="1"/>
        <s v="hickory" u="1"/>
        <s v="hophornbeam" u="1"/>
        <s v="American beech" u="1"/>
        <s v="persimmon spp." u="1"/>
        <s v="mockernut hickory" u="1"/>
        <s v="American holly" u="1"/>
        <s v="pear hawthorn" u="1"/>
        <s v="Bradford/Callery pear" u="1"/>
        <s v="boxelder" u="1"/>
        <s v="pin oak" u="1"/>
        <s v="pitch pine" u="1"/>
        <s v="American sycamore" u="1"/>
        <s v="chestnut oak" u="1"/>
        <s v="blackgum" u="1"/>
        <s v="black cherry" u="1"/>
        <s v="pignut hickory" u="1"/>
        <s v="pawpaw" u="1"/>
        <s v="black oak" u="1"/>
        <s v="black locust" u="1"/>
        <s v="other hardwood" u="1"/>
        <s v="northern red oak" u="1"/>
      </sharedItems>
    </cacheField>
    <cacheField name="Seedling_TPA" numFmtId="1">
      <sharedItems containsNonDate="0" containsString="0" containsBlank="1"/>
    </cacheField>
    <cacheField name="Seedling_Count" numFmtId="0">
      <sharedItems containsNonDate="0" containsString="0" containsBlank="1"/>
    </cacheField>
    <cacheField name="Seedling_Percent" numFmtId="0">
      <sharedItems containsNonDate="0" containsString="0" containsBlank="1"/>
    </cacheField>
    <cacheField name="Sapling_TPA" numFmtId="2">
      <sharedItems containsNonDate="0" containsString="0" containsBlank="1"/>
    </cacheField>
    <cacheField name="Sapling_Count" numFmtId="0">
      <sharedItems containsNonDate="0" containsString="0" containsBlank="1"/>
    </cacheField>
    <cacheField name="Sapling_Percent" numFmtId="0">
      <sharedItems containsNonDate="0" containsString="0" containsBlank="1"/>
    </cacheField>
    <cacheField name="Total_Regen_TPA" numFmtId="2">
      <sharedItems containsNonDate="0" containsString="0" containsBlank="1"/>
    </cacheField>
    <cacheField name="Total_Regen_Count" numFmtId="0">
      <sharedItems containsNonDate="0" containsString="0" containsBlank="1"/>
    </cacheField>
    <cacheField name="Total_Regen_Percent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578704" createdVersion="6" refreshedVersion="6" minRefreshableVersion="3" recordCount="16">
  <cacheSource type="worksheet">
    <worksheetSource ref="A1:P1048576" sheet="1 TreeComposition"/>
  </cacheSource>
  <cacheFields count="16">
    <cacheField name="LocName" numFmtId="0">
      <sharedItems containsNonDate="0" containsString="0" containsBlank="1"/>
    </cacheField>
    <cacheField name="Species" numFmtId="0">
      <sharedItems containsNonDate="0" containsString="0" containsBlank="1" count="1">
        <m/>
      </sharedItems>
    </cacheField>
    <cacheField name="BA_Live" numFmtId="2">
      <sharedItems containsNonDate="0" containsString="0" containsBlank="1"/>
    </cacheField>
    <cacheField name="Percent_BA_Live" numFmtId="2">
      <sharedItems containsNonDate="0" containsString="0" containsBlank="1"/>
    </cacheField>
    <cacheField name="BA_Dead" numFmtId="2">
      <sharedItems containsNonDate="0" containsString="0" containsBlank="1"/>
    </cacheField>
    <cacheField name="Percent_BA_Dead" numFmtId="2">
      <sharedItems containsNonDate="0" containsString="0" containsBlank="1"/>
    </cacheField>
    <cacheField name="TPA_Live" numFmtId="1">
      <sharedItems containsNonDate="0" containsString="0" containsBlank="1"/>
    </cacheField>
    <cacheField name="Percent_TPA_Live" numFmtId="2">
      <sharedItems containsNonDate="0" containsString="0" containsBlank="1"/>
    </cacheField>
    <cacheField name="TPA_Dead" numFmtId="1">
      <sharedItems containsNonDate="0" containsString="0" containsBlank="1"/>
    </cacheField>
    <cacheField name="Percent_TPA_Dead" numFmtId="1">
      <sharedItems containsNonDate="0" containsString="0" containsBlank="1"/>
    </cacheField>
    <cacheField name="QMD_LIVE" numFmtId="1">
      <sharedItems containsNonDate="0" containsString="0" containsBlank="1"/>
    </cacheField>
    <cacheField name="QMD_DEAD" numFmtId="1">
      <sharedItems containsNonDate="0" containsString="0" containsBlank="1"/>
    </cacheField>
    <cacheField name="QMD_ALL" numFmtId="1">
      <sharedItems containsNonDate="0" containsString="0" containsBlank="1"/>
    </cacheField>
    <cacheField name="MEAN_DIA_LIVE" numFmtId="1">
      <sharedItems containsNonDate="0" containsString="0" containsBlank="1"/>
    </cacheField>
    <cacheField name="MEAN_DIA_DEAD" numFmtId="1">
      <sharedItems containsNonDate="0" containsString="0" containsBlank="1"/>
    </cacheField>
    <cacheField name="MEAN_DIA_AL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6018517" createdVersion="6" refreshedVersion="6" minRefreshableVersion="3" recordCount="16">
  <cacheSource type="worksheet">
    <worksheetSource ref="B1:P1048576" sheet="1 TreeComposition"/>
  </cacheSource>
  <cacheFields count="15">
    <cacheField name="Species" numFmtId="0">
      <sharedItems containsNonDate="0" containsString="0" containsBlank="1" count="1">
        <m/>
      </sharedItems>
    </cacheField>
    <cacheField name="BA_Live" numFmtId="2">
      <sharedItems containsNonDate="0" containsString="0" containsBlank="1"/>
    </cacheField>
    <cacheField name="Percent_BA_Live" numFmtId="2">
      <sharedItems containsNonDate="0" containsString="0" containsBlank="1"/>
    </cacheField>
    <cacheField name="BA_Dead" numFmtId="2">
      <sharedItems containsNonDate="0" containsString="0" containsBlank="1"/>
    </cacheField>
    <cacheField name="Percent_BA_Dead" numFmtId="2">
      <sharedItems containsNonDate="0" containsString="0" containsBlank="1"/>
    </cacheField>
    <cacheField name="TPA_Live" numFmtId="1">
      <sharedItems containsNonDate="0" containsString="0" containsBlank="1"/>
    </cacheField>
    <cacheField name="Percent_TPA_Live" numFmtId="2">
      <sharedItems containsNonDate="0" containsString="0" containsBlank="1"/>
    </cacheField>
    <cacheField name="TPA_Dead" numFmtId="1">
      <sharedItems containsNonDate="0" containsString="0" containsBlank="1"/>
    </cacheField>
    <cacheField name="Percent_TPA_Dead" numFmtId="1">
      <sharedItems containsNonDate="0" containsString="0" containsBlank="1"/>
    </cacheField>
    <cacheField name="QMD_LIVE" numFmtId="1">
      <sharedItems containsNonDate="0" containsString="0" containsBlank="1"/>
    </cacheField>
    <cacheField name="QMD_DEAD" numFmtId="1">
      <sharedItems containsNonDate="0" containsString="0" containsBlank="1"/>
    </cacheField>
    <cacheField name="QMD_ALL" numFmtId="1">
      <sharedItems containsNonDate="0" containsString="0" containsBlank="1"/>
    </cacheField>
    <cacheField name="MEAN_DIA_LIVE" numFmtId="1">
      <sharedItems containsNonDate="0" containsString="0" containsBlank="1"/>
    </cacheField>
    <cacheField name="MEAN_DIA_DEAD" numFmtId="1">
      <sharedItems containsNonDate="0" containsString="0" containsBlank="1"/>
    </cacheField>
    <cacheField name="MEAN_DIA_AL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6481479" createdVersion="6" refreshedVersion="6" minRefreshableVersion="3" recordCount="3">
  <cacheSource type="worksheet">
    <worksheetSource ref="B1:J1048576" sheet="5 VegComposition"/>
  </cacheSource>
  <cacheFields count="9">
    <cacheField name="Growth Form" numFmtId="0">
      <sharedItems containsNonDate="0" containsString="0" containsBlank="1" count="1">
        <m/>
      </sharedItems>
    </cacheField>
    <cacheField name="Species" numFmtId="0">
      <sharedItems containsNonDate="0" containsString="0" containsBlank="1" count="1">
        <m/>
      </sharedItems>
    </cacheField>
    <cacheField name="Number Times Listed" numFmtId="0">
      <sharedItems containsNonDate="0" containsString="0" containsBlank="1"/>
    </cacheField>
    <cacheField name="Mean Cover" numFmtId="0">
      <sharedItems containsNonDate="0" containsString="0" containsBlank="1"/>
    </cacheField>
    <cacheField name="0-2 feet" numFmtId="0">
      <sharedItems containsNonDate="0" containsString="0" containsBlank="1"/>
    </cacheField>
    <cacheField name="2-6 feet" numFmtId="0">
      <sharedItems containsNonDate="0" containsString="0" containsBlank="1"/>
    </cacheField>
    <cacheField name="6-16 feet" numFmtId="0">
      <sharedItems containsNonDate="0" containsString="0" containsBlank="1"/>
    </cacheField>
    <cacheField name="&gt;16 feet" numFmtId="0">
      <sharedItems containsNonDate="0" containsString="0" containsBlank="1"/>
    </cacheField>
    <cacheField name="Layer Most Commonly Use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6828703" createdVersion="6" refreshedVersion="6" minRefreshableVersion="3" recordCount="16">
  <cacheSource type="worksheet">
    <worksheetSource ref="B1:K1048576" sheet="33 BiomassSpecies"/>
  </cacheSource>
  <cacheFields count="10">
    <cacheField name="Species" numFmtId="0">
      <sharedItems containsNonDate="0" containsString="0" containsBlank="1" count="1">
        <m/>
      </sharedItems>
    </cacheField>
    <cacheField name="Live tree biomass" numFmtId="0">
      <sharedItems containsNonDate="0" containsString="0" containsBlank="1"/>
    </cacheField>
    <cacheField name="Dead tree biomass " numFmtId="0">
      <sharedItems containsNonDate="0" containsString="0" containsBlank="1"/>
    </cacheField>
    <cacheField name="Seedling biomass" numFmtId="0">
      <sharedItems containsNonDate="0" containsString="0" containsBlank="1"/>
    </cacheField>
    <cacheField name="Sapling biomass" numFmtId="0">
      <sharedItems containsNonDate="0" containsString="0" containsBlank="1"/>
    </cacheField>
    <cacheField name="Shrubs Biomass" numFmtId="0">
      <sharedItems containsNonDate="0" containsString="0" containsBlank="1"/>
    </cacheField>
    <cacheField name="Forbs Biomass" numFmtId="0">
      <sharedItems containsNonDate="0" containsString="0" containsBlank="1"/>
    </cacheField>
    <cacheField name="Graminoids Biomass" numFmtId="0">
      <sharedItems containsNonDate="0" containsString="0" containsBlank="1"/>
    </cacheField>
    <cacheField name="CWD biomass " numFmtId="0">
      <sharedItems containsNonDate="0" containsString="0" containsBlank="1"/>
    </cacheField>
    <cacheField name="Above ground biomas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7291664" createdVersion="6" refreshedVersion="6" minRefreshableVersion="3" recordCount="16">
  <cacheSource type="worksheet">
    <worksheetSource ref="B1:D1048576" sheet="12 DeadTreeDiameter"/>
  </cacheSource>
  <cacheFields count="3">
    <cacheField name="Diameter" numFmtId="0">
      <sharedItems containsNonDate="0" containsString="0" containsBlank="1" count="1">
        <m/>
      </sharedItems>
    </cacheField>
    <cacheField name="TPA_Dead" numFmtId="0">
      <sharedItems containsNonDate="0" containsString="0" containsBlank="1"/>
    </cacheField>
    <cacheField name="BA_Dea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7523149" createdVersion="6" refreshedVersion="6" minRefreshableVersion="3" recordCount="16">
  <cacheSource type="worksheet">
    <worksheetSource ref="B1:D1048576" sheet="30 MerchantableSpeciesVolume"/>
  </cacheSource>
  <cacheFields count="3">
    <cacheField name="Species" numFmtId="0">
      <sharedItems containsNonDate="0" containsString="0" containsBlank="1" count="1">
        <m/>
      </sharedItems>
    </cacheField>
    <cacheField name="Live Sawtimber (mbf)" numFmtId="0">
      <sharedItems containsNonDate="0" containsString="0" containsBlank="1"/>
    </cacheField>
    <cacheField name="Dead Sawtimber (mbf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7638888" createdVersion="6" refreshedVersion="6" minRefreshableVersion="3" recordCount="16">
  <cacheSource type="worksheet">
    <worksheetSource ref="B1:J1048576" sheet="30 MerchantableSpeciesVolume"/>
  </cacheSource>
  <cacheFields count="9">
    <cacheField name="Species" numFmtId="0">
      <sharedItems containsNonDate="0" containsBlank="1" count="30">
        <m/>
        <s v="gray birch" u="1"/>
        <s v="yellow birch" u="1"/>
        <s v="striped maple" u="1"/>
        <s v="quaking aspen" u="1"/>
        <s v="red oak" u="1"/>
        <s v="white oak" u="1"/>
        <s v="Eastern Larch" u="1"/>
        <s v="bigtooth aspen" u="1"/>
        <s v="American beech" u="1"/>
        <s v="oak spp" u="1"/>
        <s v="balsam fir" u="1"/>
        <s v="eastern red cedar" u="1"/>
        <s v="red maple" u="1"/>
        <s v="White birch" u="1"/>
        <s v="paper birch" u="1"/>
        <s v="white pine" u="1"/>
        <s v="black spruce" u="1"/>
        <s v="eastern hemlock" u="1"/>
        <s v="pin oak" u="1"/>
        <s v="pitch pine" u="1"/>
        <s v="blackgum" u="1"/>
        <s v="white ash" u="1"/>
        <s v="black cherry" u="1"/>
        <s v="white spruce" u="1"/>
        <s v="scarlet oak" u="1"/>
        <s v="northern white-cedar" u="1"/>
        <s v="red pine" u="1"/>
        <s v="red spruce" u="1"/>
        <s v="birch spp." u="1"/>
      </sharedItems>
    </cacheField>
    <cacheField name="Live Sawtimber (mbf)" numFmtId="0">
      <sharedItems containsNonDate="0" containsString="0" containsBlank="1"/>
    </cacheField>
    <cacheField name="Dead Sawtimber (mbf)" numFmtId="0">
      <sharedItems containsNonDate="0" containsString="0" containsBlank="1"/>
    </cacheField>
    <cacheField name="Live pulp (cords)" numFmtId="0">
      <sharedItems containsNonDate="0" containsString="0" containsBlank="1"/>
    </cacheField>
    <cacheField name="Dead pulp (cords)" numFmtId="0">
      <sharedItems containsBlank="1"/>
    </cacheField>
    <cacheField name="Live Topwood (tons)" numFmtId="0">
      <sharedItems containsNonDate="0" containsString="0" containsBlank="1"/>
    </cacheField>
    <cacheField name="Dead Topwood (tons)" numFmtId="0">
      <sharedItems containsNonDate="0" containsString="0" containsBlank="1"/>
    </cacheField>
    <cacheField name="Live sawtimber and pulp (cords)" numFmtId="0">
      <sharedItems containsNonDate="0" containsString="0" containsBlank="1"/>
    </cacheField>
    <cacheField name="Dead sawtimber and pulp (cords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810185" createdVersion="6" refreshedVersion="6" minRefreshableVersion="3" recordCount="11">
  <cacheSource type="worksheet">
    <worksheetSource ref="B1:C1048576" sheet="34 BiomassSummary"/>
  </cacheSource>
  <cacheFields count="2">
    <cacheField name="Category" numFmtId="0">
      <sharedItems containsNonDate="0" containsBlank="1" count="9">
        <m/>
        <s v="CWD" u="1"/>
        <s v="Graminoids" u="1"/>
        <s v="Dead tree" u="1"/>
        <s v="Sapling" u="1"/>
        <s v="Shrub" u="1"/>
        <s v="Seedling" u="1"/>
        <s v="Live tree" u="1"/>
        <s v="Forbs" u="1"/>
      </sharedItems>
    </cacheField>
    <cacheField name="Tons Per Ac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8217596" createdVersion="6" refreshedVersion="6" minRefreshableVersion="3" recordCount="2">
  <cacheSource type="worksheet">
    <worksheetSource ref="B1:C1048576" sheet="29 Landform"/>
  </cacheSource>
  <cacheFields count="2">
    <cacheField name="Landform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8449073" createdVersion="6" refreshedVersion="6" minRefreshableVersion="3" recordCount="4">
  <cacheSource type="worksheet">
    <worksheetSource ref="B1:C1048576" sheet="27 DamageAgent"/>
  </cacheSource>
  <cacheFields count="2">
    <cacheField name="Damage_Class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8564812" createdVersion="6" refreshedVersion="6" minRefreshableVersion="3" recordCount="3">
  <cacheSource type="worksheet">
    <worksheetSource ref="B1:F1048576" sheet="26 DamageImpact"/>
  </cacheSource>
  <cacheFields count="5">
    <cacheField name="Damage_Class" numFmtId="0">
      <sharedItems containsNonDate="0" containsString="0" containsBlank="1" count="1">
        <m/>
      </sharedItems>
    </cacheField>
    <cacheField name="No_Impact" numFmtId="0">
      <sharedItems containsNonDate="0" containsString="0" containsBlank="1"/>
    </cacheField>
    <cacheField name="Slight" numFmtId="0">
      <sharedItems containsNonDate="0" containsString="0" containsBlank="1"/>
    </cacheField>
    <cacheField name="Moderate" numFmtId="0">
      <sharedItems containsNonDate="0" containsString="0" containsBlank="1"/>
    </cacheField>
    <cacheField name="Significa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8796296" createdVersion="6" refreshedVersion="6" minRefreshableVersion="3" recordCount="2">
  <cacheSource type="worksheet">
    <worksheetSource ref="B1:C1048576" sheet="28 Browse"/>
  </cacheSource>
  <cacheFields count="2">
    <cacheField name="Browse_Class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9259258" createdVersion="6" refreshedVersion="6" minRefreshableVersion="3" recordCount="2">
  <cacheSource type="worksheet">
    <worksheetSource ref="B1:C1048576" sheet="24 CrownConditionSummary"/>
  </cacheSource>
  <cacheFields count="2">
    <cacheField name="Crown_Condition" numFmtId="0">
      <sharedItems containsNonDate="0" containsBlank="1" count="7">
        <m/>
        <s v="d" u="1"/>
        <s v="healthy" u="1"/>
        <s v="satisfactory" u="1"/>
        <s v="f" u="1"/>
        <s v="almost dead" u="1"/>
        <s v="poor" u="1"/>
      </sharedItems>
    </cacheField>
    <cacheField name="Percent_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9374997" createdVersion="6" refreshedVersion="6" minRefreshableVersion="3" recordCount="11">
  <cacheSource type="worksheet">
    <worksheetSource ref="F1:G1048576" sheet="22 CanopyStructure"/>
  </cacheSource>
  <cacheFields count="2">
    <cacheField name="Height_Class_ft" numFmtId="0">
      <sharedItems containsNonDate="0" containsBlank="1" count="8">
        <m/>
        <s v="100+ feet" u="1"/>
        <s v="Average" u="1"/>
        <s v="36-50 feet" u="1"/>
        <s v="16-35 feet" u="1"/>
        <s v="51-70 feet" u="1"/>
        <s v="0-15  feet" u="1"/>
        <s v="71-100 feet" u="1"/>
      </sharedItems>
    </cacheField>
    <cacheField name="_Height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9606481" createdVersion="6" refreshedVersion="6" minRefreshableVersion="3" recordCount="1">
  <cacheSource type="worksheet">
    <worksheetSource ref="B1:C1048576" sheet="20 CWD"/>
  </cacheSource>
  <cacheFields count="2">
    <cacheField name="CWD_Attribute" numFmtId="49">
      <sharedItems containsNonDate="0" containsBlank="1" count="9">
        <m/>
        <s v="Large end diameter range" u="1"/>
        <s v="Log length range" u="1"/>
        <s v="Log length average" u="1"/>
        <s v="Log pieces per acre" u="1"/>
        <s v="Tons per acre" u="1"/>
        <s v="Large end average diameter (inches)" u="1"/>
        <s v="Log length average (feet)" u="1"/>
        <s v="Large end average diameter" u="1"/>
      </sharedItems>
    </cacheField>
    <cacheField name="CWD_Meas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59837966" createdVersion="6" refreshedVersion="6" minRefreshableVersion="3" recordCount="15">
  <cacheSource type="worksheet">
    <worksheetSource ref="B1:L1048576" sheet="16 TreeWildlifeValues"/>
  </cacheSource>
  <cacheFields count="11">
    <cacheField name="Species" numFmtId="0">
      <sharedItems containsNonDate="0" containsString="0" containsBlank="1" count="1">
        <m/>
      </sharedItems>
    </cacheField>
    <cacheField name="Diameter" numFmtId="0">
      <sharedItems containsNonDate="0" containsString="0" containsBlank="1"/>
    </cacheField>
    <cacheField name="BB" numFmtId="0">
      <sharedItems containsNonDate="0" containsString="0" containsBlank="1"/>
    </cacheField>
    <cacheField name="CB" numFmtId="0">
      <sharedItems containsNonDate="0" containsString="0" containsBlank="1"/>
    </cacheField>
    <cacheField name="CS" numFmtId="0">
      <sharedItems containsNonDate="0" containsString="0" containsBlank="1"/>
    </cacheField>
    <cacheField name="HB" numFmtId="0">
      <sharedItems containsNonDate="0" containsString="0" containsBlank="1"/>
    </cacheField>
    <cacheField name="HT" numFmtId="0">
      <sharedItems containsNonDate="0" containsString="0" containsBlank="1"/>
    </cacheField>
    <cacheField name="LT" numFmtId="0">
      <sharedItems containsNonDate="0" containsString="0" containsBlank="1"/>
    </cacheField>
    <cacheField name="NT" numFmtId="0">
      <sharedItems containsNonDate="0" containsString="0" containsBlank="1"/>
    </cacheField>
    <cacheField name="PT" numFmtId="0">
      <sharedItems containsNonDate="0" containsString="0" containsBlank="1"/>
    </cacheField>
    <cacheField name="SB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0069443" createdVersion="6" refreshedVersion="6" minRefreshableVersion="3" recordCount="2">
  <cacheSource type="worksheet">
    <worksheetSource ref="B1:C1048576" sheet="15 TreeCavityDistribution"/>
  </cacheSource>
  <cacheFields count="2">
    <cacheField name="Diameter" numFmtId="0">
      <sharedItems containsNonDate="0" containsString="0" containsBlank="1" count="1">
        <m/>
      </sharedItems>
    </cacheField>
    <cacheField name="TPA_Cavity_Tre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0300928" createdVersion="6" refreshedVersion="6" minRefreshableVersion="3" recordCount="2">
  <cacheSource type="worksheet">
    <worksheetSource ref="B1:C1048576" sheet="13 TreeCavityClass"/>
  </cacheSource>
  <cacheFields count="2">
    <cacheField name="Cavity_Class" numFmtId="0">
      <sharedItems containsNonDate="0" containsBlank="1" count="9">
        <m/>
        <s v="2 or more cavities in the tree   " u="1"/>
        <s v="1 cavity in tree, above 10'   &gt;8”" u="1"/>
        <s v="1 cavity in tree, below 10'   &gt;8”" u="1"/>
        <s v="1 cavity in tree, above 10'   2 – 4”" u="1"/>
        <s v="1 cavity in tree, below 10'   2 – 4”" u="1"/>
        <s v="No cavity in tree   " u="1"/>
        <s v="1 cavity in tree, above 10'   4 – 8”" u="1"/>
        <s v="1 cavity in tree, below 10'   4 – 8”" u="1"/>
      </sharedItems>
    </cacheField>
    <cacheField name="TPA_Cavity_Tre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0532405" createdVersion="6" refreshedVersion="6" minRefreshableVersion="3" recordCount="16">
  <cacheSource type="worksheet">
    <worksheetSource ref="B1:D1048576" sheet="8 CrownStructure"/>
  </cacheSource>
  <cacheFields count="3">
    <cacheField name="Crown_Position" numFmtId="0">
      <sharedItems containsNonDate="0" containsBlank="1" count="4">
        <m/>
        <s v="super canopy (&gt;10' above dominant)" u="1"/>
        <s v="overtopped (intermediate or suppressed)" u="1"/>
        <s v="dominant or co-dominant" u="1"/>
      </sharedItems>
    </cacheField>
    <cacheField name="TPA_Total" numFmtId="0">
      <sharedItems containsNonDate="0" containsString="0" containsBlank="1"/>
    </cacheField>
    <cacheField name="BA_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076389" createdVersion="6" refreshedVersion="6" minRefreshableVersion="3" recordCount="16">
  <cacheSource type="worksheet">
    <worksheetSource ref="B1:F1048576" sheet="7 CrownComposition"/>
  </cacheSource>
  <cacheFields count="5">
    <cacheField name="Species" numFmtId="0">
      <sharedItems containsNonDate="0" containsString="0" containsBlank="1" count="1">
        <m/>
      </sharedItems>
    </cacheField>
    <cacheField name="TPA_Dominate_Codominate" numFmtId="2">
      <sharedItems containsNonDate="0" containsString="0" containsBlank="1"/>
    </cacheField>
    <cacheField name="TPA_No_Crown" numFmtId="2">
      <sharedItems containsNonDate="0" containsString="0" containsBlank="1"/>
    </cacheField>
    <cacheField name="TPA_Overtopped" numFmtId="2">
      <sharedItems containsNonDate="0" containsString="0" containsBlank="1"/>
    </cacheField>
    <cacheField name="TPA_Super_Canopy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1111113" createdVersion="6" refreshedVersion="6" minRefreshableVersion="3" recordCount="1">
  <cacheSource type="worksheet">
    <worksheetSource ref="A1:G1048576" sheet="18 VegStructure"/>
  </cacheSource>
  <cacheFields count="7">
    <cacheField name="LocName" numFmtId="0">
      <sharedItems containsNonDate="0" containsString="0" containsBlank="1"/>
    </cacheField>
    <cacheField name="Height_Class" numFmtId="0">
      <sharedItems containsNonDate="0" containsBlank="1" count="7">
        <m/>
        <s v="Height above 16 ft" u="1"/>
        <s v="Height 0 - 2 ft" u="1"/>
        <s v="Height 6 - 16 ft" u="1"/>
        <s v="Height 2 - 6 ft" u="1"/>
        <s v="dfg" u="1"/>
        <s v="Aerial" u="1"/>
      </sharedItems>
    </cacheField>
    <cacheField name="Tally_Tree" numFmtId="0">
      <sharedItems containsNonDate="0" containsString="0" containsBlank="1"/>
    </cacheField>
    <cacheField name="Nontally_Tree" numFmtId="0">
      <sharedItems containsNonDate="0" containsString="0" containsBlank="1"/>
    </cacheField>
    <cacheField name="Shrubs" numFmtId="0">
      <sharedItems containsNonDate="0" containsString="0" containsBlank="1"/>
    </cacheField>
    <cacheField name="Forbs" numFmtId="0">
      <sharedItems containsNonDate="0" containsString="0" containsBlank="1"/>
    </cacheField>
    <cacheField name="Graminoid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1226852" createdVersion="6" refreshedVersion="6" minRefreshableVersion="3" recordCount="16">
  <cacheSource type="worksheet">
    <worksheetSource ref="B1:E1048576" sheet="10 TreeDiameter"/>
  </cacheSource>
  <cacheFields count="4">
    <cacheField name="Diameter" numFmtId="49">
      <sharedItems containsNonDate="0" containsString="0" containsBlank="1" count="1">
        <m/>
      </sharedItems>
    </cacheField>
    <cacheField name="TPA_live" numFmtId="2">
      <sharedItems containsNonDate="0" containsString="0" containsBlank="1"/>
    </cacheField>
    <cacheField name="TPA_Dead" numFmtId="2">
      <sharedItems containsNonDate="0" containsString="0" containsBlank="1"/>
    </cacheField>
    <cacheField name="TPA_Tota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1458336" createdVersion="6" refreshedVersion="6" minRefreshableVersion="3" recordCount="4">
  <cacheSource type="worksheet">
    <worksheetSource ref="B1:C1048576" sheet="4 Regen_Stats"/>
  </cacheSource>
  <cacheFields count="2">
    <cacheField name="Metric" numFmtId="0">
      <sharedItems containsBlank="1" count="5">
        <s v="REGEN_TPA SEEDLING"/>
        <s v="REGEN_TPA SAPLING"/>
        <s v="REGEN_TPA ALL"/>
        <m/>
        <s v="ALL" u="1"/>
      </sharedItems>
    </cacheField>
    <cacheField name="Mean" numFmtId="0">
      <sharedItems containsString="0" containsBlank="1" containsNumber="1" minValue="187.4132061278915" maxValue="1274.40980166966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1805552" createdVersion="6" refreshedVersion="6" minRefreshableVersion="3" recordCount="7">
  <cacheSource type="worksheet">
    <worksheetSource ref="B1:C1048576" sheet="32 MerchantableSummaryStats"/>
  </cacheSource>
  <cacheFields count="2">
    <cacheField name="Metric" numFmtId="0">
      <sharedItems containsBlank="1" count="7">
        <s v="Live sawtimber (MBF)"/>
        <s v="Live pulp (cords)"/>
        <s v="Live topwood (tons)"/>
        <s v="Dead sawtimber (MBF)"/>
        <s v="Dead pulp (cords)"/>
        <s v="Dead topwood (tons)"/>
        <m/>
      </sharedItems>
    </cacheField>
    <cacheField name="Mean" numFmtId="0">
      <sharedItems containsString="0" containsBlank="1" containsNumber="1" minValue="0" maxValue="42.7799897252308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2037037" createdVersion="6" refreshedVersion="6" minRefreshableVersion="3" recordCount="7">
  <cacheSource type="worksheet">
    <worksheetSource ref="B1:C1048576" sheet="9 CrownStructure_Stats"/>
  </cacheSource>
  <cacheFields count="2">
    <cacheField name="Metric" numFmtId="0">
      <sharedItems containsBlank="1" count="7">
        <s v="BA_SUM dominant or co-dominant"/>
        <s v="BA_SUM overtopped (intermediate or suppressed)"/>
        <s v="BA_SUM super canopy (&gt;10' above dominant)"/>
        <s v="TPA_SUM dominant or co-dominant"/>
        <s v="TPA_SUM overtopped (intermediate or suppressed)"/>
        <s v="TPA_SUM super canopy (&gt;10' above dominant)"/>
        <m/>
      </sharedItems>
    </cacheField>
    <cacheField name="Mean" numFmtId="0">
      <sharedItems containsString="0" containsBlank="1" containsNumber="1" minValue="7.5" maxValue="91.1957085871430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9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2152775" createdVersion="6" refreshedVersion="6" minRefreshableVersion="3" recordCount="11">
  <cacheSource type="worksheet">
    <worksheetSource ref="B1:C1048576" sheet="17 TreeWildlifeValues_Stats"/>
  </cacheSource>
  <cacheFields count="2">
    <cacheField name="Metric" numFmtId="0">
      <sharedItems containsBlank="1" count="11">
        <s v="TPA_SUM ALL"/>
        <s v="TPA_SUM LB"/>
        <s v="TPA_SUM HT"/>
        <s v="TPA_SUM SB"/>
        <s v="TPA_SUM HB"/>
        <s v="TPA_SUM NT"/>
        <s v="TPA_SUM CS"/>
        <s v="TPA_SUM PT"/>
        <s v="TPA_SUM BB"/>
        <s v="TPA_SUM CB"/>
        <m/>
      </sharedItems>
    </cacheField>
    <cacheField name="Mean" numFmtId="0">
      <sharedItems containsString="0" containsBlank="1" containsNumber="1" minValue="1.2931339126216495" maxValue="12.1139845391210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0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238426" createdVersion="6" refreshedVersion="6" minRefreshableVersion="3" recordCount="5">
  <cacheSource type="worksheet">
    <worksheetSource ref="B1:C1048576" sheet="14 TreeCavityClass_Stats"/>
  </cacheSource>
  <cacheFields count="2">
    <cacheField name="Metric" numFmtId="0">
      <sharedItems containsBlank="1" count="4">
        <s v="TPA_SUM Live and Dead"/>
        <s v="TPA_SUM Live"/>
        <s v="TPA_SUM Dead"/>
        <m/>
      </sharedItems>
    </cacheField>
    <cacheField name="Mean" numFmtId="0">
      <sharedItems containsString="0" containsBlank="1" containsNumber="1" minValue="0.2923254056789914" maxValue="9.27849185727983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1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2499999" createdVersion="6" refreshedVersion="6" minRefreshableVersion="3" recordCount="26">
  <cacheSource type="worksheet">
    <worksheetSource ref="B1:C1048576" sheet="19 VegStructure_Stats"/>
  </cacheSource>
  <cacheFields count="2">
    <cacheField name="Metric" numFmtId="0">
      <sharedItems containsBlank="1" count="26">
        <s v="TALLY 0 - 2 feet"/>
        <s v="TALLY 2 - 6 feet"/>
        <s v="TALLY 6 - 16 feet"/>
        <s v="TALLY 16 + feet"/>
        <s v="TALLY Aerial"/>
        <s v="NONTALLY 0 - 2 feet"/>
        <s v="NONTALLY 2 - 6 feet"/>
        <s v="NONTALLY 6 - 16 feet"/>
        <s v="NONTALLY 16 + feet"/>
        <s v="NONTALLY Aerial"/>
        <s v="SHRUBS 0 - 2 feet"/>
        <s v="SHRUBS 2 - 6 feet"/>
        <s v="SHRUBS 6 - 16 feet"/>
        <s v="SHRUBS 16 + feet"/>
        <s v="SHRUBS Aerial"/>
        <s v="FORBS 0 - 2 feet"/>
        <s v="FORBS 2 - 6 feet"/>
        <s v="FORBS 6 - 16 feet"/>
        <s v="FORBS 16 + feet"/>
        <s v="FORBS Aerial"/>
        <s v="GRAMINOIDS 0 - 2 feet"/>
        <s v="GRAMINOIDS 2 - 6 feet"/>
        <s v="GRAMINOIDS 6 - 16 feet"/>
        <s v="GRAMINOIDS 16 + feet"/>
        <s v="GRAMINOIDS Aerial"/>
        <m/>
      </sharedItems>
    </cacheField>
    <cacheField name="Mean" numFmtId="0">
      <sharedItems containsString="0" containsBlank="1" containsNumber="1" minValue="0" maxValue="87.6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2731483" createdVersion="6" refreshedVersion="6" minRefreshableVersion="3" recordCount="6">
  <cacheSource type="worksheet">
    <worksheetSource ref="B1:C1048576" sheet="11 TreeDiameter_Stats"/>
  </cacheSource>
  <cacheFields count="2">
    <cacheField name="Metric" numFmtId="0">
      <sharedItems containsBlank="1" count="4">
        <s v="DBH Live"/>
        <s v="DBH Dead"/>
        <s v="DBH All"/>
        <m/>
      </sharedItems>
    </cacheField>
    <cacheField name="Mean Diameter" numFmtId="0">
      <sharedItems containsString="0" containsBlank="1" containsNumber="1" minValue="14.720588235294118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3.xml><?xml version="1.0" encoding="utf-8"?>
<pivotCacheDefinition xmlns="http://schemas.openxmlformats.org/spreadsheetml/2006/main" xmlns:r="http://schemas.openxmlformats.org/officeDocument/2006/relationships" saveData="0" refreshOnLoad="1" refreshedBy="T.LaPointe" refreshedDate="44314.626962962961" createdVersion="6" refreshedVersion="6" minRefreshableVersion="3" recordCount="9">
  <cacheSource type="worksheet">
    <worksheetSource ref="B1:C1048576" sheet="2 TreeStats"/>
  </cacheSource>
  <cacheFields count="2">
    <cacheField name="Metric" numFmtId="0">
      <sharedItems containsBlank="1" count="13">
        <s v="BA_SUM LIVE"/>
        <s v="BA_SUM DEAD"/>
        <s v="BA_ALL"/>
        <s v="TPA_SUM LIVE"/>
        <s v="TPA_SUM DEAD"/>
        <s v="TPA_ALL"/>
        <m/>
        <s v="TPA_SUM DEAD " u="1"/>
        <s v="BA_SUM DEAD " u="1"/>
        <s v="BA_SUM LIVE " u="1"/>
        <s v="BA_SUM ALL" u="1"/>
        <s v="TPA_SUM ALL" u="1"/>
        <s v="TPA_SUM LIVE " u="1"/>
      </sharedItems>
    </cacheField>
    <cacheField name="Mean" numFmtId="0">
      <sharedItems containsString="0" containsBlank="1" containsNumber="1" minValue="0.2923254056789914" maxValue="113.874483268047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3194445" createdVersion="6" refreshedVersion="6" minRefreshableVersion="3" recordCount="11">
  <cacheSource type="worksheet">
    <worksheetSource ref="B1:C1048576" sheet="22 CanopyStructure"/>
  </cacheSource>
  <cacheFields count="2">
    <cacheField name="Canopy_Closure" numFmtId="0">
      <sharedItems containsNonDate="0" containsString="0" containsBlank="1" containsNumber="1" containsInteger="1" minValue="0" maxValue="0" count="2">
        <m/>
        <n v="0" u="1"/>
      </sharedItems>
    </cacheField>
    <cacheField name="Closure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3541668" createdVersion="6" refreshedVersion="6" minRefreshableVersion="3" recordCount="11">
  <cacheSource type="worksheet">
    <worksheetSource ref="D1:E1048576" sheet="22 CanopyStructure"/>
  </cacheSource>
  <cacheFields count="2">
    <cacheField name="Dispersal" numFmtId="0">
      <sharedItems containsNonDate="0" containsString="0" containsBlank="1" containsNumber="1" containsInteger="1" minValue="0" maxValue="0" count="2">
        <m/>
        <n v="0" u="1"/>
      </sharedItems>
    </cacheField>
    <cacheField name="Dispersal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3888892" createdVersion="6" refreshedVersion="6" minRefreshableVersion="3" recordCount="16">
  <cacheSource type="worksheet">
    <worksheetSource ref="A1:K1048576" sheet="33 BiomassSpecies"/>
  </cacheSource>
  <cacheFields count="11">
    <cacheField name="LocName" numFmtId="0">
      <sharedItems containsNonDate="0" containsString="0" containsBlank="1"/>
    </cacheField>
    <cacheField name="Species" numFmtId="0">
      <sharedItems containsNonDate="0" containsBlank="1" count="72">
        <m/>
        <s v="Alder spp." u="1"/>
        <s v="Oriental bittersweet" u="1"/>
        <s v="white pine" u="1"/>
        <s v="Serviceberry" u="1"/>
        <s v="smooth cordgrass" u="1"/>
        <s v="birch spp." u="1"/>
        <s v="American beech" u="1"/>
        <s v="Rush" u="1"/>
        <s v="Witchhazel" u="1"/>
        <s v="Unknown forb" u="1"/>
        <s v="Virginia creeper" u="1"/>
        <s v="Huckleberry" u="1"/>
        <s v="willow spp." u="1"/>
        <s v="Canada mayflower" u="1"/>
        <s v="Common Reed" u="1"/>
        <s v="Goldenrod" u="1"/>
        <s v="sassafras" u="1"/>
        <s v="paper birch" u="1"/>
        <s v="Winged Sumac" u="1"/>
        <s v="yellow birch" u="1"/>
        <s v="cedar" u="1"/>
        <s v="hayscented fern" u="1"/>
        <s v="pitch pine" u="1"/>
        <s v="fox grape" u="1"/>
        <s v="scrub oak" u="1"/>
        <s v="eastern poison ivy" u="1"/>
        <s v="starflower" u="1"/>
        <s v="eastern hemlock" u="1"/>
        <s v="Japanese honeysuckle" u="1"/>
        <s v="Mountain laurel" u="1"/>
        <s v="Unknown fern" u="1"/>
        <s v="blackgum" u="1"/>
        <s v="red pine" u="1"/>
        <s v="bigtooth aspen" u="1"/>
        <s v="Morrow's honeysuckle" u="1"/>
        <s v="switchgrass" u="1"/>
        <s v="Narrow-leaved cat-tail" u="1"/>
        <s v="red maple" u="1"/>
        <s v="Grape" u="1"/>
        <s v="highbush blueberry" u="1"/>
        <s v="Atlantic white cedar" u="1"/>
        <s v="gray birch" u="1"/>
        <s v="black cherry" u="1"/>
        <s v="Eastern false willow" u="1"/>
        <s v="oak spp" u="1"/>
        <s v="eastern red cedar" u="1"/>
        <s v="balsam fir" u="1"/>
        <s v="pin oak" u="1"/>
        <s v="royal fern" u="1"/>
        <s v="Rubus spp." u="1"/>
        <s v="red oak" u="1"/>
        <s v="Graminoid spp" u="1"/>
        <s v="red spruce" u="1"/>
        <s v="Pennsylvania sedge" u="1"/>
        <s v="Arrowwood viburnum" u="1"/>
        <s v="chokecherry" u="1"/>
        <s v="sweetpepperbush" u="1"/>
        <s v="scarlet oak" u="1"/>
        <s v="American holly" u="1"/>
        <s v="Buckthorn" u="1"/>
        <s v="northern white-cedar" u="1"/>
        <s v="white oak" u="1"/>
        <s v="sheep laurel" u="1"/>
        <s v="saltmeadow cordgrass" u="1"/>
        <s v="Bayberry" u="1"/>
        <s v="multiflora rose" u="1"/>
        <s v="Sedge" u="1"/>
        <s v="Grass" u="1"/>
        <s v="lowbush blueberry" u="1"/>
        <s v="common plantain" u="1"/>
        <s v="roundleaf greenbrier" u="1"/>
      </sharedItems>
    </cacheField>
    <cacheField name="Live tree biomass" numFmtId="0">
      <sharedItems containsNonDate="0" containsString="0" containsBlank="1"/>
    </cacheField>
    <cacheField name="Dead tree biomass " numFmtId="0">
      <sharedItems containsNonDate="0" containsString="0" containsBlank="1"/>
    </cacheField>
    <cacheField name="Seedling biomass" numFmtId="0">
      <sharedItems containsNonDate="0" containsString="0" containsBlank="1"/>
    </cacheField>
    <cacheField name="Sapling biomass" numFmtId="0">
      <sharedItems containsNonDate="0" containsString="0" containsBlank="1"/>
    </cacheField>
    <cacheField name="Shrubs Biomass" numFmtId="0">
      <sharedItems containsNonDate="0" containsString="0" containsBlank="1"/>
    </cacheField>
    <cacheField name="Forbs Biomass" numFmtId="0">
      <sharedItems containsNonDate="0" containsString="0" containsBlank="1"/>
    </cacheField>
    <cacheField name="Graminoids Biomass" numFmtId="0">
      <sharedItems containsNonDate="0" containsString="0" containsBlank="1"/>
    </cacheField>
    <cacheField name="CWD biomass " numFmtId="0">
      <sharedItems containsNonDate="0" containsString="0" containsBlank="1"/>
    </cacheField>
    <cacheField name="Above ground biomas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4351854" createdVersion="6" refreshedVersion="6" minRefreshableVersion="3" recordCount="13">
  <cacheSource type="worksheet">
    <worksheetSource ref="B1:F1048576" sheet="31 MerchantableSummary"/>
  </cacheSource>
  <cacheFields count="5">
    <cacheField name="Status" numFmtId="0">
      <sharedItems containsNonDate="0" containsBlank="1" count="7">
        <m/>
        <s v="Total Live" u="1"/>
        <s v="Dead Hardwood" u="1"/>
        <s v="Total Dead" u="1"/>
        <s v="Live Hardwood" u="1"/>
        <s v="Dead Softwood" u="1"/>
        <s v="Live Softwood" u="1"/>
      </sharedItems>
    </cacheField>
    <cacheField name="Total Sawtimber (MBF)" numFmtId="0">
      <sharedItems containsNonDate="0" containsString="0" containsBlank="1"/>
    </cacheField>
    <cacheField name="Total Pulp (Cords)" numFmtId="0">
      <sharedItems containsNonDate="0" containsString="0" containsBlank="1"/>
    </cacheField>
    <cacheField name="Total Topwood (tons)" numFmtId="0">
      <sharedItems containsNonDate="0" containsString="0" containsBlank="1"/>
    </cacheField>
    <cacheField name="Total Sawtimber and Pulp (cords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26964814815" createdVersion="6" refreshedVersion="6" minRefreshableVersion="3" recordCount="3">
  <cacheSource type="worksheet">
    <worksheetSource ref="B1:G1048576" sheet="6 WatchlistSpecies"/>
  </cacheSource>
  <cacheFields count="6">
    <cacheField name="Species" numFmtId="0">
      <sharedItems containsNonDate="0" containsBlank="1" count="47">
        <m/>
        <s v="Wavyleaved basketgrass" u="1"/>
        <s v="g" u="1"/>
        <s v="Indian cucumber" u="1"/>
        <s v="Sweet bay magnolia" u="1"/>
        <s v="Downy rattlesnake-plantain" u="1"/>
        <s v="Lowbush blueberry" u="1"/>
        <s v="asrg" u="1"/>
        <s v="sg" u="1"/>
        <s v="Swamp azalea" u="1"/>
        <s v="Ironwood" u="1"/>
        <s v="Japanese barberry" u="1"/>
        <s v="Highbush blueberry" u="1"/>
        <s v="Mile a minute" u="1"/>
        <s v="Frost aster" u="1"/>
        <s v="Sassafras" u="1"/>
        <s v="Garlic mustard" u="1"/>
        <s v="Multiflora rose" u="1"/>
        <s v="arg" u="1"/>
        <s v="Mountain laurel" u="1"/>
        <s v="Japanese Stiltgrass" u="1"/>
        <s v="ag" u="1"/>
        <s v="American holly" u="1"/>
        <s v="Callery Pear" u="1"/>
        <s v="Jack-in-the-pulpit" u="1"/>
        <s v="Chinese silvergrass" u="1"/>
        <s v="Autumn olive" u="1"/>
        <s v="Clubmoss" u="1"/>
        <s v="Yellow buckeye" u="1"/>
        <s v="Dutchmans breeches" u="1"/>
        <s v="Wintergreen" u="1"/>
        <s v="Sheep laurel" u="1"/>
        <s v="Indianpipe" u="1"/>
        <s v="Japenese barberry" u="1"/>
        <s v="as" u="1"/>
        <s v="asg" u="1"/>
        <s v="Sphagnum moss" u="1"/>
        <s v="Lespedeza" u="1"/>
        <s v="Beech drops" u="1"/>
        <s v="Japanese honeysuckle" u="1"/>
        <s v="Oriental bittersweet" u="1"/>
        <s v="Deertongue" u="1"/>
        <s v="Tree of heaven" u="1"/>
        <s v="Partridgeberry" u="1"/>
        <s v="Sweet pepper bush" u="1"/>
        <s v="Common wintergreen" u="1"/>
        <s v="sag" u="1"/>
      </sharedItems>
    </cacheField>
    <cacheField name="Invasive" numFmtId="1">
      <sharedItems containsNonDate="0" containsString="0" containsBlank="1"/>
    </cacheField>
    <cacheField name="Site_Indicator" numFmtId="1">
      <sharedItems containsNonDate="0" containsString="0" containsBlank="1"/>
    </cacheField>
    <cacheField name="Late_Successional_Site_Indicator" numFmtId="1">
      <sharedItems containsNonDate="0" containsString="0" containsBlank="1"/>
    </cacheField>
    <cacheField name="RTE_Species" numFmtId="1">
      <sharedItems containsNonDate="0" containsString="0" containsBlank="1"/>
    </cacheField>
    <cacheField name="Other" numFmtId="1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2.1818181818181817"/>
  </r>
  <r>
    <x v="1"/>
    <n v="4"/>
  </r>
  <r>
    <x v="2"/>
    <n v="37.454545454545453"/>
  </r>
  <r>
    <x v="3"/>
    <n v="22.363636363636363"/>
  </r>
  <r>
    <x v="4"/>
    <n v="6.2294033701311182"/>
  </r>
  <r>
    <x v="5"/>
    <n v="14.017372502086095"/>
  </r>
  <r>
    <x v="6"/>
    <n v="52.53717445639532"/>
  </r>
  <r>
    <x v="7"/>
    <n v="46.92170997470555"/>
  </r>
  <r>
    <x v="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m/>
    <m/>
    <m/>
    <m/>
    <m/>
  </r>
  <r>
    <x v="0"/>
    <m/>
    <m/>
    <m/>
    <m/>
    <m/>
  </r>
  <r>
    <x v="0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6"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3">
  <r>
    <x v="0"/>
    <x v="0"/>
    <m/>
    <m/>
    <m/>
    <m/>
    <m/>
    <m/>
    <m/>
  </r>
  <r>
    <x v="0"/>
    <x v="0"/>
    <m/>
    <m/>
    <m/>
    <m/>
    <m/>
    <m/>
    <m/>
  </r>
  <r>
    <x v="0"/>
    <x v="0"/>
    <m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s v=" "/>
    <m/>
    <m/>
    <m/>
    <m/>
  </r>
  <r>
    <x v="0"/>
    <m/>
    <m/>
    <m/>
    <m/>
    <m/>
    <m/>
    <m/>
    <m/>
  </r>
  <r>
    <x v="0"/>
    <m/>
    <m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4">
  <r>
    <x v="0"/>
    <m/>
  </r>
  <r>
    <x v="0"/>
    <m/>
  </r>
  <r>
    <x v="0"/>
    <m/>
  </r>
  <r>
    <x v="0"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3">
  <r>
    <x v="0"/>
    <m/>
    <m/>
    <m/>
    <m/>
  </r>
  <r>
    <x v="0"/>
    <m/>
    <m/>
    <m/>
    <m/>
  </r>
  <r>
    <x v="0"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1">
  <r>
    <x v="0"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15"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16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1">
  <r>
    <m/>
    <x v="0"/>
    <m/>
    <m/>
    <m/>
    <m/>
    <m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count="16"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count="4">
  <r>
    <x v="0"/>
    <n v="1086.9965955417706"/>
  </r>
  <r>
    <x v="1"/>
    <n v="187.4132061278915"/>
  </r>
  <r>
    <x v="2"/>
    <n v="1274.4098016696621"/>
  </r>
  <r>
    <x v="3"/>
    <m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count="7">
  <r>
    <x v="0"/>
    <n v="0.78645085662902214"/>
  </r>
  <r>
    <x v="1"/>
    <n v="14.60160316991392"/>
  </r>
  <r>
    <x v="2"/>
    <n v="42.779989725230855"/>
  </r>
  <r>
    <x v="3"/>
    <n v="0"/>
  </r>
  <r>
    <x v="4"/>
    <n v="0.14314871923067682"/>
  </r>
  <r>
    <x v="5"/>
    <n v="1.5330029670373284"/>
  </r>
  <r>
    <x v="6"/>
    <m/>
  </r>
</pivotCacheRecords>
</file>

<file path=xl/pivotCache/pivotCacheRecords28.xml><?xml version="1.0" encoding="utf-8"?>
<pivotCacheRecords xmlns="http://schemas.openxmlformats.org/spreadsheetml/2006/main" xmlns:r="http://schemas.openxmlformats.org/officeDocument/2006/relationships" count="7">
  <r>
    <x v="0"/>
    <n v="77.5"/>
  </r>
  <r>
    <x v="1"/>
    <n v="7.5"/>
  </r>
  <r>
    <x v="2"/>
    <m/>
  </r>
  <r>
    <x v="3"/>
    <n v="91.195708587143073"/>
  </r>
  <r>
    <x v="4"/>
    <n v="22.386449275225718"/>
  </r>
  <r>
    <x v="5"/>
    <m/>
  </r>
  <r>
    <x v="6"/>
    <m/>
  </r>
</pivotCacheRecords>
</file>

<file path=xl/pivotCache/pivotCacheRecords29.xml><?xml version="1.0" encoding="utf-8"?>
<pivotCacheRecords xmlns="http://schemas.openxmlformats.org/spreadsheetml/2006/main" xmlns:r="http://schemas.openxmlformats.org/officeDocument/2006/relationships" count="11">
  <r>
    <x v="0"/>
    <n v="12.113984539121017"/>
  </r>
  <r>
    <x v="1"/>
    <m/>
  </r>
  <r>
    <x v="2"/>
    <m/>
  </r>
  <r>
    <x v="3"/>
    <n v="1.2931339126216495"/>
  </r>
  <r>
    <x v="4"/>
    <m/>
  </r>
  <r>
    <x v="5"/>
    <m/>
  </r>
  <r>
    <x v="6"/>
    <n v="10.820850626499368"/>
  </r>
  <r>
    <x v="7"/>
    <m/>
  </r>
  <r>
    <x v="8"/>
    <m/>
  </r>
  <r>
    <x v="9"/>
    <m/>
  </r>
  <r>
    <x v="10"/>
    <m/>
  </r>
</pivotCacheRecords>
</file>

<file path=xl/pivotCache/pivotCacheRecords30.xml><?xml version="1.0" encoding="utf-8"?>
<pivotCacheRecords xmlns="http://schemas.openxmlformats.org/spreadsheetml/2006/main" xmlns:r="http://schemas.openxmlformats.org/officeDocument/2006/relationships" count="5">
  <r>
    <x v="0"/>
    <n v="9.2784918572798389"/>
  </r>
  <r>
    <x v="1"/>
    <n v="8.9861664516008464"/>
  </r>
  <r>
    <x v="2"/>
    <n v="0.2923254056789914"/>
  </r>
  <r>
    <x v="3"/>
    <m/>
  </r>
  <r>
    <x v="3"/>
    <m/>
  </r>
</pivotCacheRecords>
</file>

<file path=xl/pivotCache/pivotCacheRecords31.xml><?xml version="1.0" encoding="utf-8"?>
<pivotCacheRecords xmlns="http://schemas.openxmlformats.org/spreadsheetml/2006/main" xmlns:r="http://schemas.openxmlformats.org/officeDocument/2006/relationships" count="26">
  <r>
    <x v="0"/>
    <n v="0.875"/>
  </r>
  <r>
    <x v="1"/>
    <n v="2.25"/>
  </r>
  <r>
    <x v="2"/>
    <n v="17.375"/>
  </r>
  <r>
    <x v="3"/>
    <n v="81.625"/>
  </r>
  <r>
    <x v="4"/>
    <n v="87.625"/>
  </r>
  <r>
    <x v="5"/>
    <n v="0.375"/>
  </r>
  <r>
    <x v="6"/>
    <n v="0"/>
  </r>
  <r>
    <x v="7"/>
    <n v="0.375"/>
  </r>
  <r>
    <x v="8"/>
    <n v="0.375"/>
  </r>
  <r>
    <x v="9"/>
    <n v="0.75"/>
  </r>
  <r>
    <x v="10"/>
    <n v="22.375"/>
  </r>
  <r>
    <x v="11"/>
    <n v="39.875"/>
  </r>
  <r>
    <x v="12"/>
    <n v="1.375"/>
  </r>
  <r>
    <x v="13"/>
    <n v="1"/>
  </r>
  <r>
    <x v="14"/>
    <n v="54.125"/>
  </r>
  <r>
    <x v="15"/>
    <n v="7.5"/>
  </r>
  <r>
    <x v="16"/>
    <n v="1.5"/>
  </r>
  <r>
    <x v="17"/>
    <n v="0"/>
  </r>
  <r>
    <x v="18"/>
    <n v="0"/>
  </r>
  <r>
    <x v="19"/>
    <n v="8"/>
  </r>
  <r>
    <x v="20"/>
    <n v="5.75"/>
  </r>
  <r>
    <x v="21"/>
    <n v="0"/>
  </r>
  <r>
    <x v="22"/>
    <n v="0"/>
  </r>
  <r>
    <x v="23"/>
    <n v="0"/>
  </r>
  <r>
    <x v="24"/>
    <n v="5.75"/>
  </r>
  <r>
    <x v="25"/>
    <m/>
  </r>
</pivotCacheRecords>
</file>

<file path=xl/pivotCache/pivotCacheRecords32.xml><?xml version="1.0" encoding="utf-8"?>
<pivotCacheRecords xmlns="http://schemas.openxmlformats.org/spreadsheetml/2006/main" xmlns:r="http://schemas.openxmlformats.org/officeDocument/2006/relationships" count="6">
  <r>
    <x v="0"/>
    <n v="14.720588235294118"/>
  </r>
  <r>
    <x v="1"/>
    <n v="28"/>
  </r>
  <r>
    <x v="2"/>
    <n v="14.913043478260869"/>
  </r>
  <r>
    <x v="3"/>
    <m/>
  </r>
  <r>
    <x v="3"/>
    <m/>
  </r>
  <r>
    <x v="3"/>
    <m/>
  </r>
</pivotCacheRecords>
</file>

<file path=xl/pivotCache/pivotCacheRecords33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4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5.xml><?xml version="1.0" encoding="utf-8"?>
<pivotCacheRecords xmlns="http://schemas.openxmlformats.org/spreadsheetml/2006/main" xmlns:r="http://schemas.openxmlformats.org/officeDocument/2006/relationships" count="16"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</pivotCacheRecords>
</file>

<file path=xl/pivotCache/pivotCacheRecords36.xml><?xml version="1.0" encoding="utf-8"?>
<pivotCacheRecords xmlns="http://schemas.openxmlformats.org/spreadsheetml/2006/main" xmlns:r="http://schemas.openxmlformats.org/officeDocument/2006/relationships" count="13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Cache/pivotCacheRecords37.xml><?xml version="1.0" encoding="utf-8"?>
<pivotCacheRecords xmlns="http://schemas.openxmlformats.org/spreadsheetml/2006/main" xmlns:r="http://schemas.openxmlformats.org/officeDocument/2006/relationships" count="3">
  <r>
    <x v="0"/>
    <m/>
    <m/>
    <m/>
    <m/>
    <m/>
  </r>
  <r>
    <x v="0"/>
    <m/>
    <m/>
    <m/>
    <m/>
    <m/>
  </r>
  <r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pivotTable1.xml><?xml version="1.0" encoding="utf-8"?>
<pivotTableDefinition xmlns="http://schemas.openxmlformats.org/spreadsheetml/2006/main" name="PivotTable5" cacheId="99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BD1:BF2" firstHeaderRow="0" firstDataRow="1" firstDataCol="1"/>
  <pivotFields count="16">
    <pivotField showAll="0"/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% TPA Live Trees" fld="7" baseField="1" baseItem="0"/>
    <dataField name="% TPA Dead Trees" fld="9" baseField="1" baseItem="0"/>
  </dataFields>
  <formats count="2">
    <format dxfId="54">
      <pivotArea outline="0" collapsedLevelsAreSubtotals="1" fieldPosition="0"/>
    </format>
    <format dxfId="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99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CN1:CP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Live Trees" fld="5" baseField="0" baseItem="0"/>
    <dataField name="TPA Dead Trees" fld="7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6" cacheId="99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BW1:BY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tree BA/Acre" fld="1" baseField="0" baseItem="0"/>
    <dataField name="Dead Tree BA/Acre" fld="3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Report1A" cacheId="99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N1:AP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% BA/Acre Live Trees" fld="2" baseField="0" baseItem="0"/>
    <dataField name="% BA/Acre Dead Trees" fld="4" baseField="0" baseItem="0"/>
  </dataFields>
  <formats count="2">
    <format dxfId="56">
      <pivotArea outline="0" collapsedLevelsAreSubtotals="1" fieldPosition="0"/>
    </format>
    <format dxfId="5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3" cacheId="1079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6:T9" firstHeaderRow="0" firstDataRow="1" firstDataCol="1"/>
  <pivotFields count="2">
    <pivotField axis="axisRow" showAll="0">
      <items count="14">
        <item h="1" x="2"/>
        <item h="1" x="1"/>
        <item h="1" x="0"/>
        <item x="5"/>
        <item x="4"/>
        <item x="3"/>
        <item h="1" x="6"/>
        <item h="1" m="1" x="9"/>
        <item h="1" m="1" x="8"/>
        <item h="1" m="1" x="10"/>
        <item m="1" x="12"/>
        <item m="1" x="7"/>
        <item m="1" x="11"/>
        <item t="default"/>
      </items>
    </pivotField>
    <pivotField dataField="1" showAll="0"/>
  </pivotFields>
  <rowFields count="1">
    <field x="0"/>
  </rowFields>
  <rowItems count="3">
    <i>
      <x v="3"/>
    </i>
    <i>
      <x v="4"/>
    </i>
    <i>
      <x v="5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2" cacheId="1079" applyNumberFormats="0" applyBorderFormats="0" applyFontFormats="0" applyPatternFormats="0" applyAlignmentFormats="0" applyWidthHeightFormats="1" dataCaption="Values" updatedVersion="6" minRefreshableVersion="3" printDrill="1" useAutoFormatting="1" rowGrandTotals="0" itemPrintTitles="1" createdVersion="6" indent="0" outline="1" outlineData="1" multipleFieldFilters="0" chartFormat="1" rowHeaderCaption="Metric">
  <location ref="R1:T4" firstHeaderRow="0" firstDataRow="1" firstDataCol="1"/>
  <pivotFields count="2">
    <pivotField axis="axisRow" showAll="0" sortType="ascending">
      <items count="14">
        <item x="2"/>
        <item m="1" x="10"/>
        <item x="1"/>
        <item m="1" x="8"/>
        <item x="0"/>
        <item m="1" x="9"/>
        <item h="1" x="5"/>
        <item h="1" m="1" x="11"/>
        <item h="1" x="4"/>
        <item h="1" m="1" x="7"/>
        <item h="1" x="3"/>
        <item h="1" m="1" x="12"/>
        <item h="1" x="6"/>
        <item t="default"/>
      </items>
    </pivotField>
    <pivotField dataField="1" showAll="0"/>
  </pivotFields>
  <rowFields count="1">
    <field x="0"/>
  </rowFields>
  <rowItems count="3">
    <i>
      <x/>
    </i>
    <i>
      <x v="2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Report2A" cacheId="98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Y1:Z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Seedling &amp; Sapling Percent/Acre" fld="9" baseField="0" baseItem="0" numFmtId="2"/>
  </dataFields>
  <formats count="6">
    <format dxfId="46">
      <pivotArea field="0" type="button" dataOnly="0" labelOnly="1" outline="0" axis="axisRow" fieldPosition="0"/>
    </format>
    <format dxfId="45">
      <pivotArea dataOnly="0" labelOnly="1" outline="0" axis="axisValues" fieldPosition="0"/>
    </format>
    <format dxfId="44">
      <pivotArea dataOnly="0" labelOnly="1" outline="0" axis="axisValues" fieldPosition="0"/>
    </format>
    <format dxfId="43">
      <pivotArea outline="0" collapsedLevelsAreSubtotals="1" fieldPosition="0"/>
    </format>
    <format dxfId="42">
      <pivotArea dataOnly="0" labelOnly="1" outline="0" axis="axisValues" fieldPosition="0"/>
    </format>
    <format dxfId="41">
      <pivotArea dataOnly="0" labelOnly="1" outline="0" axis="axisValues" fieldPosition="0"/>
    </format>
  </formats>
  <chartFormats count="2">
    <chartFormat chart="0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9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PivotTable3" cacheId="98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BC1:BE2" firstHeaderRow="0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eedlings/Acre" fld="1" baseField="0" baseItem="0"/>
    <dataField name="Saplings/ Acre" fld="4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PivotTable10" cacheId="98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AN1:AO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apling Percent/Acre" fld="6" baseField="0" baseItem="0" numFmtId="2"/>
  </dataFields>
  <formats count="3">
    <format dxfId="49">
      <pivotArea outline="0" collapsedLevelsAreSubtotals="1" fieldPosition="0"/>
    </format>
    <format dxfId="48">
      <pivotArea dataOnly="0" labelOnly="1" outline="0" axis="axisValues" fieldPosition="0"/>
    </format>
    <format dxfId="47">
      <pivotArea dataOnly="0" labelOnly="1" outline="0" axis="axisValues" fieldPosition="0"/>
    </format>
  </formats>
  <chartFormats count="4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PivotTable8" cacheId="98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 rowHeaderCaption="Species">
  <location ref="AF1:AG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eedling Percent/Acre" fld="3" baseField="0" baseItem="0" numFmtId="2"/>
  </dataFields>
  <formats count="3">
    <format dxfId="52">
      <pivotArea outline="0" collapsedLevelsAreSubtotals="1" fieldPosition="0"/>
    </format>
    <format dxfId="51">
      <pivotArea dataOnly="0" labelOnly="1" outline="0" axis="axisValues" fieldPosition="0"/>
    </format>
    <format dxfId="50">
      <pivotArea dataOnly="0" labelOnly="1" outline="0" axis="axisValues" fieldPosition="0"/>
    </format>
  </formats>
  <chartFormats count="2">
    <chartFormat chart="2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PivotTable1" cacheId="1058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4" firstHeaderRow="0" firstDataRow="1" firstDataCol="1"/>
  <pivotFields count="2">
    <pivotField axis="axisRow" showAll="0">
      <items count="6">
        <item h="1" x="3"/>
        <item m="1" x="4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2"/>
    </i>
    <i>
      <x v="3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PivotTable2" cacheId="998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2" rowHeaderCaption="Species">
  <location ref="L1:O3" firstHeaderRow="0" firstDataRow="1" firstDataCol="1"/>
  <pivotFields count="9">
    <pivotField axis="axisRow" showAll="0" defaultSubtotal="0">
      <items count="1">
        <item x="0"/>
      </items>
    </pivotField>
    <pivotField axis="axisRow" showAll="0">
      <items count="2">
        <item x="0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dataField="1" showAll="0"/>
  </pivotFields>
  <rowFields count="2">
    <field x="0"/>
    <field x="1"/>
  </rowFields>
  <rowItems count="2">
    <i>
      <x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ean Percent Cover" fld="3" baseField="0" baseItem="0"/>
    <dataField name="Number Times Listed " fld="2" baseField="0" baseItem="0"/>
    <dataField name="Layer Most Commonly Used 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PivotTable1" cacheId="998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Species">
  <location ref="Q1:U3" firstHeaderRow="0" firstDataRow="1" firstDataCol="1"/>
  <pivotFields count="9">
    <pivotField axis="axisRow" showAll="0" sortType="ascending" defaultSubtotal="0">
      <items count="1">
        <item x="0"/>
      </items>
    </pivotField>
    <pivotField axis="axisRow" showAll="0">
      <items count="2">
        <item x="0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</pivotFields>
  <rowFields count="2">
    <field x="0"/>
    <field x="1"/>
  </rowFields>
  <rowItems count="2">
    <i>
      <x/>
    </i>
    <i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cent 0-2 feet" fld="4" baseField="0" baseItem="0"/>
    <dataField name="Percent 2-6 feet" fld="5" baseField="0" baseItem="0"/>
    <dataField name="Percent 6-16 feet" fld="6" baseField="0" baseItem="0"/>
    <dataField name="Percent &gt;16 feet" fld="7" baseField="0" baseItem="0"/>
  </dataFields>
  <chartFormats count="4">
    <chartFormat chart="0" format="2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PivotTable11" cacheId="109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Z25:AD26" firstHeaderRow="0" firstDataRow="1" firstDataCol="0"/>
  <pivotFields count="6">
    <pivotField showAll="0" sortType="descending"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1"/>
    <dataField name="Late Successional Site Indicator" fld="3" baseField="0" baseItem="1"/>
    <dataField name="RTE Species" fld="4" baseField="0" baseItem="1"/>
    <dataField name="Invasive " fld="1" baseField="0" baseItem="2"/>
    <dataField name="Other " fld="5" baseField="0" baseItem="3"/>
  </dataFields>
  <chartFormats count="5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Report4A" cacheId="109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Z1:AE3" firstHeaderRow="0" firstDataRow="1" firstDataCol="1"/>
  <pivotFields count="6">
    <pivotField axis="axisRow" showAll="0" sortType="ascending">
      <items count="48">
        <item m="1" x="21"/>
        <item m="1" x="22"/>
        <item m="1" x="18"/>
        <item m="1" x="34"/>
        <item m="1" x="35"/>
        <item m="1" x="7"/>
        <item m="1" x="26"/>
        <item m="1" x="38"/>
        <item m="1" x="23"/>
        <item m="1" x="25"/>
        <item m="1" x="27"/>
        <item m="1" x="45"/>
        <item m="1" x="41"/>
        <item m="1" x="5"/>
        <item m="1" x="29"/>
        <item m="1" x="14"/>
        <item m="1" x="2"/>
        <item m="1" x="16"/>
        <item m="1" x="12"/>
        <item m="1" x="3"/>
        <item m="1" x="32"/>
        <item m="1" x="10"/>
        <item m="1" x="24"/>
        <item m="1" x="11"/>
        <item m="1" x="39"/>
        <item m="1" x="20"/>
        <item m="1" x="33"/>
        <item m="1" x="37"/>
        <item m="1" x="6"/>
        <item m="1" x="13"/>
        <item m="1" x="19"/>
        <item m="1" x="17"/>
        <item m="1" x="40"/>
        <item m="1" x="43"/>
        <item m="1" x="46"/>
        <item m="1" x="15"/>
        <item m="1" x="8"/>
        <item m="1" x="31"/>
        <item m="1" x="36"/>
        <item m="1" x="9"/>
        <item m="1" x="4"/>
        <item m="1" x="44"/>
        <item m="1" x="42"/>
        <item m="1" x="1"/>
        <item m="1" x="30"/>
        <item m="1" x="28"/>
        <item x="0"/>
        <item t="default"/>
      </items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Fields count="1">
    <field x="0"/>
  </rowFields>
  <rowItems count="2">
    <i>
      <x v="4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0"/>
    <dataField name="Late Successional Site Indicator" fld="3" baseField="0" baseItem="46"/>
    <dataField name="RTE Species " fld="4" baseField="0" baseItem="0"/>
    <dataField name="Invasive " fld="1" baseField="0" baseItem="0"/>
    <dataField name="Other " fld="5" baseField="0" baseItem="0"/>
  </dataFields>
  <formats count="2">
    <format dxfId="40">
      <pivotArea field="0" type="button" dataOnly="0" labelOnly="1" outline="0" axis="axisRow" fieldPosition="0"/>
    </format>
    <format dxfId="39">
      <pivotArea dataOnly="0" labelOnly="1" outline="0" fieldPosition="0">
        <references count="1">
          <reference field="4294967294" count="4">
            <x v="0"/>
            <x v="2"/>
            <x v="3"/>
            <x v="4"/>
          </reference>
        </references>
      </pivotArea>
    </format>
  </formats>
  <chartFormats count="5"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Report7A" cacheId="10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T1:W3" firstHeaderRow="0" firstDataRow="1" firstDataCol="1"/>
  <pivotFields count="5"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Overtopped (TPA)" fld="3" baseField="0" baseItem="0"/>
    <dataField name="Dominate &amp; Codominate (TPA)" fld="1" baseField="0" baseItem="0"/>
    <dataField name="Super Canopy (TPA)" fld="4" baseField="0" baseItem="0"/>
  </dataFields>
  <formats count="2">
    <format dxfId="38">
      <pivotArea outline="0" collapsedLevelsAreSubtotals="1" fieldPosition="0"/>
    </format>
    <format dxfId="3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name="PivotTable4" cacheId="10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Position">
  <location ref="P18:Q19" firstHeaderRow="1" firstDataRow="1" firstDataCol="1"/>
  <pivotFields count="3">
    <pivotField axis="axisRow" showAll="0">
      <items count="5">
        <item m="1" x="3"/>
        <item m="1" x="2"/>
        <item m="1" x="1"/>
        <item h="1" x="0"/>
        <item t="default"/>
      </items>
    </pivotField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BA/Acre" fld="2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name="Report7B" cacheId="10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Position">
  <location ref="P1:Q2" firstHeaderRow="1" firstDataRow="1" firstDataCol="1"/>
  <pivotFields count="3">
    <pivotField axis="axisRow" showAll="0">
      <items count="5">
        <item h="1" x="0"/>
        <item m="1" x="3"/>
        <item m="1" x="2"/>
        <item m="1" x="1"/>
        <item t="default"/>
      </items>
    </pivotField>
    <pivotField dataFiel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TPA" fld="1" baseField="0" baseItem="0"/>
  </dataFields>
  <formats count="4">
    <format dxfId="36">
      <pivotArea outline="0" collapsedLevelsAreSubtotals="1" fieldPosition="0"/>
    </format>
    <format dxfId="3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4">
      <pivotArea outline="0" collapsedLevelsAreSubtotals="1" fieldPosition="0"/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name="PivotTable6" cacheId="1064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name="PivotTable1" cacheId="105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Diameter">
  <location ref="AA1:AC2" firstHeaderRow="0" firstDataRow="1" firstDataCol="1"/>
  <pivotFields count="4">
    <pivotField axis="axisRow" showAll="0" measureFilter="1">
      <items count="2">
        <item x="0"/>
        <item t="default"/>
      </items>
    </pivotField>
    <pivotField dataField="1" showAll="0"/>
    <pivotField dataField="1"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Live" fld="1" baseField="0" baseItem="0"/>
    <dataField name="TPA Dead" fld="2" baseField="0" baseItem="0"/>
  </dataFields>
  <formats count="2">
    <format dxfId="32">
      <pivotArea outline="0" collapsedLevelsAreSubtotals="1" fieldPosition="0"/>
    </format>
    <format dxfId="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name="PivotTable3" cacheId="1076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5" rowHeaderCaption="Metric">
  <location ref="R1:T4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6">
    <chartFormat chart="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name="Report8A" cacheId="100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iameter">
  <location ref="X1:Z2" firstHeaderRow="0" firstDataRow="1" firstDataCol="1"/>
  <pivotFields count="3">
    <pivotField axis="axisRow" showAll="0" measureFilter="1">
      <items count="2">
        <item x="0"/>
        <item t="default"/>
      </items>
    </pivotField>
    <pivotField dataField="1" showAll="0"/>
    <pivotField dataFiel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Dead" fld="1" baseField="0" baseItem="0"/>
    <dataField name="BA/Acre Dead" fld="2" baseField="0" baseItem="0"/>
  </dataFields>
  <formats count="2">
    <format dxfId="30">
      <pivotArea outline="0" collapsedLevelsAreSubtotals="1" fieldPosition="0"/>
    </format>
    <format dxfId="2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name="Report9A" cacheId="10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avity Class">
  <location ref="P1:Q2" firstHeaderRow="1" firstDataRow="1" firstDataCol="1"/>
  <pivotFields count="2">
    <pivotField axis="axisRow" showAll="0">
      <items count="10">
        <item h="1" x="0"/>
        <item m="1" x="5"/>
        <item m="1" x="8"/>
        <item m="1" x="3"/>
        <item m="1" x="4"/>
        <item m="1" x="7"/>
        <item m="1" x="2"/>
        <item m="1" x="1"/>
        <item h="1" m="1" x="6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PA Cavity Tre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name="PivotTable7" cacheId="107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Metric">
  <location ref="R1:T5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name="Report9B" cacheId="10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iameter">
  <location ref="M1:N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PA Cavity Tre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name="Report10A" cacheId="10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A1:AI3" firstHeaderRow="0" firstDataRow="1" firstDataCol="1"/>
  <pivotFields count="11">
    <pivotField axis="axisRow" showAll="0">
      <items count="2">
        <item x="0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  <pivotField dataField="1"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Bear Scarred" fld="2" baseField="0" baseItem="0"/>
    <dataField name="Curling Bark" fld="3" baseField="0" baseItem="0"/>
    <dataField name="Perched Tree" fld="9" baseField="0" baseItem="0"/>
    <dataField name="Candidate Snag" fld="4" baseField="0" baseItem="0"/>
    <dataField name="Nest Tree" fld="8" baseField="0" baseItem="0"/>
    <dataField name="Horizontal Branching" fld="5" baseField="0" baseItem="0"/>
    <dataField name="Shaggy Bark" fld="10" baseField="0" baseItem="0"/>
    <dataField name="Hollow Tree" fld="6" baseField="0" baseItem="0"/>
  </dataFields>
  <formats count="2">
    <format dxfId="28">
      <pivotArea outline="0" collapsedLevelsAreSubtotals="1" fieldPosition="0"/>
    </format>
    <format dxfId="27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chartFormats count="8">
    <chartFormat chart="0" format="5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9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0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61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name="PivotTable8" cacheId="1067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11" firstHeaderRow="0" firstDataRow="1" firstDataCol="1"/>
  <pivotFields count="2">
    <pivotField axis="axisRow" showAll="0">
      <items count="12">
        <item h="1" x="10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name="PivotTable1" cacheId="1052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Height Class">
  <location ref="I1:N1" firstHeaderRow="0" firstDataRow="1" firstDataCol="1"/>
  <pivotFields count="7">
    <pivotField showAll="0"/>
    <pivotField axis="axisRow" showAll="0">
      <items count="8">
        <item m="1" x="2"/>
        <item m="1" x="4"/>
        <item m="1" x="3"/>
        <item m="1" x="1"/>
        <item h="1" x="0"/>
        <item m="1" x="6"/>
        <item h="1" m="1" x="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ercent Tally_Tree" fld="2" baseField="0" baseItem="0"/>
    <dataField name="Percent Nontally_Tree" fld="3" baseField="0" baseItem="0"/>
    <dataField name="Percent Shrubs" fld="4" baseField="0" baseItem="0"/>
    <dataField name="Percent Forbs" fld="5" baseField="0" baseItem="0"/>
    <dataField name="Percent Graminoids " fld="6" baseField="0" baseItem="0"/>
  </dataFields>
  <chartFormats count="5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name="PivotTable4" cacheId="107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26" firstHeaderRow="0" firstDataRow="1" firstDataCol="1"/>
  <pivotFields count="2">
    <pivotField axis="axisRow" showAll="0">
      <items count="27">
        <item h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name="Report11A" cacheId="1034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WD Attribute">
  <location ref="T1:U1" firstHeaderRow="1" firstDataRow="1" firstDataCol="1"/>
  <pivotFields count="2">
    <pivotField axis="axisRow" showAll="0">
      <items count="10">
        <item m="1" x="6"/>
        <item m="1" x="7"/>
        <item m="1" x="4"/>
        <item m="1" x="5"/>
        <item h="1" x="0"/>
        <item m="1" x="1"/>
        <item m="1" x="8"/>
        <item m="1" x="2"/>
        <item m="1" x="3"/>
        <item t="default"/>
      </items>
    </pivotField>
    <pivotField dataField="1" showAll="0"/>
  </pivotFields>
  <rowFields count="1">
    <field x="0"/>
  </rowFields>
  <colItems count="1">
    <i/>
  </colItems>
  <dataFields count="1">
    <dataField name="CWD Measur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name="PivotTable1" cacheId="1031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anopy Height" fieldListSortAscending="1" customListSort="0">
  <location ref="I33:J33" firstHeaderRow="1" firstDataRow="1" firstDataCol="1"/>
  <pivotFields count="2">
    <pivotField axis="axisRow" showAll="0">
      <items count="9">
        <item m="1" x="6"/>
        <item m="1" x="4"/>
        <item m="1" x="3"/>
        <item m="1" x="5"/>
        <item m="1" x="7"/>
        <item m="1" x="1"/>
        <item h="1" m="1" x="2"/>
        <item h="1" x="0"/>
        <item t="default"/>
      </items>
    </pivotField>
    <pivotField dataField="1" showAll="0"/>
  </pivotFields>
  <rowFields count="1">
    <field x="0"/>
  </rowFields>
  <colItems count="1">
    <i/>
  </colItems>
  <dataFields count="1">
    <dataField name="Height_Plot_Count" fld="1" baseField="0" baseItem="1"/>
  </dataFields>
  <formats count="10">
    <format dxfId="14">
      <pivotArea field="0" type="button" dataOnly="0" labelOnly="1" outline="0" axis="axisRow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dataOnly="0" labelOnly="1" outline="0" axis="axisValues" fieldPosition="0"/>
    </format>
    <format dxfId="8">
      <pivotArea dataOnly="0" fieldPosition="0">
        <references count="1">
          <reference field="0" count="1">
            <x v="6"/>
          </reference>
        </references>
      </pivotArea>
    </format>
    <format dxfId="7">
      <pivotArea field="0" type="button" dataOnly="0" labelOnly="1" outline="0" axis="axisRow" fieldPosition="0"/>
    </format>
    <format dxfId="6">
      <pivotArea dataOnly="0" labelOnly="1" outline="0" axis="axisValues" fieldPosition="0"/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name="Report12A" cacheId="1082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anopy Closure">
  <location ref="I1:J1" firstHeaderRow="1" firstDataRow="1" firstDataCol="1"/>
  <pivotFields count="2">
    <pivotField axis="axisRow" showAll="0" measureFilter="1">
      <items count="3">
        <item x="0"/>
        <item m="1" x="1"/>
        <item t="default"/>
      </items>
    </pivotField>
    <pivotField dataField="1" showAll="0"/>
  </pivotFields>
  <rowFields count="1">
    <field x="0"/>
  </rowFields>
  <colItems count="1">
    <i/>
  </colItems>
  <dataFields count="1">
    <dataField name="Closure Plot Count" fld="1" baseField="0" baseItem="0"/>
  </dataFields>
  <formats count="6"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0" type="button" dataOnly="0" labelOnly="1" outline="0" axis="axisRow" fieldPosition="0"/>
    </format>
    <format dxfId="17">
      <pivotArea dataOnly="0" labelOnly="1" outline="0" axis="axisValues" fieldPosition="0"/>
    </format>
    <format dxfId="16">
      <pivotArea dataOnly="0" labelOnly="1" fieldPosition="0">
        <references count="1">
          <reference field="0" count="0"/>
        </references>
      </pivotArea>
    </format>
    <format dxfId="15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3.xml><?xml version="1.0" encoding="utf-8"?>
<pivotTableDefinition xmlns="http://schemas.openxmlformats.org/spreadsheetml/2006/main" name="Report12B" cacheId="1085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Dispersal">
  <location ref="I17:J17" firstHeaderRow="1" firstDataRow="1" firstDataCol="1"/>
  <pivotFields count="2">
    <pivotField axis="axisRow" showAll="0" measureFilter="1">
      <items count="3">
        <item x="0"/>
        <item m="1" x="1"/>
        <item t="default"/>
      </items>
    </pivotField>
    <pivotField dataField="1" showAll="0"/>
  </pivotFields>
  <rowFields count="1">
    <field x="0"/>
  </rowFields>
  <colItems count="1">
    <i/>
  </colItems>
  <dataFields count="1">
    <dataField name="Dispersal Plot Count" fld="1" baseField="0" baseItem="0"/>
  </dataFields>
  <formats count="6"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0" type="button" dataOnly="0" labelOnly="1" outline="0" axis="axisRow" fieldPosition="0"/>
    </format>
    <format dxfId="23">
      <pivotArea dataOnly="0" labelOnly="1" outline="0" axis="axisValues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4.xml><?xml version="1.0" encoding="utf-8"?>
<pivotTableDefinition xmlns="http://schemas.openxmlformats.org/spreadsheetml/2006/main" name="Report13A" cacheId="98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A1:AE3" firstHeaderRow="0" firstDataRow="1" firstDataCol="1"/>
  <pivotFields count="6"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dataField="1" showAll="0"/>
    <pivotField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% Healthy   " fld="1" baseField="0" baseItem="0"/>
    <dataField name="% Satisfactory " fld="2" baseField="0" baseItem="0"/>
    <dataField name="% Poor  " fld="4" baseField="0" baseItem="0"/>
    <dataField name="% Almost Dead" fld="5" baseField="0" baseItem="0"/>
  </dataFields>
  <chartFormats count="4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5.xml><?xml version="1.0" encoding="utf-8"?>
<pivotTableDefinition xmlns="http://schemas.openxmlformats.org/spreadsheetml/2006/main" name="Report13B" cacheId="102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Condition">
  <location ref="O1:P2" firstHeaderRow="1" firstDataRow="1" firstDataCol="1"/>
  <pivotFields count="2">
    <pivotField axis="axisRow" showAll="0" sortType="ascending">
      <items count="8">
        <item h="1" x="0"/>
        <item m="1" x="2"/>
        <item m="1" x="3"/>
        <item m="1" x="6"/>
        <item m="1" x="5"/>
        <item h="1" m="1" x="1"/>
        <item h="1" m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ercent" fld="1" baseField="0" baseItem="0"/>
  </dataFields>
  <chartFormats count="7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6.xml><?xml version="1.0" encoding="utf-8"?>
<pivotTableDefinition xmlns="http://schemas.openxmlformats.org/spreadsheetml/2006/main" name="PivotTable9" cacheId="945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9" firstHeaderRow="0" firstDataRow="1" firstDataCol="1"/>
  <pivotFields count="2">
    <pivotField axis="axisRow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7.xml><?xml version="1.0" encoding="utf-8"?>
<pivotTableDefinition xmlns="http://schemas.openxmlformats.org/spreadsheetml/2006/main" name="Report15A" cacheId="1022" applyNumberFormats="0" applyBorderFormats="0" applyFontFormats="0" applyPatternFormats="0" applyAlignmentFormats="0" applyWidthHeightFormats="1" dataCaption="Values" grandTotalCaption="Total Plot Count" updatedVersion="6" minRefreshableVersion="3" useAutoFormatting="1" itemPrintTitles="1" createdVersion="6" indent="0" outline="1" outlineData="1" multipleFieldFilters="0" chartFormat="1" rowHeaderCaption="Damage Class">
  <location ref="I1:M3" firstHeaderRow="0" firstDataRow="1" firstDataCol="1"/>
  <pivotFields count="5">
    <pivotField axis="axisRow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 Impact" fld="1" baseField="0" baseItem="0"/>
    <dataField name="Slight " fld="2" baseField="0" baseItem="0"/>
    <dataField name="Moderate " fld="3" baseField="0" baseItem="0"/>
    <dataField name="Significant " fld="4" baseField="0" baseItem="0"/>
  </dataFields>
  <chartFormats count="4">
    <chartFormat chart="0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8.xml><?xml version="1.0" encoding="utf-8"?>
<pivotTableDefinition xmlns="http://schemas.openxmlformats.org/spreadsheetml/2006/main" name="Report15B" cacheId="101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amage Class">
  <location ref="O1:P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9.xml><?xml version="1.0" encoding="utf-8"?>
<pivotTableDefinition xmlns="http://schemas.openxmlformats.org/spreadsheetml/2006/main" name="Report14A" cacheId="102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Browse Class">
  <location ref="Q1:R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0.xml><?xml version="1.0" encoding="utf-8"?>
<pivotTableDefinition xmlns="http://schemas.openxmlformats.org/spreadsheetml/2006/main" name="Report15C" cacheId="101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Landform">
  <location ref="M1:N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1.xml><?xml version="1.0" encoding="utf-8"?>
<pivotTableDefinition xmlns="http://schemas.openxmlformats.org/spreadsheetml/2006/main" name="PivotTable4" cacheId="10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100:N101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 Live sawtimber and pulp (cords)" fld="7" baseField="0" baseItem="0"/>
    <dataField name="  Dead sawtimber and pulp (cords)" fld="8" baseField="0" baseItem="0"/>
  </dataField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2.xml><?xml version="1.0" encoding="utf-8"?>
<pivotTableDefinition xmlns="http://schemas.openxmlformats.org/spreadsheetml/2006/main" name="PivotTable3" cacheId="10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67:N68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um of Live Topwood (tons)" fld="5" baseField="0" baseItem="0"/>
    <dataField name="Sum of Dead Topwood (tons)" fld="6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3.xml><?xml version="1.0" encoding="utf-8"?>
<pivotTableDefinition xmlns="http://schemas.openxmlformats.org/spreadsheetml/2006/main" name="PivotTable2" cacheId="10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33:N34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pulp (cords) " fld="3" baseField="0" baseItem="0"/>
    <dataField name="Dead pulp (cords) " fld="4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4.xml><?xml version="1.0" encoding="utf-8"?>
<pivotTableDefinition xmlns="http://schemas.openxmlformats.org/spreadsheetml/2006/main" name="PivotTable1" cacheId="100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eis">
  <location ref="L1:N2" firstHeaderRow="0" firstDataRow="1" firstDataCol="1"/>
  <pivotFields count="3">
    <pivotField axis="axisRow" showAll="0" measureFilter="1" sortType="ascending">
      <items count="2">
        <item x="0"/>
        <item t="default"/>
      </items>
    </pivotField>
    <pivotField name="Live Sawtimber (mbf)2" dataField="1" showAll="0" defaultSubtotal="0"/>
    <pivotField name="Dead Sawtimber (mbf)2" dataField="1"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um of Live Sawtimber (mbf)" fld="1" baseField="0" baseItem="0"/>
    <dataField name="Sum of Dead Sawtimber (mbf)" fld="2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5.xml><?xml version="1.0" encoding="utf-8"?>
<pivotTableDefinition xmlns="http://schemas.openxmlformats.org/spreadsheetml/2006/main" name="PivotTable5" cacheId="1091" dataOnRows="1" applyNumberFormats="0" applyBorderFormats="0" applyFontFormats="0" applyPatternFormats="0" applyAlignmentFormats="0" applyWidthHeightFormats="1" dataCaption="Volume Category " grandTotalCaption=" Total" updatedVersion="6" minRefreshableVersion="3" useAutoFormatting="1" itemPrintTitles="1" createdVersion="6" indent="0" outline="1" outlineData="1" multipleFieldFilters="0" chartFormat="2">
  <location ref="H1:I6" firstHeaderRow="1" firstDataRow="2" firstDataCol="1"/>
  <pivotFields count="5">
    <pivotField axis="axisCol" showAll="0">
      <items count="8">
        <item h="1" x="0"/>
        <item m="1" x="6"/>
        <item m="1" x="4"/>
        <item m="1" x="1"/>
        <item m="1" x="5"/>
        <item m="1" x="2"/>
        <item m="1" x="3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0"/>
  </colFields>
  <colItems count="1">
    <i t="grand">
      <x/>
    </i>
  </colItems>
  <dataFields count="4">
    <dataField name="Total Topwood (tons) " fld="3" baseField="0" baseItem="0"/>
    <dataField name="Total Sawtimber and Pulp (cords) " fld="4" baseField="0" baseItem="0"/>
    <dataField name="Total Pulp (Cords) " fld="2" baseField="0" baseItem="0"/>
    <dataField name="Total Sawtimber (MBF) " fld="1" baseField="0" baseItem="0"/>
  </dataFields>
  <chartFormats count="10"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6.xml><?xml version="1.0" encoding="utf-8"?>
<pivotTableDefinition xmlns="http://schemas.openxmlformats.org/spreadsheetml/2006/main" name="PivotTable3" cacheId="1091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H31:I35" firstHeaderRow="1" firstDataRow="2" firstDataCol="1"/>
  <pivotFields count="5">
    <pivotField axis="axisCol" showAll="0">
      <items count="8">
        <item m="1" x="2"/>
        <item m="1" x="5"/>
        <item m="1" x="4"/>
        <item m="1" x="6"/>
        <item h="1" m="1" x="3"/>
        <item h="1" m="1" x="1"/>
        <item h="1" x="0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1">
    <i t="grand">
      <x/>
    </i>
  </colItems>
  <dataFields count="3">
    <dataField name="Total Sawtimber (MBF)  " fld="1" baseField="0" baseItem="0"/>
    <dataField name="Total Pulp (Cords)  " fld="2" baseField="0" baseItem="0"/>
    <dataField name="Total Sawtimber and Pulp (cords)  " fld="4" baseField="0" baseItem="0"/>
  </dataFields>
  <chartFormats count="4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7.xml><?xml version="1.0" encoding="utf-8"?>
<pivotTableDefinition xmlns="http://schemas.openxmlformats.org/spreadsheetml/2006/main" name="PivotTable1" cacheId="1091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H9:I13" firstHeaderRow="1" firstDataRow="2" firstDataCol="1"/>
  <pivotFields count="5">
    <pivotField axis="axisCol" showAll="0" sortType="descending">
      <items count="8">
        <item h="1" x="0"/>
        <item m="1" x="1"/>
        <item m="1" x="3"/>
        <item h="1" m="1" x="6"/>
        <item h="1" m="1" x="4"/>
        <item h="1" m="1" x="5"/>
        <item h="1" m="1" x="2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1">
    <i t="grand">
      <x/>
    </i>
  </colItems>
  <dataFields count="3">
    <dataField name="Total Sawtimber (MBF) " fld="1" baseField="0" baseItem="0"/>
    <dataField name="Total Pulp (Cords) " fld="2" baseField="0" baseItem="0"/>
    <dataField name="Total Sawtimber and Pulp (cords) " fld="4" baseField="0" baseItem="0"/>
  </dataFields>
  <chartFormats count="3"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8.xml><?xml version="1.0" encoding="utf-8"?>
<pivotTableDefinition xmlns="http://schemas.openxmlformats.org/spreadsheetml/2006/main" name="PivotTable6" cacheId="1061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9.xml><?xml version="1.0" encoding="utf-8"?>
<pivotTableDefinition xmlns="http://schemas.openxmlformats.org/spreadsheetml/2006/main" name="Report16B" cacheId="10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47:N48" firstHeaderRow="1" firstDataRow="1" firstDataCol="1"/>
  <pivotFields count="10">
    <pivotField axis="axisRow" showAll="0" measureFilter="1" sortType="ascending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CWD Biomass (Tons/Acre)" fld="8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0.xml><?xml version="1.0" encoding="utf-8"?>
<pivotTableDefinition xmlns="http://schemas.openxmlformats.org/spreadsheetml/2006/main" name="PivotTable3" cacheId="108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109:N110" firstHeaderRow="1" firstDataRow="1" firstDataCol="1"/>
  <pivotFields count="11">
    <pivotField showAll="0"/>
    <pivotField axis="axisRow" showAll="0" measureFilter="1" sortType="ascending">
      <items count="73">
        <item m="1" x="1"/>
        <item m="1" x="7"/>
        <item m="1" x="59"/>
        <item m="1" x="55"/>
        <item m="1" x="41"/>
        <item m="1" x="47"/>
        <item m="1" x="65"/>
        <item m="1" x="34"/>
        <item m="1" x="6"/>
        <item m="1" x="43"/>
        <item m="1" x="32"/>
        <item m="1" x="60"/>
        <item m="1" x="14"/>
        <item m="1" x="21"/>
        <item m="1" x="56"/>
        <item m="1" x="70"/>
        <item m="1" x="15"/>
        <item m="1" x="44"/>
        <item m="1" x="28"/>
        <item m="1" x="26"/>
        <item m="1" x="46"/>
        <item m="1" x="24"/>
        <item m="1" x="16"/>
        <item m="1" x="52"/>
        <item m="1" x="39"/>
        <item m="1" x="68"/>
        <item m="1" x="42"/>
        <item m="1" x="22"/>
        <item m="1" x="40"/>
        <item m="1" x="12"/>
        <item m="1" x="29"/>
        <item m="1" x="69"/>
        <item m="1" x="35"/>
        <item m="1" x="30"/>
        <item m="1" x="66"/>
        <item m="1" x="37"/>
        <item m="1" x="61"/>
        <item m="1" x="45"/>
        <item m="1" x="2"/>
        <item m="1" x="18"/>
        <item m="1" x="54"/>
        <item m="1" x="48"/>
        <item m="1" x="23"/>
        <item m="1" x="38"/>
        <item m="1" x="51"/>
        <item m="1" x="33"/>
        <item m="1" x="53"/>
        <item m="1" x="71"/>
        <item m="1" x="49"/>
        <item m="1" x="50"/>
        <item m="1" x="8"/>
        <item m="1" x="64"/>
        <item m="1" x="17"/>
        <item m="1" x="58"/>
        <item m="1" x="25"/>
        <item m="1" x="67"/>
        <item m="1" x="4"/>
        <item m="1" x="63"/>
        <item m="1" x="5"/>
        <item m="1" x="27"/>
        <item m="1" x="57"/>
        <item m="1" x="36"/>
        <item m="1" x="31"/>
        <item m="1" x="10"/>
        <item m="1" x="11"/>
        <item m="1" x="62"/>
        <item m="1" x="3"/>
        <item m="1" x="13"/>
        <item m="1" x="19"/>
        <item m="1" x="9"/>
        <item m="1" x="20"/>
        <item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eedlings Biomass (Tons/Acre)" fld="4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7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1.xml><?xml version="1.0" encoding="utf-8"?>
<pivotTableDefinition xmlns="http://schemas.openxmlformats.org/spreadsheetml/2006/main" name="Report16A" cacheId="10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1:O2" firstHeaderRow="0" firstDataRow="1" firstDataCol="1"/>
  <pivotFields count="10">
    <pivotField axis="axisRow" showAll="0" measureFilter="1" sortType="ascending">
      <items count="2">
        <item x="0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Tree Biomass (Tons/Acre)" fld="1" baseField="0" baseItem="0"/>
    <dataField name="Dead Tree Biomass (Tons/Acre)" fld="2" baseField="0" baseItem="0"/>
  </dataFields>
  <formats count="2">
    <format dxfId="4">
      <pivotArea outline="0" collapsedLevelsAreSubtotals="1" fieldPosition="0"/>
    </format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2.xml><?xml version="1.0" encoding="utf-8"?>
<pivotTableDefinition xmlns="http://schemas.openxmlformats.org/spreadsheetml/2006/main" name="PivotTable2" cacheId="108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80:N81" firstHeaderRow="1" firstDataRow="1" firstDataCol="1"/>
  <pivotFields count="11">
    <pivotField showAll="0"/>
    <pivotField axis="axisRow" showAll="0" measureFilter="1" sortType="ascending">
      <items count="73">
        <item m="1" x="1"/>
        <item m="1" x="7"/>
        <item m="1" x="59"/>
        <item m="1" x="55"/>
        <item m="1" x="41"/>
        <item m="1" x="47"/>
        <item m="1" x="65"/>
        <item m="1" x="34"/>
        <item m="1" x="6"/>
        <item m="1" x="43"/>
        <item m="1" x="32"/>
        <item m="1" x="60"/>
        <item m="1" x="14"/>
        <item m="1" x="21"/>
        <item m="1" x="56"/>
        <item m="1" x="70"/>
        <item m="1" x="15"/>
        <item m="1" x="44"/>
        <item m="1" x="28"/>
        <item m="1" x="26"/>
        <item m="1" x="46"/>
        <item m="1" x="24"/>
        <item m="1" x="16"/>
        <item m="1" x="52"/>
        <item m="1" x="39"/>
        <item m="1" x="68"/>
        <item m="1" x="42"/>
        <item m="1" x="22"/>
        <item m="1" x="40"/>
        <item m="1" x="12"/>
        <item m="1" x="29"/>
        <item m="1" x="69"/>
        <item m="1" x="35"/>
        <item m="1" x="30"/>
        <item m="1" x="66"/>
        <item m="1" x="37"/>
        <item m="1" x="61"/>
        <item m="1" x="45"/>
        <item m="1" x="2"/>
        <item m="1" x="18"/>
        <item m="1" x="54"/>
        <item m="1" x="48"/>
        <item m="1" x="23"/>
        <item m="1" x="38"/>
        <item m="1" x="51"/>
        <item m="1" x="33"/>
        <item m="1" x="53"/>
        <item m="1" x="71"/>
        <item m="1" x="49"/>
        <item m="1" x="50"/>
        <item m="1" x="8"/>
        <item m="1" x="64"/>
        <item m="1" x="17"/>
        <item m="1" x="58"/>
        <item m="1" x="25"/>
        <item m="1" x="67"/>
        <item m="1" x="4"/>
        <item m="1" x="63"/>
        <item m="1" x="5"/>
        <item m="1" x="27"/>
        <item m="1" x="57"/>
        <item m="1" x="36"/>
        <item m="1" x="31"/>
        <item m="1" x="10"/>
        <item m="1" x="11"/>
        <item m="1" x="62"/>
        <item m="1" x="3"/>
        <item m="1" x="13"/>
        <item m="1" x="19"/>
        <item m="1" x="9"/>
        <item m="1" x="20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aplings Biomass (Tons/Acre)" fld="5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7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3.xml><?xml version="1.0" encoding="utf-8"?>
<pivotTableDefinition xmlns="http://schemas.openxmlformats.org/spreadsheetml/2006/main" name="Report16C" cacheId="10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Biomass Category">
  <location ref="N1:O2" firstHeaderRow="1" firstDataRow="1" firstDataCol="1"/>
  <pivotFields count="2">
    <pivotField axis="axisRow" showAll="0">
      <items count="10">
        <item h="1" x="0"/>
        <item m="1" x="7"/>
        <item m="1" x="3"/>
        <item m="1" x="6"/>
        <item m="1" x="4"/>
        <item m="1" x="5"/>
        <item m="1" x="8"/>
        <item m="1" x="2"/>
        <item m="1" x="1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ons Per Acre " fld="1" baseField="0" baseItem="0" numFmtId="2"/>
  </dataFields>
  <formats count="3"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1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2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2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2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2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3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4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34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3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3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7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ivotTable" Target="../pivotTables/pivotTable38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9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40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3.xml"/><Relationship Id="rId2" Type="http://schemas.openxmlformats.org/officeDocument/2006/relationships/pivotTable" Target="../pivotTables/pivotTable42.xml"/><Relationship Id="rId1" Type="http://schemas.openxmlformats.org/officeDocument/2006/relationships/pivotTable" Target="../pivotTables/pivotTable41.xml"/><Relationship Id="rId5" Type="http://schemas.openxmlformats.org/officeDocument/2006/relationships/drawing" Target="../drawings/drawing30.xml"/><Relationship Id="rId4" Type="http://schemas.openxmlformats.org/officeDocument/2006/relationships/pivotTable" Target="../pivotTables/pivotTable44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7.xml"/><Relationship Id="rId2" Type="http://schemas.openxmlformats.org/officeDocument/2006/relationships/pivotTable" Target="../pivotTables/pivotTable46.xml"/><Relationship Id="rId1" Type="http://schemas.openxmlformats.org/officeDocument/2006/relationships/pivotTable" Target="../pivotTables/pivotTable45.xml"/><Relationship Id="rId4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48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1.xml"/><Relationship Id="rId2" Type="http://schemas.openxmlformats.org/officeDocument/2006/relationships/pivotTable" Target="../pivotTables/pivotTable50.xml"/><Relationship Id="rId1" Type="http://schemas.openxmlformats.org/officeDocument/2006/relationships/pivotTable" Target="../pivotTables/pivotTable49.xml"/><Relationship Id="rId6" Type="http://schemas.openxmlformats.org/officeDocument/2006/relationships/drawing" Target="../drawings/drawing34.xml"/><Relationship Id="rId5" Type="http://schemas.openxmlformats.org/officeDocument/2006/relationships/printerSettings" Target="../printerSettings/printerSettings8.bin"/><Relationship Id="rId4" Type="http://schemas.openxmlformats.org/officeDocument/2006/relationships/pivotTable" Target="../pivotTables/pivotTable5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5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P120"/>
  <sheetViews>
    <sheetView topLeftCell="H1" zoomScale="98" zoomScaleNormal="98" workbookViewId="0">
      <selection activeCell="I22" sqref="I22"/>
    </sheetView>
  </sheetViews>
  <sheetFormatPr defaultRowHeight="14.5" x14ac:dyDescent="0.35"/>
  <cols>
    <col min="1" max="1" width="36.453125" customWidth="1"/>
    <col min="2" max="2" width="14.7265625" customWidth="1"/>
    <col min="3" max="3" width="10.1796875" style="1" customWidth="1"/>
    <col min="4" max="4" width="22.1796875" style="1" customWidth="1"/>
    <col min="5" max="5" width="13.26953125" style="1" customWidth="1"/>
    <col min="6" max="6" width="15.7265625" style="1" bestFit="1" customWidth="1"/>
    <col min="7" max="7" width="12.54296875" style="2" customWidth="1"/>
    <col min="8" max="8" width="19.7265625" style="1" bestFit="1" customWidth="1"/>
    <col min="9" max="9" width="14.453125" style="2" customWidth="1"/>
    <col min="10" max="10" width="17.81640625" style="2" customWidth="1"/>
    <col min="11" max="11" width="10.1796875" style="2" customWidth="1"/>
    <col min="12" max="12" width="11.26953125" style="2" customWidth="1"/>
    <col min="13" max="13" width="9.1796875" style="2" customWidth="1"/>
    <col min="14" max="14" width="15.7265625" style="2" customWidth="1"/>
    <col min="15" max="15" width="16" style="2" customWidth="1"/>
    <col min="16" max="16" width="15.26953125" style="1" customWidth="1"/>
    <col min="17" max="17" width="13.7265625" style="6" bestFit="1" customWidth="1"/>
    <col min="18" max="18" width="7.1796875" customWidth="1"/>
    <col min="19" max="20" width="8.1796875" customWidth="1"/>
    <col min="21" max="21" width="9.1796875" bestFit="1" customWidth="1"/>
    <col min="22" max="22" width="13.26953125" customWidth="1"/>
    <col min="23" max="31" width="14.26953125" customWidth="1"/>
    <col min="32" max="33" width="15.26953125" customWidth="1"/>
    <col min="34" max="34" width="16.26953125" customWidth="1"/>
    <col min="35" max="36" width="2" customWidth="1"/>
    <col min="37" max="37" width="3" customWidth="1"/>
    <col min="38" max="38" width="2" customWidth="1"/>
    <col min="39" max="39" width="32.1796875" customWidth="1"/>
    <col min="40" max="40" width="10.90625" customWidth="1"/>
    <col min="41" max="41" width="18.7265625" style="1" customWidth="1"/>
    <col min="42" max="42" width="19.90625" style="1" customWidth="1"/>
    <col min="43" max="55" width="20.81640625" style="1" customWidth="1"/>
    <col min="56" max="56" width="10.90625" customWidth="1"/>
    <col min="57" max="57" width="15" customWidth="1"/>
    <col min="58" max="58" width="16.26953125" customWidth="1"/>
    <col min="59" max="73" width="16.81640625" customWidth="1"/>
    <col min="74" max="74" width="14.1796875" customWidth="1"/>
    <col min="75" max="75" width="10.90625" customWidth="1"/>
    <col min="76" max="76" width="15.54296875" customWidth="1"/>
    <col min="77" max="77" width="17.08984375" customWidth="1"/>
    <col min="78" max="90" width="18" customWidth="1"/>
    <col min="91" max="91" width="15.81640625" customWidth="1"/>
    <col min="92" max="92" width="10.90625" customWidth="1"/>
    <col min="93" max="93" width="13" customWidth="1"/>
    <col min="94" max="94" width="14.26953125" customWidth="1"/>
    <col min="95" max="95" width="3" customWidth="1"/>
    <col min="96" max="96" width="7" customWidth="1"/>
    <col min="97" max="97" width="17.7265625" bestFit="1" customWidth="1"/>
    <col min="98" max="104" width="2" customWidth="1"/>
    <col min="105" max="108" width="3" customWidth="1"/>
    <col min="109" max="109" width="7" customWidth="1"/>
    <col min="110" max="111" width="21.453125" bestFit="1" customWidth="1"/>
    <col min="112" max="112" width="22.453125" bestFit="1" customWidth="1"/>
  </cols>
  <sheetData>
    <row r="1" spans="1:94" x14ac:dyDescent="0.3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" t="s">
        <v>15</v>
      </c>
      <c r="AN1" s="8" t="s">
        <v>1</v>
      </c>
      <c r="AO1" s="1" t="s">
        <v>16</v>
      </c>
      <c r="AP1" s="1" t="s">
        <v>17</v>
      </c>
      <c r="BD1" s="8" t="s">
        <v>1</v>
      </c>
      <c r="BE1" s="1" t="s">
        <v>18</v>
      </c>
      <c r="BF1" s="1" t="s">
        <v>19</v>
      </c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W1" s="8" t="s">
        <v>1</v>
      </c>
      <c r="BX1" t="s">
        <v>20</v>
      </c>
      <c r="BY1" t="s">
        <v>21</v>
      </c>
      <c r="CN1" s="8" t="s">
        <v>1</v>
      </c>
      <c r="CO1" t="s">
        <v>22</v>
      </c>
      <c r="CP1" t="s">
        <v>23</v>
      </c>
    </row>
    <row r="2" spans="1:94" x14ac:dyDescent="0.35">
      <c r="A2" t="s">
        <v>320</v>
      </c>
      <c r="B2" t="s">
        <v>322</v>
      </c>
      <c r="C2">
        <v>41.714289999999998</v>
      </c>
      <c r="D2">
        <f t="shared" ref="D2:D14" si="0">C:C/SUM(C:C,E:E)*100</f>
        <v>28.910892914420089</v>
      </c>
      <c r="E2">
        <v>1.4285699999999999</v>
      </c>
      <c r="F2">
        <f t="shared" ref="F2:F14" si="1">E:E/SUM(C:C,E:E)*100</f>
        <v>0.99009798059017906</v>
      </c>
      <c r="G2">
        <v>93.004869999999997</v>
      </c>
      <c r="H2">
        <f t="shared" ref="H2:H14" si="2">G:G/SUM(G:G,I:I)*100</f>
        <v>33.18669862556812</v>
      </c>
      <c r="I2">
        <v>8.1742299999999997</v>
      </c>
      <c r="J2">
        <f t="shared" ref="J2:J14" si="3">I:I/SUM(G:G,I:I)*100</f>
        <v>2.9167903520114349</v>
      </c>
      <c r="K2">
        <v>9.0684299999999993</v>
      </c>
      <c r="L2">
        <v>5.6607000000000003</v>
      </c>
      <c r="M2">
        <v>8.8420199999999998</v>
      </c>
      <c r="N2">
        <v>12.876712328767123</v>
      </c>
      <c r="O2">
        <v>10.4</v>
      </c>
      <c r="P2">
        <v>12.794701986754967</v>
      </c>
      <c r="AN2" s="9" t="s">
        <v>24</v>
      </c>
      <c r="BD2" s="9" t="s">
        <v>24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W2" s="9" t="s">
        <v>24</v>
      </c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N2" s="9" t="s">
        <v>24</v>
      </c>
      <c r="CO2" s="7"/>
      <c r="CP2" s="7"/>
    </row>
    <row r="3" spans="1:94" x14ac:dyDescent="0.35">
      <c r="A3" t="s">
        <v>320</v>
      </c>
      <c r="B3" t="s">
        <v>323</v>
      </c>
      <c r="C3" s="1">
        <v>23.142859999999999</v>
      </c>
      <c r="D3" s="1">
        <f t="shared" si="0"/>
        <v>16.039605305362169</v>
      </c>
      <c r="E3" s="1">
        <v>0.85714000000000001</v>
      </c>
      <c r="F3" s="1">
        <f t="shared" si="1"/>
        <v>0.59405740221554859</v>
      </c>
      <c r="G3" s="2">
        <v>30.629850000000001</v>
      </c>
      <c r="H3" s="1">
        <f t="shared" si="2"/>
        <v>10.929573912595737</v>
      </c>
      <c r="I3" s="2">
        <v>1.3557399999999999</v>
      </c>
      <c r="J3" s="2">
        <f t="shared" si="3"/>
        <v>0.48376536405704057</v>
      </c>
      <c r="K3" s="2">
        <v>11.770060000000001</v>
      </c>
      <c r="L3" s="2">
        <v>10.766640000000001</v>
      </c>
      <c r="M3" s="2">
        <v>11.72927</v>
      </c>
      <c r="N3" s="2">
        <v>13.506172839506171</v>
      </c>
      <c r="O3" s="2">
        <v>15.666666666666666</v>
      </c>
      <c r="P3" s="1">
        <v>13.583333333333334</v>
      </c>
      <c r="AO3"/>
      <c r="AP3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</row>
    <row r="4" spans="1:94" x14ac:dyDescent="0.35">
      <c r="A4" t="s">
        <v>320</v>
      </c>
      <c r="B4" t="s">
        <v>324</v>
      </c>
      <c r="C4" s="1">
        <v>22</v>
      </c>
      <c r="D4" s="1">
        <f t="shared" si="0"/>
        <v>15.247524148612909</v>
      </c>
      <c r="E4" s="1">
        <v>2.2857099999999999</v>
      </c>
      <c r="F4" s="1">
        <f t="shared" si="1"/>
        <v>1.5841553828057278</v>
      </c>
      <c r="G4" s="2">
        <v>45.496980000000001</v>
      </c>
      <c r="H4" s="1">
        <f t="shared" si="2"/>
        <v>16.234575282278236</v>
      </c>
      <c r="I4" s="2">
        <v>1.47878</v>
      </c>
      <c r="J4" s="2">
        <f t="shared" si="3"/>
        <v>0.52766942412281881</v>
      </c>
      <c r="K4" s="2">
        <v>9.4159100000000002</v>
      </c>
      <c r="L4" s="2">
        <v>16.834540000000001</v>
      </c>
      <c r="M4" s="2">
        <v>9.7360100000000003</v>
      </c>
      <c r="N4" s="2">
        <v>12.025974025974024</v>
      </c>
      <c r="O4" s="2">
        <v>14.500000000000002</v>
      </c>
      <c r="P4" s="1">
        <v>12.258823529411766</v>
      </c>
      <c r="AO4"/>
      <c r="AP4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4" x14ac:dyDescent="0.35">
      <c r="A5" t="s">
        <v>320</v>
      </c>
      <c r="B5" t="s">
        <v>325</v>
      </c>
      <c r="C5" s="1">
        <v>19.142859999999999</v>
      </c>
      <c r="D5" s="1">
        <f t="shared" si="0"/>
        <v>13.267328187432547</v>
      </c>
      <c r="E5" s="1">
        <v>4</v>
      </c>
      <c r="F5" s="1">
        <f t="shared" si="1"/>
        <v>2.7722771179296197</v>
      </c>
      <c r="G5" s="2">
        <v>49.302869999999999</v>
      </c>
      <c r="H5" s="1">
        <f t="shared" si="2"/>
        <v>17.592621634389296</v>
      </c>
      <c r="I5" s="2">
        <v>11.10196</v>
      </c>
      <c r="J5" s="2">
        <f t="shared" si="3"/>
        <v>3.9614850348493831</v>
      </c>
      <c r="K5" s="2">
        <v>8.4374199999999995</v>
      </c>
      <c r="L5" s="2">
        <v>8.1277899999999992</v>
      </c>
      <c r="M5" s="2">
        <v>8.3813700000000004</v>
      </c>
      <c r="N5" s="2">
        <v>10.641791044776118</v>
      </c>
      <c r="O5" s="2">
        <v>9.9285714285714288</v>
      </c>
      <c r="P5" s="1">
        <v>10.518518518518517</v>
      </c>
      <c r="AO5"/>
      <c r="AP5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</row>
    <row r="6" spans="1:94" x14ac:dyDescent="0.35">
      <c r="A6" t="s">
        <v>320</v>
      </c>
      <c r="B6" t="s">
        <v>326</v>
      </c>
      <c r="C6" s="1">
        <v>15.71429</v>
      </c>
      <c r="D6" s="1">
        <f t="shared" si="0"/>
        <v>10.891091647877561</v>
      </c>
      <c r="E6" s="1">
        <v>1.14286</v>
      </c>
      <c r="F6" s="1">
        <f t="shared" si="1"/>
        <v>0.79208115674926138</v>
      </c>
      <c r="G6" s="2">
        <v>19.152570000000001</v>
      </c>
      <c r="H6" s="1">
        <f t="shared" si="2"/>
        <v>6.8341643668239884</v>
      </c>
      <c r="I6" s="2">
        <v>1.2052</v>
      </c>
      <c r="J6" s="2">
        <f t="shared" si="3"/>
        <v>0.43004854674314047</v>
      </c>
      <c r="K6" s="2">
        <v>12.26525</v>
      </c>
      <c r="L6" s="2">
        <v>13.185890000000001</v>
      </c>
      <c r="M6" s="2">
        <v>12.321669999999999</v>
      </c>
      <c r="N6" s="2">
        <v>15.600000000000001</v>
      </c>
      <c r="O6" s="2">
        <v>14.000000000000002</v>
      </c>
      <c r="P6" s="1">
        <v>15.491525423728813</v>
      </c>
      <c r="AO6"/>
      <c r="AP6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</row>
    <row r="7" spans="1:94" x14ac:dyDescent="0.35">
      <c r="A7" t="s">
        <v>320</v>
      </c>
      <c r="B7" t="s">
        <v>327</v>
      </c>
      <c r="C7" s="1">
        <v>4</v>
      </c>
      <c r="D7" s="1">
        <f t="shared" si="0"/>
        <v>2.7722771179296197</v>
      </c>
      <c r="E7" s="1">
        <v>0.57142999999999999</v>
      </c>
      <c r="F7" s="1">
        <f t="shared" si="1"/>
        <v>0.39604057837463069</v>
      </c>
      <c r="G7" s="2">
        <v>3.93988</v>
      </c>
      <c r="H7" s="1">
        <f t="shared" si="2"/>
        <v>1.4058576736992736</v>
      </c>
      <c r="I7" s="2">
        <v>0.94947000000000004</v>
      </c>
      <c r="J7" s="2">
        <f t="shared" si="3"/>
        <v>0.33879704088633389</v>
      </c>
      <c r="K7" s="2">
        <v>13.643660000000001</v>
      </c>
      <c r="L7" s="2">
        <v>10.50469</v>
      </c>
      <c r="M7" s="2">
        <v>13.093109999999999</v>
      </c>
      <c r="N7" s="2">
        <v>15.571428571428571</v>
      </c>
      <c r="O7" s="2">
        <v>14.000000000000002</v>
      </c>
      <c r="P7" s="1">
        <v>15.375</v>
      </c>
      <c r="AO7"/>
      <c r="AP7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</row>
    <row r="8" spans="1:94" x14ac:dyDescent="0.35">
      <c r="A8" t="s">
        <v>320</v>
      </c>
      <c r="B8" t="s">
        <v>328</v>
      </c>
      <c r="C8" s="1">
        <v>2</v>
      </c>
      <c r="D8" s="1">
        <f t="shared" si="0"/>
        <v>1.3861385589648099</v>
      </c>
      <c r="E8" s="1">
        <v>0</v>
      </c>
      <c r="F8" s="1">
        <f t="shared" si="1"/>
        <v>0</v>
      </c>
      <c r="G8" s="2">
        <v>2.8073800000000002</v>
      </c>
      <c r="H8" s="1">
        <f t="shared" si="2"/>
        <v>1.0017504888448041</v>
      </c>
      <c r="I8" s="2">
        <v>0</v>
      </c>
      <c r="J8" s="2">
        <f t="shared" si="3"/>
        <v>0</v>
      </c>
      <c r="K8" s="2">
        <v>11.42896</v>
      </c>
      <c r="L8" s="2">
        <v>0</v>
      </c>
      <c r="M8" s="2">
        <v>11.42896</v>
      </c>
      <c r="N8" s="2">
        <v>14.285714285714285</v>
      </c>
      <c r="O8" s="2">
        <v>0</v>
      </c>
      <c r="P8" s="1">
        <v>14.285714285714285</v>
      </c>
      <c r="AO8"/>
      <c r="AP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</row>
    <row r="9" spans="1:94" x14ac:dyDescent="0.35">
      <c r="A9" t="s">
        <v>320</v>
      </c>
      <c r="B9" t="s">
        <v>329</v>
      </c>
      <c r="C9" s="1">
        <v>1.7142900000000001</v>
      </c>
      <c r="D9" s="1">
        <f t="shared" si="0"/>
        <v>1.188121735123892</v>
      </c>
      <c r="E9" s="1">
        <v>0</v>
      </c>
      <c r="F9" s="1">
        <f t="shared" si="1"/>
        <v>0</v>
      </c>
      <c r="G9" s="2">
        <v>3.2192500000000002</v>
      </c>
      <c r="H9" s="1">
        <f t="shared" si="2"/>
        <v>1.1487170462187648</v>
      </c>
      <c r="I9" s="2">
        <v>0</v>
      </c>
      <c r="J9" s="2">
        <f t="shared" si="3"/>
        <v>0</v>
      </c>
      <c r="K9" s="2">
        <v>9.8811400000000003</v>
      </c>
      <c r="L9" s="2">
        <v>0</v>
      </c>
      <c r="M9" s="2">
        <v>9.8811400000000003</v>
      </c>
      <c r="N9" s="2">
        <v>12.833333333333334</v>
      </c>
      <c r="O9" s="2">
        <v>0</v>
      </c>
      <c r="P9" s="1">
        <v>12.833333333333334</v>
      </c>
      <c r="AO9"/>
      <c r="AP9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</row>
    <row r="10" spans="1:94" x14ac:dyDescent="0.35">
      <c r="A10" t="s">
        <v>320</v>
      </c>
      <c r="B10" t="s">
        <v>330</v>
      </c>
      <c r="C10" s="1">
        <v>1.7142900000000001</v>
      </c>
      <c r="D10" s="1">
        <f t="shared" si="0"/>
        <v>1.188121735123892</v>
      </c>
      <c r="E10" s="1">
        <v>0.28571000000000002</v>
      </c>
      <c r="F10" s="1">
        <f t="shared" si="1"/>
        <v>0.19801682384091793</v>
      </c>
      <c r="G10" s="2">
        <v>1.3575999999999999</v>
      </c>
      <c r="H10" s="1">
        <f t="shared" si="2"/>
        <v>0.48442906327454988</v>
      </c>
      <c r="I10" s="2">
        <v>0.26727000000000001</v>
      </c>
      <c r="J10" s="2">
        <f t="shared" si="3"/>
        <v>9.5369295625654799E-2</v>
      </c>
      <c r="K10" s="2">
        <v>15.21594</v>
      </c>
      <c r="L10" s="2">
        <v>14.00006</v>
      </c>
      <c r="M10" s="2">
        <v>15.0227</v>
      </c>
      <c r="N10" s="2">
        <v>14</v>
      </c>
      <c r="O10" s="2">
        <v>14.000000000000002</v>
      </c>
      <c r="P10" s="1">
        <v>13.999999999999998</v>
      </c>
      <c r="AO10"/>
      <c r="AP10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</row>
    <row r="11" spans="1:94" x14ac:dyDescent="0.35">
      <c r="A11" t="s">
        <v>320</v>
      </c>
      <c r="B11" t="s">
        <v>331</v>
      </c>
      <c r="C11" s="1">
        <v>1.4285699999999999</v>
      </c>
      <c r="D11" s="1">
        <f t="shared" si="0"/>
        <v>0.99009798059017906</v>
      </c>
      <c r="E11" s="1">
        <v>0</v>
      </c>
      <c r="F11" s="1">
        <f t="shared" si="1"/>
        <v>0</v>
      </c>
      <c r="G11" s="2">
        <v>4.2081099999999996</v>
      </c>
      <c r="H11" s="1">
        <f t="shared" si="2"/>
        <v>1.5015695237597717</v>
      </c>
      <c r="I11" s="2">
        <v>0</v>
      </c>
      <c r="J11" s="2">
        <f t="shared" si="3"/>
        <v>0</v>
      </c>
      <c r="K11" s="2">
        <v>7.8895</v>
      </c>
      <c r="L11" s="2">
        <v>0</v>
      </c>
      <c r="M11" s="2">
        <v>7.8895</v>
      </c>
      <c r="N11" s="2">
        <v>8.2000000000000011</v>
      </c>
      <c r="O11" s="2">
        <v>0</v>
      </c>
      <c r="P11" s="1">
        <v>8.2000000000000011</v>
      </c>
      <c r="AO11"/>
      <c r="AP1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</row>
    <row r="12" spans="1:94" x14ac:dyDescent="0.35">
      <c r="A12" t="s">
        <v>320</v>
      </c>
      <c r="B12" t="s">
        <v>332</v>
      </c>
      <c r="C12" s="1">
        <v>0.57142999999999999</v>
      </c>
      <c r="D12" s="1">
        <f t="shared" si="0"/>
        <v>0.39604057837463069</v>
      </c>
      <c r="E12" s="1">
        <v>0</v>
      </c>
      <c r="F12" s="1">
        <f t="shared" si="1"/>
        <v>0</v>
      </c>
      <c r="G12" s="2">
        <v>2.2736399999999999</v>
      </c>
      <c r="H12" s="1">
        <f t="shared" si="2"/>
        <v>0.81129735962253058</v>
      </c>
      <c r="I12" s="2">
        <v>0</v>
      </c>
      <c r="J12" s="2">
        <f t="shared" si="3"/>
        <v>0</v>
      </c>
      <c r="K12" s="2">
        <v>6.7883300000000002</v>
      </c>
      <c r="L12" s="2">
        <v>0</v>
      </c>
      <c r="M12" s="2">
        <v>6.7883300000000002</v>
      </c>
      <c r="N12" s="2">
        <v>7.0000000000000009</v>
      </c>
      <c r="O12" s="2">
        <v>0</v>
      </c>
      <c r="P12" s="1">
        <v>7.0000000000000009</v>
      </c>
      <c r="AO12"/>
      <c r="AP12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</row>
    <row r="13" spans="1:94" x14ac:dyDescent="0.35">
      <c r="A13" t="s">
        <v>320</v>
      </c>
      <c r="B13" t="s">
        <v>333</v>
      </c>
      <c r="C13" s="1">
        <v>0.28571000000000002</v>
      </c>
      <c r="D13" s="1">
        <f t="shared" si="0"/>
        <v>0.19801682384091793</v>
      </c>
      <c r="E13" s="1">
        <v>0</v>
      </c>
      <c r="F13" s="1">
        <f t="shared" si="1"/>
        <v>0</v>
      </c>
      <c r="G13" s="2">
        <v>0.26727000000000001</v>
      </c>
      <c r="H13" s="1">
        <f t="shared" si="2"/>
        <v>9.5369295625654799E-2</v>
      </c>
      <c r="I13" s="2">
        <v>0</v>
      </c>
      <c r="J13" s="2">
        <f t="shared" si="3"/>
        <v>0</v>
      </c>
      <c r="K13" s="2">
        <v>14.00006</v>
      </c>
      <c r="L13" s="2">
        <v>0</v>
      </c>
      <c r="M13" s="2">
        <v>14.00006</v>
      </c>
      <c r="N13" s="2">
        <v>14.000000000000002</v>
      </c>
      <c r="O13" s="2">
        <v>0</v>
      </c>
      <c r="P13" s="1">
        <v>14.000000000000002</v>
      </c>
      <c r="AO13"/>
      <c r="AP13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</row>
    <row r="14" spans="1:94" x14ac:dyDescent="0.35">
      <c r="A14" t="s">
        <v>320</v>
      </c>
      <c r="B14" t="s">
        <v>334</v>
      </c>
      <c r="C14" s="1">
        <v>0.28571000000000002</v>
      </c>
      <c r="D14" s="1">
        <f t="shared" si="0"/>
        <v>0.19801682384091793</v>
      </c>
      <c r="E14" s="1">
        <v>0</v>
      </c>
      <c r="F14" s="1">
        <f t="shared" si="1"/>
        <v>0</v>
      </c>
      <c r="G14" s="2">
        <v>5.4510000000000003E-2</v>
      </c>
      <c r="H14" s="1">
        <f t="shared" si="2"/>
        <v>1.9450669003458834E-2</v>
      </c>
      <c r="I14" s="2">
        <v>0</v>
      </c>
      <c r="J14" s="2">
        <f t="shared" si="3"/>
        <v>0</v>
      </c>
      <c r="K14" s="2">
        <v>31.00038</v>
      </c>
      <c r="L14" s="2">
        <v>0</v>
      </c>
      <c r="M14" s="2">
        <v>31.00038</v>
      </c>
      <c r="N14" s="2">
        <v>31</v>
      </c>
      <c r="O14" s="2">
        <v>0</v>
      </c>
      <c r="P14" s="1">
        <v>31</v>
      </c>
      <c r="AO14"/>
      <c r="AP14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</row>
    <row r="15" spans="1:94" x14ac:dyDescent="0.35">
      <c r="A15" t="s">
        <v>321</v>
      </c>
      <c r="K15" s="2">
        <v>9.7916000000000007</v>
      </c>
      <c r="L15" s="2">
        <v>8.8886699999999994</v>
      </c>
      <c r="M15" s="2">
        <v>9.7159099999999992</v>
      </c>
      <c r="N15" s="2">
        <v>12.927350427350428</v>
      </c>
      <c r="O15" s="2">
        <v>12.216216216216216</v>
      </c>
      <c r="P15" s="1">
        <v>12.875247524752474</v>
      </c>
      <c r="AO15"/>
      <c r="AP15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</row>
    <row r="16" spans="1:94" x14ac:dyDescent="0.35">
      <c r="AO16"/>
      <c r="AP16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</row>
    <row r="17" spans="41:90" x14ac:dyDescent="0.35">
      <c r="AO17"/>
      <c r="AP17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</row>
    <row r="18" spans="41:90" x14ac:dyDescent="0.35">
      <c r="AO18"/>
      <c r="AP18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</row>
    <row r="19" spans="41:90" x14ac:dyDescent="0.35">
      <c r="AO19"/>
      <c r="AP19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</row>
    <row r="20" spans="41:90" x14ac:dyDescent="0.35">
      <c r="AO20"/>
      <c r="AP20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</row>
    <row r="21" spans="41:90" x14ac:dyDescent="0.35">
      <c r="AO21"/>
      <c r="AP2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</row>
    <row r="22" spans="41:90" x14ac:dyDescent="0.35">
      <c r="AO22"/>
      <c r="AP22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</row>
    <row r="23" spans="41:90" x14ac:dyDescent="0.35">
      <c r="AO23"/>
      <c r="AP23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</row>
    <row r="24" spans="41:90" x14ac:dyDescent="0.35">
      <c r="AO24"/>
      <c r="AP24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</row>
    <row r="25" spans="41:90" x14ac:dyDescent="0.35">
      <c r="AO25"/>
      <c r="AP25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</row>
    <row r="26" spans="41:90" x14ac:dyDescent="0.35">
      <c r="AO26"/>
      <c r="AP26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</row>
    <row r="27" spans="41:90" x14ac:dyDescent="0.35">
      <c r="AO27"/>
      <c r="AP27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</row>
    <row r="28" spans="41:90" x14ac:dyDescent="0.35">
      <c r="AO28"/>
      <c r="AP28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</row>
    <row r="29" spans="41:90" x14ac:dyDescent="0.35">
      <c r="AO29"/>
      <c r="AP29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</row>
    <row r="30" spans="41:90" x14ac:dyDescent="0.35">
      <c r="AO30"/>
      <c r="AP30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</row>
    <row r="31" spans="41:90" x14ac:dyDescent="0.35">
      <c r="AO31"/>
      <c r="AP3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</row>
    <row r="32" spans="41:90" x14ac:dyDescent="0.35">
      <c r="AO32"/>
      <c r="AP32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</row>
    <row r="33" spans="41:90" x14ac:dyDescent="0.35">
      <c r="AO33"/>
      <c r="AP33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</row>
    <row r="34" spans="41:90" x14ac:dyDescent="0.35">
      <c r="AO34"/>
      <c r="AP34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</row>
    <row r="35" spans="41:90" x14ac:dyDescent="0.35">
      <c r="AO35"/>
      <c r="AP35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</row>
    <row r="36" spans="41:90" x14ac:dyDescent="0.35">
      <c r="AO36"/>
      <c r="AP36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</row>
    <row r="37" spans="41:90" x14ac:dyDescent="0.35">
      <c r="AO37"/>
      <c r="AP37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</row>
    <row r="38" spans="41:90" x14ac:dyDescent="0.35">
      <c r="AO38"/>
      <c r="AP38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</row>
    <row r="39" spans="41:90" x14ac:dyDescent="0.35">
      <c r="AO39"/>
      <c r="AP39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</row>
    <row r="40" spans="41:90" x14ac:dyDescent="0.35">
      <c r="AO40"/>
      <c r="AP40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</row>
    <row r="41" spans="41:90" x14ac:dyDescent="0.35">
      <c r="AO41"/>
      <c r="AP4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</row>
    <row r="42" spans="41:90" x14ac:dyDescent="0.35">
      <c r="AO42"/>
      <c r="AP42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</row>
    <row r="43" spans="41:90" x14ac:dyDescent="0.35">
      <c r="AO43"/>
      <c r="AP43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</row>
    <row r="44" spans="41:90" x14ac:dyDescent="0.35">
      <c r="AO44"/>
      <c r="AP44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</row>
    <row r="45" spans="41:90" x14ac:dyDescent="0.35">
      <c r="AO45"/>
      <c r="AP45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</row>
    <row r="46" spans="41:90" x14ac:dyDescent="0.35">
      <c r="AO46"/>
      <c r="AP46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</row>
    <row r="47" spans="41:90" x14ac:dyDescent="0.35">
      <c r="AO47"/>
      <c r="AP47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</row>
    <row r="48" spans="41:90" x14ac:dyDescent="0.35">
      <c r="AO48"/>
      <c r="AP48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</row>
    <row r="49" spans="41:90" x14ac:dyDescent="0.35">
      <c r="AO49"/>
      <c r="AP49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</row>
    <row r="50" spans="41:90" x14ac:dyDescent="0.35">
      <c r="AO50"/>
      <c r="AP50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</row>
    <row r="51" spans="41:90" x14ac:dyDescent="0.35">
      <c r="AO51"/>
      <c r="AP5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</row>
    <row r="52" spans="41:90" x14ac:dyDescent="0.35">
      <c r="AO52"/>
      <c r="AP52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</row>
    <row r="53" spans="41:90" x14ac:dyDescent="0.35">
      <c r="AO53"/>
      <c r="AP53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</row>
    <row r="54" spans="41:90" x14ac:dyDescent="0.35"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41:90" x14ac:dyDescent="0.35"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</row>
    <row r="56" spans="41:90" x14ac:dyDescent="0.35"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</row>
    <row r="57" spans="41:90" x14ac:dyDescent="0.35"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</row>
    <row r="58" spans="41:90" x14ac:dyDescent="0.35"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  <row r="59" spans="41:90" x14ac:dyDescent="0.35"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41:90" x14ac:dyDescent="0.35"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spans="41:90" x14ac:dyDescent="0.35"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41:90" x14ac:dyDescent="0.35"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spans="41:90" x14ac:dyDescent="0.35"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spans="41:90" x14ac:dyDescent="0.35"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spans="41:55" x14ac:dyDescent="0.35"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41:55" x14ac:dyDescent="0.35"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spans="41:55" x14ac:dyDescent="0.35"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spans="41:55" x14ac:dyDescent="0.35"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spans="41:55" x14ac:dyDescent="0.35"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spans="41:55" x14ac:dyDescent="0.35"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spans="41:55" x14ac:dyDescent="0.35"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spans="41:55" x14ac:dyDescent="0.35"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spans="41:55" x14ac:dyDescent="0.35"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spans="41:55" x14ac:dyDescent="0.35"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spans="41:55" x14ac:dyDescent="0.35"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</row>
    <row r="76" spans="41:55" x14ac:dyDescent="0.35"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</row>
    <row r="77" spans="41:55" x14ac:dyDescent="0.35"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</row>
    <row r="78" spans="41:55" x14ac:dyDescent="0.35"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</row>
    <row r="79" spans="41:55" x14ac:dyDescent="0.35"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</row>
    <row r="80" spans="41:55" x14ac:dyDescent="0.35"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</row>
    <row r="81" spans="41:55" x14ac:dyDescent="0.35"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</row>
    <row r="82" spans="41:55" x14ac:dyDescent="0.35"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</row>
    <row r="83" spans="41:55" x14ac:dyDescent="0.35"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</row>
    <row r="84" spans="41:55" x14ac:dyDescent="0.35"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</row>
    <row r="85" spans="41:55" x14ac:dyDescent="0.35"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</row>
    <row r="86" spans="41:55" x14ac:dyDescent="0.35"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</row>
    <row r="87" spans="41:55" x14ac:dyDescent="0.35"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</row>
    <row r="88" spans="41:55" x14ac:dyDescent="0.35"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</row>
    <row r="89" spans="41:55" x14ac:dyDescent="0.35"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</row>
    <row r="90" spans="41:55" x14ac:dyDescent="0.35"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</row>
    <row r="91" spans="41:55" x14ac:dyDescent="0.35"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</row>
    <row r="92" spans="41:55" x14ac:dyDescent="0.35"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</row>
    <row r="93" spans="41:55" x14ac:dyDescent="0.35"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</row>
    <row r="94" spans="41:55" x14ac:dyDescent="0.35"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</row>
    <row r="95" spans="41:55" x14ac:dyDescent="0.35"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</row>
    <row r="96" spans="41:55" x14ac:dyDescent="0.35"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</row>
    <row r="97" spans="41:55" x14ac:dyDescent="0.35"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</row>
    <row r="98" spans="41:55" x14ac:dyDescent="0.35"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</row>
    <row r="99" spans="41:55" x14ac:dyDescent="0.35"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</row>
    <row r="100" spans="41:55" x14ac:dyDescent="0.35"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</row>
    <row r="101" spans="41:55" x14ac:dyDescent="0.35"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</row>
    <row r="102" spans="41:55" x14ac:dyDescent="0.35"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</row>
    <row r="103" spans="41:55" x14ac:dyDescent="0.35"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</row>
    <row r="104" spans="41:55" x14ac:dyDescent="0.35"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</row>
    <row r="105" spans="41:55" x14ac:dyDescent="0.35"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</row>
    <row r="106" spans="41:55" x14ac:dyDescent="0.35"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</row>
    <row r="107" spans="41:55" x14ac:dyDescent="0.35"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</row>
    <row r="108" spans="41:55" x14ac:dyDescent="0.35"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</row>
    <row r="109" spans="41:55" x14ac:dyDescent="0.35"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</row>
    <row r="110" spans="41:55" x14ac:dyDescent="0.35"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</row>
    <row r="111" spans="41:55" x14ac:dyDescent="0.35"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</row>
    <row r="112" spans="41:55" x14ac:dyDescent="0.35">
      <c r="AO112"/>
    </row>
    <row r="113" spans="41:41" x14ac:dyDescent="0.35">
      <c r="AO113"/>
    </row>
    <row r="114" spans="41:41" x14ac:dyDescent="0.35">
      <c r="AO114"/>
    </row>
    <row r="115" spans="41:41" x14ac:dyDescent="0.35">
      <c r="AO115"/>
    </row>
    <row r="116" spans="41:41" x14ac:dyDescent="0.35">
      <c r="AO116"/>
    </row>
    <row r="117" spans="41:41" x14ac:dyDescent="0.35">
      <c r="AO117"/>
    </row>
    <row r="118" spans="41:41" x14ac:dyDescent="0.35">
      <c r="AO118"/>
    </row>
    <row r="119" spans="41:41" x14ac:dyDescent="0.35">
      <c r="AO119"/>
    </row>
    <row r="120" spans="41:41" x14ac:dyDescent="0.35">
      <c r="AO120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9"/>
  <sheetViews>
    <sheetView workbookViewId="0">
      <selection activeCell="P9" sqref="P9"/>
    </sheetView>
  </sheetViews>
  <sheetFormatPr defaultRowHeight="14.5" x14ac:dyDescent="0.35"/>
  <cols>
    <col min="1" max="1" width="17.26953125" customWidth="1"/>
    <col min="2" max="2" width="14.81640625" customWidth="1"/>
    <col min="6" max="6" width="24.81640625" customWidth="1"/>
    <col min="13" max="13" width="14" customWidth="1"/>
    <col min="14" max="14" width="21.54296875" customWidth="1"/>
    <col min="18" max="18" width="13.26953125" customWidth="1"/>
    <col min="19" max="20" width="5.81640625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42</v>
      </c>
      <c r="C2">
        <v>133.71428571428572</v>
      </c>
      <c r="D2">
        <v>120</v>
      </c>
      <c r="E2">
        <v>201.45968366099146</v>
      </c>
      <c r="F2">
        <v>24.079037753907365</v>
      </c>
      <c r="G2">
        <v>150.66429333621153</v>
      </c>
      <c r="H2">
        <v>181.76325745093425</v>
      </c>
      <c r="I2">
        <v>85.665313977637751</v>
      </c>
      <c r="J2">
        <v>157.83625581633544</v>
      </c>
      <c r="K2">
        <v>109.59231561223658</v>
      </c>
      <c r="L2">
        <v>56</v>
      </c>
      <c r="M2">
        <v>70</v>
      </c>
      <c r="N2" s="19">
        <v>18.007827380058927</v>
      </c>
      <c r="O2">
        <f t="shared" ref="O2:O7" si="0">J2-C2</f>
        <v>24.121970102049715</v>
      </c>
      <c r="P2">
        <f t="shared" ref="P2:P7" si="1">H2-C2</f>
        <v>48.048971736648525</v>
      </c>
      <c r="R2" s="9" t="s">
        <v>43</v>
      </c>
      <c r="S2" s="7">
        <v>86.25</v>
      </c>
      <c r="T2" s="7">
        <v>86.25</v>
      </c>
    </row>
    <row r="3" spans="1:20" x14ac:dyDescent="0.35">
      <c r="A3" t="s">
        <v>320</v>
      </c>
      <c r="B3" t="s">
        <v>44</v>
      </c>
      <c r="C3">
        <v>10.571428571428571</v>
      </c>
      <c r="D3">
        <v>20</v>
      </c>
      <c r="E3">
        <v>24.723732322580108</v>
      </c>
      <c r="F3">
        <v>2.9550512201473196</v>
      </c>
      <c r="G3">
        <v>233.87314359197399</v>
      </c>
      <c r="H3">
        <v>16.468141472016427</v>
      </c>
      <c r="I3">
        <v>4.6747156708407722</v>
      </c>
      <c r="J3">
        <v>13.531748577191765</v>
      </c>
      <c r="K3">
        <v>7.6111085656654343</v>
      </c>
      <c r="L3">
        <v>20</v>
      </c>
      <c r="M3">
        <v>70</v>
      </c>
      <c r="N3" s="19">
        <v>27.953187217609806</v>
      </c>
      <c r="O3">
        <f t="shared" si="0"/>
        <v>2.9603200057631938</v>
      </c>
      <c r="P3">
        <f t="shared" si="1"/>
        <v>5.8967129005878558</v>
      </c>
      <c r="R3" s="9" t="s">
        <v>44</v>
      </c>
      <c r="S3" s="7">
        <v>1.25</v>
      </c>
      <c r="T3" s="7">
        <v>1.25</v>
      </c>
    </row>
    <row r="4" spans="1:20" x14ac:dyDescent="0.35">
      <c r="A4" t="s">
        <v>320</v>
      </c>
      <c r="B4" t="s">
        <v>43</v>
      </c>
      <c r="C4">
        <v>144.28571428571428</v>
      </c>
      <c r="D4">
        <v>120</v>
      </c>
      <c r="E4">
        <v>216.85212639145806</v>
      </c>
      <c r="F4">
        <v>25.91878654580686</v>
      </c>
      <c r="G4">
        <v>150.29355294457488</v>
      </c>
      <c r="H4">
        <v>196.00584757823336</v>
      </c>
      <c r="I4">
        <v>92.565580993194629</v>
      </c>
      <c r="J4">
        <v>170.25071340773667</v>
      </c>
      <c r="K4">
        <v>118.32071516369133</v>
      </c>
      <c r="L4">
        <v>57</v>
      </c>
      <c r="M4">
        <v>70</v>
      </c>
      <c r="N4" s="19">
        <v>17.96351542778693</v>
      </c>
      <c r="O4">
        <f t="shared" si="0"/>
        <v>25.964999122022391</v>
      </c>
      <c r="P4">
        <f t="shared" si="1"/>
        <v>51.72013329251908</v>
      </c>
      <c r="R4" s="9" t="s">
        <v>42</v>
      </c>
      <c r="S4" s="7">
        <v>85</v>
      </c>
      <c r="T4" s="7">
        <v>85</v>
      </c>
    </row>
    <row r="5" spans="1:20" x14ac:dyDescent="0.35">
      <c r="A5" t="s">
        <v>320</v>
      </c>
      <c r="B5" t="s">
        <v>45</v>
      </c>
      <c r="C5">
        <v>255.71476809719803</v>
      </c>
      <c r="D5">
        <v>214.54639347831426</v>
      </c>
      <c r="E5">
        <v>437.99984384568137</v>
      </c>
      <c r="F5">
        <v>52.350994424835527</v>
      </c>
      <c r="G5">
        <v>171.28453202170795</v>
      </c>
      <c r="H5">
        <v>360.1795510014141</v>
      </c>
      <c r="I5">
        <v>151.24998519298191</v>
      </c>
      <c r="J5">
        <v>308.1591030924169</v>
      </c>
      <c r="K5">
        <v>203.27043310197911</v>
      </c>
      <c r="L5">
        <v>56</v>
      </c>
      <c r="M5">
        <v>70</v>
      </c>
      <c r="N5" s="19">
        <v>20.47241730087984</v>
      </c>
      <c r="O5">
        <f t="shared" si="0"/>
        <v>52.444334995218867</v>
      </c>
      <c r="P5">
        <f t="shared" si="1"/>
        <v>104.46478290421607</v>
      </c>
    </row>
    <row r="6" spans="1:20" x14ac:dyDescent="0.35">
      <c r="A6" t="s">
        <v>320</v>
      </c>
      <c r="B6" t="s">
        <v>46</v>
      </c>
      <c r="C6">
        <v>24.532641654842713</v>
      </c>
      <c r="D6">
        <v>51.283259440721835</v>
      </c>
      <c r="E6">
        <v>61.566880730960492</v>
      </c>
      <c r="F6">
        <v>7.3586497237122401</v>
      </c>
      <c r="G6">
        <v>250.95903489385242</v>
      </c>
      <c r="H6">
        <v>39.216598555785268</v>
      </c>
      <c r="I6">
        <v>9.8486847539001321</v>
      </c>
      <c r="J6">
        <v>31.904411674931527</v>
      </c>
      <c r="K6">
        <v>17.160871634753871</v>
      </c>
      <c r="L6">
        <v>20</v>
      </c>
      <c r="M6">
        <v>70</v>
      </c>
      <c r="N6" s="19">
        <v>29.995341827608073</v>
      </c>
      <c r="O6">
        <f t="shared" si="0"/>
        <v>7.3717700200888139</v>
      </c>
      <c r="P6">
        <f t="shared" si="1"/>
        <v>14.683956900942555</v>
      </c>
      <c r="R6" s="8" t="s">
        <v>25</v>
      </c>
      <c r="S6" t="s">
        <v>40</v>
      </c>
      <c r="T6" t="s">
        <v>41</v>
      </c>
    </row>
    <row r="7" spans="1:20" x14ac:dyDescent="0.35">
      <c r="A7" t="s">
        <v>320</v>
      </c>
      <c r="B7" t="s">
        <v>47</v>
      </c>
      <c r="C7">
        <v>280.24740975204082</v>
      </c>
      <c r="D7">
        <v>213.90723370049943</v>
      </c>
      <c r="E7">
        <v>478.41420838002165</v>
      </c>
      <c r="F7">
        <v>57.181434896786804</v>
      </c>
      <c r="G7">
        <v>170.7113756388743</v>
      </c>
      <c r="H7">
        <v>394.35118654315738</v>
      </c>
      <c r="I7">
        <v>166.14363296092463</v>
      </c>
      <c r="J7">
        <v>337.53079777898796</v>
      </c>
      <c r="K7">
        <v>222.964021725094</v>
      </c>
      <c r="L7">
        <v>57</v>
      </c>
      <c r="M7">
        <v>70</v>
      </c>
      <c r="N7" s="19">
        <v>20.403912010241299</v>
      </c>
      <c r="O7">
        <f t="shared" si="0"/>
        <v>57.283388026947136</v>
      </c>
      <c r="P7">
        <f t="shared" si="1"/>
        <v>114.10377679111656</v>
      </c>
      <c r="R7" s="9" t="s">
        <v>47</v>
      </c>
      <c r="S7" s="7">
        <v>113.87448326804778</v>
      </c>
      <c r="T7" s="7">
        <v>113.87448326804778</v>
      </c>
    </row>
    <row r="8" spans="1:20" x14ac:dyDescent="0.35">
      <c r="R8" s="9" t="s">
        <v>46</v>
      </c>
      <c r="S8" s="7">
        <v>0.2923254056789914</v>
      </c>
      <c r="T8" s="7">
        <v>0.2923254056789914</v>
      </c>
    </row>
    <row r="9" spans="1:20" x14ac:dyDescent="0.35">
      <c r="R9" s="9" t="s">
        <v>45</v>
      </c>
      <c r="S9" s="7">
        <v>113.5821578623688</v>
      </c>
      <c r="T9" s="7">
        <v>113.5821578623688</v>
      </c>
    </row>
  </sheetData>
  <sortState ref="A2:P9">
    <sortCondition ref="B1"/>
  </sortState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F74"/>
  <sheetViews>
    <sheetView topLeftCell="E1" zoomScaleNormal="100" workbookViewId="0">
      <selection activeCell="K2" sqref="K2:K9"/>
    </sheetView>
  </sheetViews>
  <sheetFormatPr defaultRowHeight="14.5" x14ac:dyDescent="0.35"/>
  <cols>
    <col min="1" max="1" width="35.7265625" bestFit="1" customWidth="1"/>
    <col min="2" max="2" width="20.7265625" customWidth="1"/>
    <col min="3" max="3" width="20.7265625" style="2" customWidth="1"/>
    <col min="4" max="4" width="20.7265625" customWidth="1"/>
    <col min="5" max="5" width="20" customWidth="1"/>
    <col min="6" max="6" width="16.7265625" style="1" bestFit="1" customWidth="1"/>
    <col min="7" max="7" width="18.7265625" bestFit="1" customWidth="1"/>
    <col min="8" max="8" width="20.81640625" bestFit="1" customWidth="1"/>
    <col min="9" max="9" width="18" style="1" customWidth="1"/>
    <col min="10" max="10" width="22.1796875" customWidth="1"/>
    <col min="11" max="11" width="18.7265625" style="1" bestFit="1" customWidth="1"/>
    <col min="12" max="12" width="18.7265625" style="1" customWidth="1"/>
    <col min="25" max="25" width="10.7265625" customWidth="1"/>
    <col min="26" max="26" width="27.81640625" style="1" customWidth="1"/>
    <col min="27" max="31" width="30.453125" style="1" customWidth="1"/>
    <col min="32" max="32" width="10.7265625" style="1" customWidth="1"/>
    <col min="33" max="33" width="19.36328125" style="1" customWidth="1"/>
    <col min="34" max="38" width="21.1796875" style="1" customWidth="1"/>
    <col min="39" max="39" width="30.453125" style="1" customWidth="1"/>
    <col min="40" max="40" width="10.7265625" style="1" customWidth="1"/>
    <col min="41" max="41" width="18.36328125" style="1" customWidth="1"/>
    <col min="42" max="53" width="19.81640625" style="1" customWidth="1"/>
    <col min="55" max="55" width="10.7265625" customWidth="1"/>
    <col min="56" max="56" width="13.1796875" customWidth="1"/>
    <col min="57" max="57" width="12.54296875" customWidth="1"/>
    <col min="58" max="58" width="22.54296875" customWidth="1"/>
  </cols>
  <sheetData>
    <row r="1" spans="1:58" s="6" customFormat="1" x14ac:dyDescent="0.35">
      <c r="A1" s="6" t="s">
        <v>0</v>
      </c>
      <c r="B1" s="6" t="s">
        <v>1</v>
      </c>
      <c r="C1" s="13" t="s">
        <v>48</v>
      </c>
      <c r="D1" s="6" t="s">
        <v>49</v>
      </c>
      <c r="E1" s="6" t="s">
        <v>50</v>
      </c>
      <c r="F1" s="14" t="s">
        <v>51</v>
      </c>
      <c r="G1" s="6" t="s">
        <v>52</v>
      </c>
      <c r="H1" s="6" t="s">
        <v>53</v>
      </c>
      <c r="I1" s="14" t="s">
        <v>54</v>
      </c>
      <c r="J1" s="6" t="s">
        <v>55</v>
      </c>
      <c r="K1" s="14" t="s">
        <v>56</v>
      </c>
      <c r="L1" s="14"/>
      <c r="Y1" s="15" t="s">
        <v>1</v>
      </c>
      <c r="Z1" s="14" t="s">
        <v>57</v>
      </c>
      <c r="AA1" s="14"/>
      <c r="AB1" s="14"/>
      <c r="AC1" s="14"/>
      <c r="AD1" s="14"/>
      <c r="AE1" s="14"/>
      <c r="AF1" s="8" t="s">
        <v>1</v>
      </c>
      <c r="AG1" s="1" t="s">
        <v>58</v>
      </c>
      <c r="AH1" s="1"/>
      <c r="AI1" s="1"/>
      <c r="AJ1" s="1"/>
      <c r="AK1" s="1"/>
      <c r="AL1" s="1"/>
      <c r="AM1" s="14"/>
      <c r="AN1" s="8" t="s">
        <v>1</v>
      </c>
      <c r="AO1" s="1" t="s">
        <v>59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C1" s="8" t="s">
        <v>1</v>
      </c>
      <c r="BD1" t="s">
        <v>60</v>
      </c>
      <c r="BE1" t="s">
        <v>61</v>
      </c>
      <c r="BF1"/>
    </row>
    <row r="2" spans="1:58" x14ac:dyDescent="0.35">
      <c r="A2" t="s">
        <v>320</v>
      </c>
      <c r="B2" t="s">
        <v>324</v>
      </c>
      <c r="C2">
        <v>1023.8115717615101</v>
      </c>
      <c r="D2">
        <v>239</v>
      </c>
      <c r="E2">
        <v>43</v>
      </c>
      <c r="F2">
        <v>316.99605150774858</v>
      </c>
      <c r="G2">
        <v>74</v>
      </c>
      <c r="H2">
        <v>69</v>
      </c>
      <c r="I2">
        <f>C2+F2</f>
        <v>1340.8076232692588</v>
      </c>
      <c r="J2">
        <f>D2+G2</f>
        <v>313</v>
      </c>
      <c r="K2">
        <f>J:J/SUM(J:J)*100</f>
        <v>47.138554216867469</v>
      </c>
      <c r="Y2" s="9" t="s">
        <v>24</v>
      </c>
      <c r="AF2" s="9" t="s">
        <v>24</v>
      </c>
      <c r="AN2" s="9" t="s">
        <v>24</v>
      </c>
      <c r="BC2" s="9" t="s">
        <v>24</v>
      </c>
      <c r="BD2" s="7"/>
      <c r="BE2" s="7"/>
    </row>
    <row r="3" spans="1:58" x14ac:dyDescent="0.35">
      <c r="A3" t="s">
        <v>320</v>
      </c>
      <c r="B3" t="s">
        <v>327</v>
      </c>
      <c r="C3" s="2">
        <v>4.2837304257803712</v>
      </c>
      <c r="D3">
        <v>1</v>
      </c>
      <c r="E3">
        <v>0</v>
      </c>
      <c r="F3" s="1">
        <v>0</v>
      </c>
      <c r="G3">
        <v>0</v>
      </c>
      <c r="H3">
        <v>0</v>
      </c>
      <c r="I3">
        <f t="shared" ref="I3:I9" si="0">C3+F3</f>
        <v>4.2837304257803712</v>
      </c>
      <c r="J3">
        <f t="shared" ref="J3:J9" si="1">D3+G3</f>
        <v>1</v>
      </c>
      <c r="K3">
        <f t="shared" ref="K3:K9" si="2">J:J/SUM(J:J)*100</f>
        <v>0.15060240963855423</v>
      </c>
      <c r="Z3"/>
      <c r="AF3"/>
      <c r="AG3"/>
      <c r="AN3"/>
      <c r="AO3"/>
    </row>
    <row r="4" spans="1:58" x14ac:dyDescent="0.35">
      <c r="A4" t="s">
        <v>320</v>
      </c>
      <c r="B4" t="s">
        <v>322</v>
      </c>
      <c r="C4" s="2">
        <v>102.80953021872899</v>
      </c>
      <c r="D4">
        <v>24</v>
      </c>
      <c r="E4">
        <v>4</v>
      </c>
      <c r="F4" s="1">
        <v>81.39087808982714</v>
      </c>
      <c r="G4">
        <v>19</v>
      </c>
      <c r="H4">
        <v>18</v>
      </c>
      <c r="I4">
        <f t="shared" si="0"/>
        <v>184.20040830855612</v>
      </c>
      <c r="J4">
        <f t="shared" si="1"/>
        <v>43</v>
      </c>
      <c r="K4">
        <f t="shared" si="2"/>
        <v>6.475903614457831</v>
      </c>
      <c r="Z4"/>
      <c r="AF4"/>
      <c r="AG4"/>
      <c r="AN4"/>
      <c r="AO4"/>
    </row>
    <row r="5" spans="1:58" x14ac:dyDescent="0.35">
      <c r="A5" t="s">
        <v>320</v>
      </c>
      <c r="B5" t="s">
        <v>329</v>
      </c>
      <c r="C5" s="2">
        <v>34.269843406243005</v>
      </c>
      <c r="D5">
        <v>8</v>
      </c>
      <c r="E5">
        <v>1</v>
      </c>
      <c r="F5" s="1">
        <v>8.5674608515607567</v>
      </c>
      <c r="G5">
        <v>2</v>
      </c>
      <c r="H5">
        <v>2</v>
      </c>
      <c r="I5">
        <f t="shared" si="0"/>
        <v>42.837304257803765</v>
      </c>
      <c r="J5">
        <f t="shared" si="1"/>
        <v>10</v>
      </c>
      <c r="K5">
        <f t="shared" si="2"/>
        <v>1.5060240963855422</v>
      </c>
      <c r="Z5"/>
      <c r="AF5"/>
      <c r="AG5"/>
      <c r="AN5"/>
      <c r="AO5"/>
    </row>
    <row r="6" spans="1:58" x14ac:dyDescent="0.35">
      <c r="A6" t="s">
        <v>320</v>
      </c>
      <c r="B6" t="s">
        <v>325</v>
      </c>
      <c r="C6" s="2">
        <v>171.34921703121572</v>
      </c>
      <c r="D6">
        <v>40</v>
      </c>
      <c r="E6">
        <v>7</v>
      </c>
      <c r="F6" s="1">
        <v>47.121034683584149</v>
      </c>
      <c r="G6">
        <v>11</v>
      </c>
      <c r="H6">
        <v>10</v>
      </c>
      <c r="I6">
        <f t="shared" si="0"/>
        <v>218.47025171479987</v>
      </c>
      <c r="J6">
        <f t="shared" si="1"/>
        <v>51</v>
      </c>
      <c r="K6">
        <f t="shared" si="2"/>
        <v>7.6807228915662646</v>
      </c>
      <c r="Z6"/>
      <c r="AF6"/>
      <c r="AG6"/>
      <c r="AN6"/>
      <c r="AO6"/>
    </row>
    <row r="7" spans="1:58" x14ac:dyDescent="0.35">
      <c r="A7" t="s">
        <v>320</v>
      </c>
      <c r="B7" t="s">
        <v>323</v>
      </c>
      <c r="C7" s="2">
        <v>989.5417283552672</v>
      </c>
      <c r="D7">
        <v>231</v>
      </c>
      <c r="E7">
        <v>41</v>
      </c>
      <c r="F7" s="1">
        <v>0</v>
      </c>
      <c r="G7">
        <v>0</v>
      </c>
      <c r="H7">
        <v>0</v>
      </c>
      <c r="I7">
        <f t="shared" si="0"/>
        <v>989.5417283552672</v>
      </c>
      <c r="J7">
        <f t="shared" si="1"/>
        <v>231</v>
      </c>
      <c r="K7">
        <f t="shared" si="2"/>
        <v>34.789156626506021</v>
      </c>
      <c r="Z7"/>
      <c r="AF7"/>
      <c r="AG7"/>
      <c r="AN7"/>
      <c r="AO7"/>
    </row>
    <row r="8" spans="1:58" x14ac:dyDescent="0.35">
      <c r="A8" t="s">
        <v>320</v>
      </c>
      <c r="B8" t="s">
        <v>334</v>
      </c>
      <c r="C8" s="2">
        <v>0</v>
      </c>
      <c r="D8">
        <v>0</v>
      </c>
      <c r="E8">
        <v>0</v>
      </c>
      <c r="F8" s="1">
        <v>4.2837304257803712</v>
      </c>
      <c r="G8">
        <v>1</v>
      </c>
      <c r="H8">
        <v>1</v>
      </c>
      <c r="I8">
        <f t="shared" si="0"/>
        <v>4.2837304257803712</v>
      </c>
      <c r="J8">
        <f t="shared" si="1"/>
        <v>1</v>
      </c>
      <c r="K8">
        <f t="shared" si="2"/>
        <v>0.15060240963855423</v>
      </c>
      <c r="Z8"/>
      <c r="AF8"/>
      <c r="AG8"/>
      <c r="AN8"/>
      <c r="AO8"/>
    </row>
    <row r="9" spans="1:58" x14ac:dyDescent="0.35">
      <c r="A9" t="s">
        <v>320</v>
      </c>
      <c r="B9" t="s">
        <v>326</v>
      </c>
      <c r="C9" s="2">
        <v>59.972225960925279</v>
      </c>
      <c r="D9">
        <v>14</v>
      </c>
      <c r="E9">
        <v>3</v>
      </c>
      <c r="F9" s="1">
        <v>0</v>
      </c>
      <c r="G9">
        <v>0</v>
      </c>
      <c r="H9">
        <v>0</v>
      </c>
      <c r="I9">
        <f t="shared" si="0"/>
        <v>59.972225960925279</v>
      </c>
      <c r="J9">
        <f t="shared" si="1"/>
        <v>14</v>
      </c>
      <c r="K9">
        <f t="shared" si="2"/>
        <v>2.1084337349397591</v>
      </c>
      <c r="Z9"/>
      <c r="AF9"/>
      <c r="AG9"/>
      <c r="AN9"/>
      <c r="AO9"/>
    </row>
    <row r="10" spans="1:58" x14ac:dyDescent="0.35">
      <c r="Z10"/>
      <c r="AF10"/>
      <c r="AG10"/>
      <c r="AN10"/>
      <c r="AO10"/>
    </row>
    <row r="11" spans="1:58" x14ac:dyDescent="0.35">
      <c r="Z11"/>
      <c r="AF11"/>
      <c r="AG11"/>
      <c r="AN11"/>
      <c r="AO11"/>
    </row>
    <row r="12" spans="1:58" x14ac:dyDescent="0.35">
      <c r="Z12"/>
      <c r="AF12"/>
      <c r="AG12"/>
      <c r="AN12"/>
      <c r="AO12"/>
    </row>
    <row r="13" spans="1:58" x14ac:dyDescent="0.35">
      <c r="Z13"/>
    </row>
    <row r="14" spans="1:58" x14ac:dyDescent="0.35">
      <c r="Z14"/>
    </row>
    <row r="15" spans="1:58" x14ac:dyDescent="0.35">
      <c r="Z15"/>
    </row>
    <row r="16" spans="1:58" x14ac:dyDescent="0.35">
      <c r="Z16"/>
    </row>
    <row r="17" spans="26:30" x14ac:dyDescent="0.35">
      <c r="Z17"/>
    </row>
    <row r="18" spans="26:30" x14ac:dyDescent="0.35">
      <c r="Z18"/>
    </row>
    <row r="19" spans="26:30" x14ac:dyDescent="0.35">
      <c r="Z19"/>
    </row>
    <row r="20" spans="26:30" x14ac:dyDescent="0.35">
      <c r="Z20"/>
    </row>
    <row r="21" spans="26:30" x14ac:dyDescent="0.35">
      <c r="Z21"/>
    </row>
    <row r="22" spans="26:30" x14ac:dyDescent="0.35">
      <c r="Z22"/>
    </row>
    <row r="23" spans="26:30" x14ac:dyDescent="0.35">
      <c r="Z23"/>
    </row>
    <row r="24" spans="26:30" x14ac:dyDescent="0.35">
      <c r="Z24"/>
    </row>
    <row r="25" spans="26:30" x14ac:dyDescent="0.35">
      <c r="Z25"/>
    </row>
    <row r="26" spans="26:30" x14ac:dyDescent="0.35">
      <c r="Z26"/>
    </row>
    <row r="27" spans="26:30" x14ac:dyDescent="0.35">
      <c r="Z27"/>
    </row>
    <row r="28" spans="26:30" x14ac:dyDescent="0.35">
      <c r="Z28"/>
    </row>
    <row r="30" spans="26:30" x14ac:dyDescent="0.35">
      <c r="Z30"/>
      <c r="AA30"/>
      <c r="AB30"/>
      <c r="AC30"/>
      <c r="AD30"/>
    </row>
    <row r="31" spans="26:30" x14ac:dyDescent="0.35">
      <c r="Z31"/>
      <c r="AA31"/>
      <c r="AB31"/>
      <c r="AC31"/>
      <c r="AD31"/>
    </row>
    <row r="32" spans="26:30" x14ac:dyDescent="0.35">
      <c r="Z32"/>
      <c r="AA32"/>
      <c r="AB32"/>
      <c r="AC32"/>
      <c r="AD32"/>
    </row>
    <row r="33" spans="26:53" x14ac:dyDescent="0.35">
      <c r="Z33"/>
      <c r="AA33"/>
      <c r="AB33"/>
      <c r="AC33"/>
      <c r="AD33"/>
    </row>
    <row r="34" spans="26:53" x14ac:dyDescent="0.35">
      <c r="Z34"/>
      <c r="AA34"/>
      <c r="AB34"/>
      <c r="AC34"/>
      <c r="AD34"/>
    </row>
    <row r="35" spans="26:53" x14ac:dyDescent="0.35">
      <c r="Z35"/>
      <c r="AA35"/>
      <c r="AB35"/>
      <c r="AC35"/>
      <c r="AD35"/>
    </row>
    <row r="36" spans="26:53" x14ac:dyDescent="0.35">
      <c r="Z36"/>
      <c r="AA36"/>
      <c r="AB36"/>
      <c r="AC36"/>
      <c r="AD36"/>
    </row>
    <row r="43" spans="26:53" x14ac:dyDescent="0.35"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</row>
    <row r="44" spans="26:53" x14ac:dyDescent="0.35"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26:53" x14ac:dyDescent="0.35"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26:53" x14ac:dyDescent="0.35"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</row>
    <row r="47" spans="26:53" x14ac:dyDescent="0.35"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</row>
    <row r="48" spans="26:53" x14ac:dyDescent="0.35"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</row>
    <row r="49" spans="31:53" x14ac:dyDescent="0.35"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31:53" x14ac:dyDescent="0.35"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31:53" x14ac:dyDescent="0.35"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</row>
    <row r="66" spans="31:53" x14ac:dyDescent="0.35"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</row>
    <row r="67" spans="31:53" x14ac:dyDescent="0.35"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</row>
    <row r="68" spans="31:53" x14ac:dyDescent="0.35"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</row>
    <row r="69" spans="31:53" x14ac:dyDescent="0.35"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</row>
    <row r="70" spans="31:53" x14ac:dyDescent="0.35"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</row>
    <row r="71" spans="31:53" x14ac:dyDescent="0.35"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</row>
    <row r="72" spans="31:53" x14ac:dyDescent="0.35"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</row>
    <row r="73" spans="31:53" x14ac:dyDescent="0.35"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</row>
    <row r="74" spans="31:53" x14ac:dyDescent="0.35"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T4"/>
  <sheetViews>
    <sheetView workbookViewId="0">
      <selection activeCell="R13" sqref="R13"/>
    </sheetView>
  </sheetViews>
  <sheetFormatPr defaultRowHeight="14.5" x14ac:dyDescent="0.35"/>
  <cols>
    <col min="1" max="1" width="17.7265625" customWidth="1"/>
    <col min="2" max="2" width="21" customWidth="1"/>
    <col min="12" max="12" width="18.1796875" customWidth="1"/>
    <col min="13" max="13" width="13.26953125" customWidth="1"/>
    <col min="14" max="14" width="21.26953125" customWidth="1"/>
    <col min="18" max="18" width="19.3632812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62</v>
      </c>
      <c r="C2">
        <v>2386.0378471596705</v>
      </c>
      <c r="D2">
        <v>2099.0279086323849</v>
      </c>
      <c r="E2">
        <v>4864.7885643681848</v>
      </c>
      <c r="F2">
        <v>581.45344704956506</v>
      </c>
      <c r="G2">
        <v>203.88564121726773</v>
      </c>
      <c r="H2">
        <v>3546.3101358198619</v>
      </c>
      <c r="I2">
        <v>1225.7655584994779</v>
      </c>
      <c r="J2">
        <v>2968.528011792067</v>
      </c>
      <c r="K2">
        <v>1803.5476825272731</v>
      </c>
      <c r="L2">
        <v>41</v>
      </c>
      <c r="M2">
        <v>70</v>
      </c>
      <c r="N2" s="19">
        <v>24.368995141536605</v>
      </c>
      <c r="O2">
        <f>J2-C2</f>
        <v>582.4901646323965</v>
      </c>
      <c r="P2">
        <f>H2-C2</f>
        <v>1160.2722886601914</v>
      </c>
      <c r="R2" s="9" t="s">
        <v>62</v>
      </c>
      <c r="S2" s="7">
        <v>1086.9965955417706</v>
      </c>
      <c r="T2" s="7">
        <v>1086.9965955417706</v>
      </c>
    </row>
    <row r="3" spans="1:20" x14ac:dyDescent="0.35">
      <c r="A3" t="s">
        <v>320</v>
      </c>
      <c r="B3" t="s">
        <v>63</v>
      </c>
      <c r="C3">
        <v>458.35915555850028</v>
      </c>
      <c r="D3">
        <v>899.5833894138791</v>
      </c>
      <c r="E3">
        <v>1298.2826431814458</v>
      </c>
      <c r="F3">
        <v>155.17445581327411</v>
      </c>
      <c r="G3">
        <v>283.24570970978374</v>
      </c>
      <c r="H3">
        <v>768.00496108542234</v>
      </c>
      <c r="I3">
        <v>148.7133500315777</v>
      </c>
      <c r="J3">
        <v>613.81028371341154</v>
      </c>
      <c r="K3">
        <v>302.90802740358845</v>
      </c>
      <c r="L3">
        <v>18</v>
      </c>
      <c r="M3">
        <v>70</v>
      </c>
      <c r="N3" s="19">
        <v>33.854337571635817</v>
      </c>
      <c r="O3">
        <f>J3-C3</f>
        <v>155.45112815491126</v>
      </c>
      <c r="P3">
        <f>H3-C3</f>
        <v>309.64580552692206</v>
      </c>
      <c r="R3" s="9" t="s">
        <v>63</v>
      </c>
      <c r="S3" s="7">
        <v>187.4132061278915</v>
      </c>
      <c r="T3" s="7">
        <v>187.4132061278915</v>
      </c>
    </row>
    <row r="4" spans="1:20" x14ac:dyDescent="0.35">
      <c r="A4" t="s">
        <v>320</v>
      </c>
      <c r="B4" t="s">
        <v>64</v>
      </c>
      <c r="C4">
        <v>2844.3970027181713</v>
      </c>
      <c r="D4">
        <v>2248.958473534698</v>
      </c>
      <c r="E4">
        <v>5079.2623674974502</v>
      </c>
      <c r="F4">
        <v>602.93497905680601</v>
      </c>
      <c r="G4">
        <v>178.57079594176165</v>
      </c>
      <c r="H4">
        <v>4055.8221846895176</v>
      </c>
      <c r="I4">
        <v>1632.9718207468225</v>
      </c>
      <c r="J4">
        <v>3452.567395636157</v>
      </c>
      <c r="K4">
        <v>2236.2266098001828</v>
      </c>
      <c r="L4">
        <v>46</v>
      </c>
      <c r="M4">
        <v>70</v>
      </c>
      <c r="N4" s="19">
        <v>21.343292410120757</v>
      </c>
      <c r="O4">
        <f>J4-C4</f>
        <v>608.17039291798574</v>
      </c>
      <c r="P4">
        <f>H4-C4</f>
        <v>1211.4251819713463</v>
      </c>
      <c r="R4" s="9" t="s">
        <v>64</v>
      </c>
      <c r="S4" s="7">
        <v>1274.4098016696621</v>
      </c>
      <c r="T4" s="7">
        <v>1274.4098016696621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opLeftCell="AF4" zoomScale="80" zoomScaleNormal="80" workbookViewId="0">
      <selection activeCell="AN56" sqref="AN56"/>
    </sheetView>
  </sheetViews>
  <sheetFormatPr defaultRowHeight="14.5" x14ac:dyDescent="0.35"/>
  <cols>
    <col min="1" max="1" width="15" bestFit="1" customWidth="1"/>
    <col min="2" max="2" width="16.1796875" bestFit="1" customWidth="1"/>
    <col min="3" max="3" width="24.1796875" bestFit="1" customWidth="1"/>
    <col min="4" max="4" width="23.54296875" customWidth="1"/>
    <col min="5" max="5" width="14.81640625" customWidth="1"/>
    <col min="6" max="6" width="10.1796875" customWidth="1"/>
    <col min="7" max="7" width="12.26953125" customWidth="1"/>
    <col min="8" max="8" width="13" customWidth="1"/>
    <col min="9" max="9" width="12.1796875" customWidth="1"/>
    <col min="10" max="10" width="28.453125" bestFit="1" customWidth="1"/>
    <col min="11" max="11" width="25.54296875" customWidth="1"/>
    <col min="12" max="12" width="10.453125" bestFit="1" customWidth="1"/>
    <col min="13" max="13" width="18.7265625" bestFit="1" customWidth="1"/>
    <col min="14" max="14" width="19.6328125" bestFit="1" customWidth="1"/>
    <col min="15" max="15" width="26.54296875" bestFit="1" customWidth="1"/>
    <col min="17" max="17" width="10.453125" bestFit="1" customWidth="1"/>
    <col min="18" max="19" width="14.7265625" bestFit="1" customWidth="1"/>
    <col min="20" max="20" width="15.81640625" bestFit="1" customWidth="1"/>
    <col min="21" max="21" width="15.08984375" bestFit="1" customWidth="1"/>
    <col min="22" max="22" width="15.81640625" bestFit="1" customWidth="1"/>
    <col min="23" max="23" width="6.453125" customWidth="1"/>
    <col min="24" max="24" width="14.453125" bestFit="1" customWidth="1"/>
    <col min="25" max="25" width="12.54296875" bestFit="1" customWidth="1"/>
    <col min="26" max="26" width="12.1796875" bestFit="1" customWidth="1"/>
    <col min="27" max="27" width="11.26953125" bestFit="1" customWidth="1"/>
    <col min="28" max="28" width="15.7265625" bestFit="1" customWidth="1"/>
    <col min="29" max="29" width="15.81640625" bestFit="1" customWidth="1"/>
    <col min="30" max="30" width="11.1796875" bestFit="1" customWidth="1"/>
    <col min="31" max="31" width="17.7265625" bestFit="1" customWidth="1"/>
    <col min="32" max="33" width="14" bestFit="1" customWidth="1"/>
    <col min="34" max="34" width="16.7265625" bestFit="1" customWidth="1"/>
    <col min="35" max="35" width="11.81640625" bestFit="1" customWidth="1"/>
    <col min="36" max="36" width="16.81640625" bestFit="1" customWidth="1"/>
    <col min="37" max="37" width="14.54296875" bestFit="1" customWidth="1"/>
    <col min="38" max="38" width="4.7265625" customWidth="1"/>
    <col min="39" max="39" width="16.81640625" bestFit="1" customWidth="1"/>
    <col min="40" max="40" width="10" bestFit="1" customWidth="1"/>
    <col min="41" max="42" width="15.81640625" customWidth="1"/>
    <col min="43" max="45" width="15.54296875" customWidth="1"/>
    <col min="46" max="46" width="22.26953125" bestFit="1" customWidth="1"/>
    <col min="47" max="47" width="16" bestFit="1" customWidth="1"/>
    <col min="48" max="48" width="18" bestFit="1" customWidth="1"/>
    <col min="49" max="49" width="14.7265625" bestFit="1" customWidth="1"/>
    <col min="50" max="50" width="15.7265625" bestFit="1" customWidth="1"/>
    <col min="51" max="51" width="13.81640625" bestFit="1" customWidth="1"/>
    <col min="52" max="52" width="19" bestFit="1" customWidth="1"/>
    <col min="53" max="53" width="9.81640625" bestFit="1" customWidth="1"/>
    <col min="54" max="54" width="13.81640625" bestFit="1" customWidth="1"/>
    <col min="55" max="55" width="17" bestFit="1" customWidth="1"/>
    <col min="56" max="56" width="10" bestFit="1" customWidth="1"/>
    <col min="57" max="57" width="10.26953125" bestFit="1" customWidth="1"/>
    <col min="58" max="58" width="10.54296875" bestFit="1" customWidth="1"/>
    <col min="59" max="59" width="13.26953125" bestFit="1" customWidth="1"/>
    <col min="60" max="60" width="6" customWidth="1"/>
    <col min="61" max="61" width="14.1796875" bestFit="1" customWidth="1"/>
    <col min="62" max="62" width="10.1796875" bestFit="1" customWidth="1"/>
    <col min="63" max="63" width="13.453125" bestFit="1" customWidth="1"/>
    <col min="64" max="64" width="11.7265625" bestFit="1" customWidth="1"/>
    <col min="65" max="65" width="19.7265625" bestFit="1" customWidth="1"/>
    <col min="66" max="66" width="11.81640625" bestFit="1" customWidth="1"/>
    <col min="67" max="67" width="10.26953125" bestFit="1" customWidth="1"/>
    <col min="68" max="68" width="9.54296875" bestFit="1" customWidth="1"/>
    <col min="69" max="69" width="11.453125" bestFit="1" customWidth="1"/>
    <col min="70" max="70" width="10.54296875" bestFit="1" customWidth="1"/>
    <col min="71" max="71" width="16" bestFit="1" customWidth="1"/>
    <col min="72" max="72" width="15.453125" bestFit="1" customWidth="1"/>
    <col min="73" max="73" width="12.1796875" bestFit="1" customWidth="1"/>
    <col min="74" max="74" width="11.81640625" bestFit="1" customWidth="1"/>
    <col min="75" max="75" width="7.26953125" customWidth="1"/>
    <col min="76" max="76" width="24.1796875" bestFit="1" customWidth="1"/>
    <col min="77" max="77" width="18.81640625" bestFit="1" customWidth="1"/>
    <col min="78" max="78" width="9.7265625" bestFit="1" customWidth="1"/>
    <col min="79" max="79" width="13.54296875" bestFit="1" customWidth="1"/>
    <col min="80" max="80" width="15.81640625" bestFit="1" customWidth="1"/>
    <col min="81" max="81" width="6.453125" customWidth="1"/>
    <col min="82" max="82" width="14.453125" bestFit="1" customWidth="1"/>
    <col min="83" max="83" width="12.54296875" bestFit="1" customWidth="1"/>
    <col min="84" max="84" width="12.1796875" bestFit="1" customWidth="1"/>
    <col min="85" max="85" width="11.26953125" bestFit="1" customWidth="1"/>
    <col min="86" max="86" width="15.7265625" bestFit="1" customWidth="1"/>
    <col min="87" max="87" width="15.81640625" bestFit="1" customWidth="1"/>
    <col min="88" max="88" width="11.1796875" bestFit="1" customWidth="1"/>
    <col min="89" max="89" width="17.7265625" bestFit="1" customWidth="1"/>
    <col min="90" max="91" width="14" bestFit="1" customWidth="1"/>
    <col min="92" max="92" width="16.7265625" bestFit="1" customWidth="1"/>
    <col min="93" max="93" width="11.81640625" bestFit="1" customWidth="1"/>
    <col min="94" max="94" width="16.81640625" bestFit="1" customWidth="1"/>
    <col min="95" max="95" width="14.54296875" bestFit="1" customWidth="1"/>
    <col min="96" max="96" width="4.7265625" customWidth="1"/>
    <col min="97" max="97" width="16.81640625" bestFit="1" customWidth="1"/>
    <col min="98" max="98" width="10" bestFit="1" customWidth="1"/>
    <col min="99" max="99" width="15.54296875" bestFit="1" customWidth="1"/>
    <col min="100" max="100" width="8.54296875" customWidth="1"/>
    <col min="101" max="101" width="18.54296875" bestFit="1" customWidth="1"/>
    <col min="102" max="102" width="11.54296875" bestFit="1" customWidth="1"/>
    <col min="103" max="103" width="16.26953125" bestFit="1" customWidth="1"/>
    <col min="104" max="104" width="22.26953125" bestFit="1" customWidth="1"/>
    <col min="105" max="105" width="16" bestFit="1" customWidth="1"/>
    <col min="106" max="106" width="18" bestFit="1" customWidth="1"/>
    <col min="107" max="107" width="14.7265625" bestFit="1" customWidth="1"/>
    <col min="108" max="108" width="15.7265625" bestFit="1" customWidth="1"/>
    <col min="109" max="109" width="13.81640625" bestFit="1" customWidth="1"/>
    <col min="110" max="110" width="19" bestFit="1" customWidth="1"/>
    <col min="111" max="111" width="9.81640625" bestFit="1" customWidth="1"/>
    <col min="112" max="112" width="13.81640625" bestFit="1" customWidth="1"/>
    <col min="113" max="113" width="17" bestFit="1" customWidth="1"/>
    <col min="114" max="114" width="10" bestFit="1" customWidth="1"/>
    <col min="115" max="115" width="10.26953125" bestFit="1" customWidth="1"/>
    <col min="116" max="116" width="10.54296875" bestFit="1" customWidth="1"/>
    <col min="117" max="117" width="13.26953125" bestFit="1" customWidth="1"/>
    <col min="118" max="118" width="6" customWidth="1"/>
    <col min="119" max="119" width="14.1796875" bestFit="1" customWidth="1"/>
    <col min="120" max="120" width="10.1796875" bestFit="1" customWidth="1"/>
    <col min="121" max="121" width="13.453125" bestFit="1" customWidth="1"/>
    <col min="122" max="122" width="11.7265625" bestFit="1" customWidth="1"/>
    <col min="123" max="123" width="19.7265625" bestFit="1" customWidth="1"/>
    <col min="124" max="124" width="11.81640625" bestFit="1" customWidth="1"/>
    <col min="125" max="125" width="10.26953125" bestFit="1" customWidth="1"/>
    <col min="126" max="126" width="9.54296875" bestFit="1" customWidth="1"/>
    <col min="127" max="127" width="11.453125" bestFit="1" customWidth="1"/>
    <col min="128" max="128" width="10.54296875" bestFit="1" customWidth="1"/>
    <col min="129" max="129" width="16" bestFit="1" customWidth="1"/>
    <col min="130" max="130" width="15.453125" bestFit="1" customWidth="1"/>
    <col min="131" max="131" width="12.1796875" bestFit="1" customWidth="1"/>
    <col min="132" max="132" width="11.81640625" bestFit="1" customWidth="1"/>
    <col min="133" max="133" width="7.26953125" customWidth="1"/>
    <col min="134" max="134" width="24.1796875" bestFit="1" customWidth="1"/>
    <col min="135" max="135" width="18.81640625" bestFit="1" customWidth="1"/>
    <col min="136" max="136" width="9.7265625" bestFit="1" customWidth="1"/>
    <col min="137" max="137" width="13.54296875" bestFit="1" customWidth="1"/>
    <col min="138" max="138" width="15.81640625" bestFit="1" customWidth="1"/>
    <col min="139" max="139" width="6.453125" customWidth="1"/>
    <col min="140" max="140" width="14.453125" bestFit="1" customWidth="1"/>
    <col min="141" max="141" width="12.54296875" bestFit="1" customWidth="1"/>
    <col min="142" max="142" width="12.1796875" bestFit="1" customWidth="1"/>
    <col min="143" max="143" width="11.26953125" bestFit="1" customWidth="1"/>
    <col min="144" max="144" width="15.7265625" bestFit="1" customWidth="1"/>
    <col min="145" max="145" width="15.81640625" bestFit="1" customWidth="1"/>
    <col min="146" max="146" width="11.1796875" bestFit="1" customWidth="1"/>
    <col min="147" max="147" width="17.7265625" bestFit="1" customWidth="1"/>
    <col min="148" max="149" width="14" bestFit="1" customWidth="1"/>
    <col min="150" max="150" width="16.7265625" bestFit="1" customWidth="1"/>
    <col min="151" max="151" width="11.81640625" bestFit="1" customWidth="1"/>
    <col min="152" max="152" width="16.81640625" bestFit="1" customWidth="1"/>
    <col min="153" max="153" width="14.54296875" bestFit="1" customWidth="1"/>
    <col min="154" max="154" width="4.7265625" customWidth="1"/>
    <col min="155" max="155" width="16.81640625" bestFit="1" customWidth="1"/>
    <col min="156" max="156" width="10" bestFit="1" customWidth="1"/>
    <col min="157" max="157" width="15.54296875" bestFit="1" customWidth="1"/>
    <col min="158" max="158" width="8.54296875" customWidth="1"/>
    <col min="159" max="159" width="18.54296875" bestFit="1" customWidth="1"/>
    <col min="160" max="160" width="11.54296875" bestFit="1" customWidth="1"/>
    <col min="161" max="161" width="16.26953125" bestFit="1" customWidth="1"/>
    <col min="162" max="162" width="22.26953125" bestFit="1" customWidth="1"/>
    <col min="163" max="163" width="16" bestFit="1" customWidth="1"/>
    <col min="164" max="164" width="18" bestFit="1" customWidth="1"/>
    <col min="165" max="165" width="14.7265625" bestFit="1" customWidth="1"/>
    <col min="166" max="166" width="15.7265625" bestFit="1" customWidth="1"/>
    <col min="167" max="167" width="13.81640625" bestFit="1" customWidth="1"/>
    <col min="168" max="168" width="19" bestFit="1" customWidth="1"/>
    <col min="169" max="169" width="9.81640625" bestFit="1" customWidth="1"/>
    <col min="170" max="170" width="13.81640625" bestFit="1" customWidth="1"/>
    <col min="171" max="171" width="17" bestFit="1" customWidth="1"/>
    <col min="172" max="172" width="10" bestFit="1" customWidth="1"/>
    <col min="173" max="173" width="10.26953125" bestFit="1" customWidth="1"/>
    <col min="174" max="174" width="10.54296875" bestFit="1" customWidth="1"/>
    <col min="175" max="175" width="13.26953125" bestFit="1" customWidth="1"/>
    <col min="176" max="176" width="6" customWidth="1"/>
    <col min="177" max="177" width="14.1796875" bestFit="1" customWidth="1"/>
    <col min="178" max="178" width="10.1796875" bestFit="1" customWidth="1"/>
    <col min="179" max="179" width="13.453125" bestFit="1" customWidth="1"/>
    <col min="180" max="180" width="11.7265625" bestFit="1" customWidth="1"/>
    <col min="181" max="181" width="19.7265625" bestFit="1" customWidth="1"/>
    <col min="182" max="182" width="11.81640625" bestFit="1" customWidth="1"/>
    <col min="183" max="183" width="10.26953125" bestFit="1" customWidth="1"/>
    <col min="184" max="184" width="9.54296875" bestFit="1" customWidth="1"/>
    <col min="185" max="185" width="11.453125" bestFit="1" customWidth="1"/>
    <col min="186" max="186" width="10.54296875" bestFit="1" customWidth="1"/>
    <col min="187" max="187" width="16" bestFit="1" customWidth="1"/>
    <col min="188" max="188" width="15.453125" bestFit="1" customWidth="1"/>
    <col min="189" max="189" width="12.1796875" bestFit="1" customWidth="1"/>
    <col min="190" max="190" width="11.81640625" bestFit="1" customWidth="1"/>
    <col min="191" max="191" width="7.26953125" customWidth="1"/>
    <col min="192" max="192" width="24.1796875" bestFit="1" customWidth="1"/>
    <col min="193" max="193" width="18.81640625" bestFit="1" customWidth="1"/>
    <col min="194" max="194" width="9.7265625" bestFit="1" customWidth="1"/>
    <col min="195" max="195" width="13.54296875" bestFit="1" customWidth="1"/>
    <col min="196" max="196" width="15.81640625" bestFit="1" customWidth="1"/>
    <col min="197" max="197" width="6.453125" customWidth="1"/>
    <col min="198" max="198" width="14.453125" bestFit="1" customWidth="1"/>
    <col min="199" max="199" width="12.54296875" bestFit="1" customWidth="1"/>
    <col min="200" max="200" width="12.1796875" bestFit="1" customWidth="1"/>
    <col min="201" max="201" width="11.26953125" bestFit="1" customWidth="1"/>
    <col min="202" max="202" width="15.7265625" bestFit="1" customWidth="1"/>
    <col min="203" max="203" width="15.81640625" bestFit="1" customWidth="1"/>
    <col min="204" max="204" width="11.1796875" bestFit="1" customWidth="1"/>
    <col min="205" max="205" width="17.7265625" bestFit="1" customWidth="1"/>
    <col min="206" max="207" width="14" bestFit="1" customWidth="1"/>
    <col min="208" max="208" width="16.7265625" bestFit="1" customWidth="1"/>
    <col min="209" max="209" width="11.81640625" bestFit="1" customWidth="1"/>
    <col min="210" max="210" width="16.81640625" bestFit="1" customWidth="1"/>
    <col min="211" max="211" width="14.54296875" bestFit="1" customWidth="1"/>
    <col min="212" max="212" width="4.7265625" customWidth="1"/>
    <col min="213" max="213" width="16.81640625" bestFit="1" customWidth="1"/>
    <col min="214" max="214" width="10" bestFit="1" customWidth="1"/>
    <col min="215" max="215" width="15.54296875" bestFit="1" customWidth="1"/>
    <col min="216" max="216" width="8.54296875" customWidth="1"/>
    <col min="217" max="217" width="18.54296875" bestFit="1" customWidth="1"/>
    <col min="218" max="218" width="11.54296875" bestFit="1" customWidth="1"/>
    <col min="219" max="219" width="16.26953125" bestFit="1" customWidth="1"/>
    <col min="220" max="220" width="22.26953125" bestFit="1" customWidth="1"/>
    <col min="221" max="221" width="16" bestFit="1" customWidth="1"/>
    <col min="222" max="222" width="18" bestFit="1" customWidth="1"/>
    <col min="223" max="223" width="14.7265625" bestFit="1" customWidth="1"/>
    <col min="224" max="224" width="15.7265625" bestFit="1" customWidth="1"/>
    <col min="225" max="225" width="13.81640625" bestFit="1" customWidth="1"/>
    <col min="226" max="226" width="19" bestFit="1" customWidth="1"/>
    <col min="227" max="227" width="9.81640625" bestFit="1" customWidth="1"/>
    <col min="228" max="228" width="13.81640625" bestFit="1" customWidth="1"/>
    <col min="229" max="229" width="17" bestFit="1" customWidth="1"/>
    <col min="230" max="230" width="10" bestFit="1" customWidth="1"/>
    <col min="231" max="231" width="10.26953125" bestFit="1" customWidth="1"/>
    <col min="232" max="232" width="10.54296875" bestFit="1" customWidth="1"/>
    <col min="233" max="233" width="13.26953125" bestFit="1" customWidth="1"/>
    <col min="234" max="234" width="6" customWidth="1"/>
    <col min="235" max="235" width="14.1796875" bestFit="1" customWidth="1"/>
    <col min="236" max="236" width="10.1796875" bestFit="1" customWidth="1"/>
    <col min="237" max="237" width="13.453125" bestFit="1" customWidth="1"/>
    <col min="238" max="238" width="11.7265625" bestFit="1" customWidth="1"/>
    <col min="239" max="239" width="19.7265625" bestFit="1" customWidth="1"/>
    <col min="240" max="240" width="11.81640625" bestFit="1" customWidth="1"/>
    <col min="241" max="241" width="10.26953125" bestFit="1" customWidth="1"/>
    <col min="242" max="242" width="9.54296875" bestFit="1" customWidth="1"/>
    <col min="243" max="243" width="11.453125" bestFit="1" customWidth="1"/>
    <col min="244" max="244" width="10.54296875" bestFit="1" customWidth="1"/>
    <col min="245" max="245" width="16" bestFit="1" customWidth="1"/>
    <col min="246" max="246" width="15.453125" bestFit="1" customWidth="1"/>
    <col min="247" max="247" width="12.1796875" bestFit="1" customWidth="1"/>
    <col min="248" max="248" width="11.81640625" bestFit="1" customWidth="1"/>
    <col min="249" max="249" width="7.26953125" customWidth="1"/>
    <col min="250" max="251" width="19.54296875" bestFit="1" customWidth="1"/>
    <col min="252" max="252" width="20.54296875" bestFit="1" customWidth="1"/>
    <col min="253" max="253" width="19.81640625" bestFit="1" customWidth="1"/>
  </cols>
  <sheetData>
    <row r="1" spans="1:21" x14ac:dyDescent="0.35">
      <c r="A1" t="s">
        <v>0</v>
      </c>
      <c r="B1" t="s">
        <v>65</v>
      </c>
      <c r="C1" t="s">
        <v>1</v>
      </c>
      <c r="D1" t="s">
        <v>66</v>
      </c>
      <c r="E1" t="s">
        <v>67</v>
      </c>
      <c r="F1" t="s">
        <v>68</v>
      </c>
      <c r="G1" t="s">
        <v>69</v>
      </c>
      <c r="H1" t="s">
        <v>70</v>
      </c>
      <c r="I1" t="s">
        <v>71</v>
      </c>
      <c r="J1" t="s">
        <v>72</v>
      </c>
      <c r="K1" t="s">
        <v>1</v>
      </c>
      <c r="L1" s="8" t="s">
        <v>1</v>
      </c>
      <c r="M1" t="s">
        <v>73</v>
      </c>
      <c r="N1" t="s">
        <v>74</v>
      </c>
      <c r="O1" t="s">
        <v>75</v>
      </c>
      <c r="Q1" s="8" t="s">
        <v>1</v>
      </c>
      <c r="R1" t="s">
        <v>76</v>
      </c>
      <c r="S1" t="s">
        <v>77</v>
      </c>
      <c r="T1" t="s">
        <v>78</v>
      </c>
      <c r="U1" t="s">
        <v>79</v>
      </c>
    </row>
    <row r="2" spans="1:21" x14ac:dyDescent="0.35">
      <c r="A2" t="s">
        <v>320</v>
      </c>
      <c r="B2" t="s">
        <v>335</v>
      </c>
      <c r="C2" t="s">
        <v>324</v>
      </c>
      <c r="D2">
        <v>23</v>
      </c>
      <c r="E2">
        <v>9.8000000000000007</v>
      </c>
      <c r="F2">
        <v>4.71</v>
      </c>
      <c r="G2">
        <v>1.35</v>
      </c>
      <c r="H2">
        <v>0.75</v>
      </c>
      <c r="I2">
        <v>0.05</v>
      </c>
      <c r="J2">
        <v>4</v>
      </c>
      <c r="K2" t="s">
        <v>324</v>
      </c>
      <c r="L2" s="9" t="s">
        <v>80</v>
      </c>
      <c r="M2" s="7"/>
      <c r="N2" s="7"/>
      <c r="O2" s="7"/>
      <c r="Q2" s="9" t="s">
        <v>80</v>
      </c>
      <c r="R2" s="7"/>
      <c r="S2" s="7"/>
      <c r="T2" s="7"/>
      <c r="U2" s="7"/>
    </row>
    <row r="3" spans="1:21" x14ac:dyDescent="0.35">
      <c r="A3" t="s">
        <v>320</v>
      </c>
      <c r="B3" t="s">
        <v>335</v>
      </c>
      <c r="C3" t="s">
        <v>327</v>
      </c>
      <c r="D3">
        <v>5</v>
      </c>
      <c r="E3">
        <v>1.6857142857142857</v>
      </c>
      <c r="F3">
        <v>0.7</v>
      </c>
      <c r="G3">
        <v>0.48</v>
      </c>
      <c r="H3">
        <v>0</v>
      </c>
      <c r="I3">
        <v>0</v>
      </c>
      <c r="J3">
        <v>4</v>
      </c>
      <c r="K3" t="s">
        <v>327</v>
      </c>
      <c r="L3" s="22" t="s">
        <v>80</v>
      </c>
      <c r="M3" s="7"/>
      <c r="N3" s="7"/>
      <c r="O3" s="7"/>
      <c r="Q3" s="22" t="s">
        <v>80</v>
      </c>
      <c r="R3" s="7"/>
      <c r="S3" s="7"/>
      <c r="T3" s="7"/>
      <c r="U3" s="7"/>
    </row>
    <row r="4" spans="1:21" x14ac:dyDescent="0.35">
      <c r="A4" t="s">
        <v>320</v>
      </c>
      <c r="B4" t="s">
        <v>335</v>
      </c>
      <c r="C4" t="s">
        <v>322</v>
      </c>
      <c r="D4">
        <v>26</v>
      </c>
      <c r="E4">
        <v>12.428571428571429</v>
      </c>
      <c r="F4">
        <v>6.95</v>
      </c>
      <c r="G4">
        <v>1.1499999999999999</v>
      </c>
      <c r="H4">
        <v>0.5</v>
      </c>
      <c r="I4">
        <v>0.1</v>
      </c>
      <c r="J4">
        <v>4</v>
      </c>
      <c r="K4" t="s">
        <v>322</v>
      </c>
    </row>
    <row r="5" spans="1:21" x14ac:dyDescent="0.35">
      <c r="A5" t="s">
        <v>320</v>
      </c>
      <c r="B5" t="s">
        <v>335</v>
      </c>
      <c r="C5" t="s">
        <v>329</v>
      </c>
      <c r="D5">
        <v>3</v>
      </c>
      <c r="E5">
        <v>0.42857142857142855</v>
      </c>
      <c r="F5">
        <v>0.05</v>
      </c>
      <c r="G5">
        <v>0.05</v>
      </c>
      <c r="H5">
        <v>0.2</v>
      </c>
      <c r="I5">
        <v>0</v>
      </c>
      <c r="J5">
        <v>4</v>
      </c>
      <c r="K5" t="s">
        <v>329</v>
      </c>
    </row>
    <row r="6" spans="1:21" x14ac:dyDescent="0.35">
      <c r="A6" t="s">
        <v>320</v>
      </c>
      <c r="B6" t="s">
        <v>335</v>
      </c>
      <c r="C6" t="s">
        <v>328</v>
      </c>
      <c r="D6">
        <v>2</v>
      </c>
      <c r="E6">
        <v>0.7142857142857143</v>
      </c>
      <c r="F6">
        <v>0</v>
      </c>
      <c r="G6">
        <v>0.5</v>
      </c>
      <c r="H6">
        <v>0</v>
      </c>
      <c r="I6">
        <v>0</v>
      </c>
      <c r="J6">
        <v>4</v>
      </c>
      <c r="K6" t="s">
        <v>328</v>
      </c>
    </row>
    <row r="7" spans="1:21" x14ac:dyDescent="0.35">
      <c r="A7" t="s">
        <v>320</v>
      </c>
      <c r="B7" t="s">
        <v>335</v>
      </c>
      <c r="C7" t="s">
        <v>331</v>
      </c>
      <c r="D7">
        <v>1</v>
      </c>
      <c r="E7">
        <v>0.5714285714285714</v>
      </c>
      <c r="F7">
        <v>0.4</v>
      </c>
      <c r="G7">
        <v>0</v>
      </c>
      <c r="H7">
        <v>0</v>
      </c>
      <c r="I7">
        <v>0</v>
      </c>
      <c r="J7">
        <v>4</v>
      </c>
      <c r="K7" t="s">
        <v>331</v>
      </c>
    </row>
    <row r="8" spans="1:21" x14ac:dyDescent="0.35">
      <c r="A8" t="s">
        <v>320</v>
      </c>
      <c r="B8" t="s">
        <v>335</v>
      </c>
      <c r="C8" t="s">
        <v>325</v>
      </c>
      <c r="D8">
        <v>18</v>
      </c>
      <c r="E8">
        <v>6.1857142857142859</v>
      </c>
      <c r="F8">
        <v>3.83</v>
      </c>
      <c r="G8">
        <v>0.5</v>
      </c>
      <c r="H8">
        <v>0</v>
      </c>
      <c r="I8">
        <v>0</v>
      </c>
      <c r="J8">
        <v>4</v>
      </c>
      <c r="K8" t="s">
        <v>325</v>
      </c>
    </row>
    <row r="9" spans="1:21" x14ac:dyDescent="0.35">
      <c r="A9" t="s">
        <v>320</v>
      </c>
      <c r="B9" t="s">
        <v>335</v>
      </c>
      <c r="C9" t="s">
        <v>323</v>
      </c>
      <c r="D9">
        <v>18</v>
      </c>
      <c r="E9">
        <v>9.1428571428571423</v>
      </c>
      <c r="F9">
        <v>5.3</v>
      </c>
      <c r="G9">
        <v>0.45</v>
      </c>
      <c r="H9">
        <v>0.45</v>
      </c>
      <c r="I9">
        <v>0.2</v>
      </c>
      <c r="J9">
        <v>4</v>
      </c>
      <c r="K9" t="s">
        <v>323</v>
      </c>
    </row>
    <row r="10" spans="1:21" x14ac:dyDescent="0.35">
      <c r="A10" t="s">
        <v>320</v>
      </c>
      <c r="B10" t="s">
        <v>335</v>
      </c>
      <c r="C10" t="s">
        <v>326</v>
      </c>
      <c r="D10">
        <v>19</v>
      </c>
      <c r="E10">
        <v>8.4571428571428573</v>
      </c>
      <c r="F10">
        <v>3.85</v>
      </c>
      <c r="G10">
        <v>1.55</v>
      </c>
      <c r="H10">
        <v>0.52</v>
      </c>
      <c r="I10">
        <v>0</v>
      </c>
      <c r="J10">
        <v>4</v>
      </c>
      <c r="K10" t="s">
        <v>326</v>
      </c>
    </row>
    <row r="11" spans="1:21" x14ac:dyDescent="0.35">
      <c r="A11" t="s">
        <v>320</v>
      </c>
      <c r="B11" t="s">
        <v>335</v>
      </c>
      <c r="C11" t="s">
        <v>330</v>
      </c>
      <c r="D11">
        <v>1</v>
      </c>
      <c r="E11">
        <v>7.1428571428571425E-2</v>
      </c>
      <c r="F11">
        <v>0</v>
      </c>
      <c r="G11">
        <v>0</v>
      </c>
      <c r="H11">
        <v>0</v>
      </c>
      <c r="I11">
        <v>0.05</v>
      </c>
      <c r="J11">
        <v>4</v>
      </c>
      <c r="K11" t="s">
        <v>330</v>
      </c>
    </row>
    <row r="12" spans="1:21" x14ac:dyDescent="0.35">
      <c r="A12" t="s">
        <v>320</v>
      </c>
      <c r="B12" t="s">
        <v>335</v>
      </c>
      <c r="C12" t="s">
        <v>333</v>
      </c>
      <c r="D12">
        <v>1</v>
      </c>
      <c r="E12">
        <v>7.1428571428571425E-2</v>
      </c>
      <c r="F12">
        <v>0</v>
      </c>
      <c r="G12">
        <v>0</v>
      </c>
      <c r="H12">
        <v>0</v>
      </c>
      <c r="I12">
        <v>0.05</v>
      </c>
      <c r="J12">
        <v>4</v>
      </c>
      <c r="K12" t="s">
        <v>333</v>
      </c>
    </row>
    <row r="13" spans="1:21" x14ac:dyDescent="0.35">
      <c r="A13" t="s">
        <v>320</v>
      </c>
      <c r="B13" t="s">
        <v>336</v>
      </c>
      <c r="C13" t="s">
        <v>337</v>
      </c>
      <c r="D13">
        <v>1</v>
      </c>
      <c r="E13">
        <v>7.1428571428571425E-2</v>
      </c>
      <c r="F13">
        <v>0.05</v>
      </c>
      <c r="G13">
        <v>0</v>
      </c>
      <c r="H13">
        <v>0</v>
      </c>
      <c r="I13">
        <v>0</v>
      </c>
      <c r="J13">
        <v>2</v>
      </c>
      <c r="K13" t="s">
        <v>337</v>
      </c>
    </row>
    <row r="14" spans="1:21" x14ac:dyDescent="0.35">
      <c r="A14" t="s">
        <v>320</v>
      </c>
      <c r="B14" t="s">
        <v>336</v>
      </c>
      <c r="C14" t="s">
        <v>338</v>
      </c>
      <c r="D14">
        <v>1</v>
      </c>
      <c r="E14">
        <v>0.14285714285714285</v>
      </c>
      <c r="F14">
        <v>0</v>
      </c>
      <c r="G14">
        <v>0.1</v>
      </c>
      <c r="H14">
        <v>0</v>
      </c>
      <c r="I14">
        <v>0</v>
      </c>
      <c r="J14">
        <v>1</v>
      </c>
      <c r="K14" t="s">
        <v>338</v>
      </c>
    </row>
    <row r="15" spans="1:21" x14ac:dyDescent="0.35">
      <c r="A15" t="s">
        <v>320</v>
      </c>
      <c r="B15" t="s">
        <v>336</v>
      </c>
      <c r="C15" t="s">
        <v>339</v>
      </c>
      <c r="D15">
        <v>46</v>
      </c>
      <c r="E15">
        <v>35.371428571428574</v>
      </c>
      <c r="F15">
        <v>24.21</v>
      </c>
      <c r="G15">
        <v>0.5</v>
      </c>
      <c r="H15">
        <v>0.05</v>
      </c>
      <c r="I15">
        <v>0</v>
      </c>
      <c r="J15">
        <v>1</v>
      </c>
      <c r="K15" t="s">
        <v>339</v>
      </c>
    </row>
    <row r="16" spans="1:21" x14ac:dyDescent="0.35">
      <c r="A16" t="s">
        <v>320</v>
      </c>
      <c r="B16" t="s">
        <v>336</v>
      </c>
      <c r="C16" t="s">
        <v>340</v>
      </c>
      <c r="D16">
        <v>1</v>
      </c>
      <c r="E16">
        <v>4.2857142857142858E-2</v>
      </c>
      <c r="F16">
        <v>0</v>
      </c>
      <c r="G16">
        <v>0.03</v>
      </c>
      <c r="H16">
        <v>0</v>
      </c>
      <c r="I16">
        <v>0</v>
      </c>
      <c r="J16">
        <v>2</v>
      </c>
      <c r="K16" t="s">
        <v>340</v>
      </c>
    </row>
    <row r="17" spans="1:11" x14ac:dyDescent="0.35">
      <c r="A17" t="s">
        <v>320</v>
      </c>
      <c r="B17" t="s">
        <v>336</v>
      </c>
      <c r="C17" t="s">
        <v>341</v>
      </c>
      <c r="D17">
        <v>8</v>
      </c>
      <c r="E17">
        <v>0.87142857142857144</v>
      </c>
      <c r="F17">
        <v>0</v>
      </c>
      <c r="G17">
        <v>0.51</v>
      </c>
      <c r="H17">
        <v>0.1</v>
      </c>
      <c r="I17">
        <v>0</v>
      </c>
      <c r="J17">
        <v>2</v>
      </c>
      <c r="K17" t="s">
        <v>341</v>
      </c>
    </row>
    <row r="18" spans="1:11" x14ac:dyDescent="0.35">
      <c r="A18" t="s">
        <v>320</v>
      </c>
      <c r="B18" t="s">
        <v>336</v>
      </c>
      <c r="C18" t="s">
        <v>342</v>
      </c>
      <c r="D18">
        <v>8</v>
      </c>
      <c r="E18">
        <v>1.6428571428571428</v>
      </c>
      <c r="F18">
        <v>0.1</v>
      </c>
      <c r="G18">
        <v>1</v>
      </c>
      <c r="H18">
        <v>0.05</v>
      </c>
      <c r="I18">
        <v>0</v>
      </c>
      <c r="J18">
        <v>1</v>
      </c>
      <c r="K18" t="s">
        <v>342</v>
      </c>
    </row>
    <row r="19" spans="1:11" x14ac:dyDescent="0.35">
      <c r="A19" t="s">
        <v>320</v>
      </c>
      <c r="B19" t="s">
        <v>336</v>
      </c>
      <c r="C19" t="s">
        <v>343</v>
      </c>
      <c r="D19">
        <v>1</v>
      </c>
      <c r="E19">
        <v>7.1428571428571425E-2</v>
      </c>
      <c r="F19">
        <v>0</v>
      </c>
      <c r="G19">
        <v>0</v>
      </c>
      <c r="H19">
        <v>0.05</v>
      </c>
      <c r="I19">
        <v>0</v>
      </c>
      <c r="J19">
        <v>2</v>
      </c>
      <c r="K19" t="s">
        <v>343</v>
      </c>
    </row>
    <row r="20" spans="1:11" x14ac:dyDescent="0.35">
      <c r="A20" t="s">
        <v>320</v>
      </c>
      <c r="B20" t="s">
        <v>336</v>
      </c>
      <c r="C20" t="s">
        <v>344</v>
      </c>
      <c r="D20">
        <v>1</v>
      </c>
      <c r="E20">
        <v>0.9285714285714286</v>
      </c>
      <c r="F20">
        <v>0.65</v>
      </c>
      <c r="G20">
        <v>0</v>
      </c>
      <c r="H20">
        <v>0</v>
      </c>
      <c r="I20">
        <v>0</v>
      </c>
      <c r="J20">
        <v>3</v>
      </c>
      <c r="K20" t="s">
        <v>344</v>
      </c>
    </row>
    <row r="21" spans="1:11" x14ac:dyDescent="0.35">
      <c r="A21" t="s">
        <v>320</v>
      </c>
      <c r="B21" t="s">
        <v>336</v>
      </c>
      <c r="C21" t="s">
        <v>345</v>
      </c>
      <c r="D21">
        <v>6</v>
      </c>
      <c r="E21">
        <v>0.58571428571428574</v>
      </c>
      <c r="F21">
        <v>0</v>
      </c>
      <c r="G21">
        <v>0.08</v>
      </c>
      <c r="H21">
        <v>0.23</v>
      </c>
      <c r="I21">
        <v>0.1</v>
      </c>
      <c r="J21">
        <v>2</v>
      </c>
      <c r="K21" t="s">
        <v>345</v>
      </c>
    </row>
    <row r="22" spans="1:11" x14ac:dyDescent="0.35">
      <c r="A22" t="s">
        <v>320</v>
      </c>
      <c r="B22" t="s">
        <v>336</v>
      </c>
      <c r="C22" t="s">
        <v>346</v>
      </c>
      <c r="D22">
        <v>2</v>
      </c>
      <c r="E22">
        <v>0.18571428571428572</v>
      </c>
      <c r="F22">
        <v>0</v>
      </c>
      <c r="G22">
        <v>0</v>
      </c>
      <c r="H22">
        <v>0.13</v>
      </c>
      <c r="I22">
        <v>0</v>
      </c>
      <c r="J22">
        <v>3</v>
      </c>
      <c r="K22" t="s">
        <v>346</v>
      </c>
    </row>
    <row r="23" spans="1:11" x14ac:dyDescent="0.35">
      <c r="A23" t="s">
        <v>320</v>
      </c>
      <c r="B23" t="s">
        <v>336</v>
      </c>
      <c r="C23" t="s">
        <v>347</v>
      </c>
      <c r="D23">
        <v>7</v>
      </c>
      <c r="E23">
        <v>2.1857142857142855</v>
      </c>
      <c r="F23">
        <v>0.28000000000000003</v>
      </c>
      <c r="G23">
        <v>0.9</v>
      </c>
      <c r="H23">
        <v>0.3</v>
      </c>
      <c r="I23">
        <v>0.05</v>
      </c>
      <c r="J23">
        <v>2</v>
      </c>
      <c r="K23" t="s">
        <v>347</v>
      </c>
    </row>
    <row r="24" spans="1:11" x14ac:dyDescent="0.35">
      <c r="A24" t="s">
        <v>320</v>
      </c>
      <c r="B24" t="s">
        <v>336</v>
      </c>
      <c r="C24" t="s">
        <v>348</v>
      </c>
      <c r="D24">
        <v>1</v>
      </c>
      <c r="E24">
        <v>0.45714285714285713</v>
      </c>
      <c r="F24">
        <v>0.25</v>
      </c>
      <c r="G24">
        <v>7.0000000000000007E-2</v>
      </c>
      <c r="H24">
        <v>0</v>
      </c>
      <c r="I24">
        <v>0</v>
      </c>
      <c r="J24">
        <v>2</v>
      </c>
      <c r="K24" t="s">
        <v>348</v>
      </c>
    </row>
    <row r="25" spans="1:11" x14ac:dyDescent="0.35">
      <c r="A25" t="s">
        <v>320</v>
      </c>
      <c r="B25" t="s">
        <v>336</v>
      </c>
      <c r="C25" t="s">
        <v>349</v>
      </c>
      <c r="D25">
        <v>4</v>
      </c>
      <c r="E25">
        <v>2.6857142857142855</v>
      </c>
      <c r="F25">
        <v>1.7</v>
      </c>
      <c r="G25">
        <v>0.15</v>
      </c>
      <c r="H25">
        <v>0.03</v>
      </c>
      <c r="I25">
        <v>0</v>
      </c>
      <c r="J25">
        <v>3</v>
      </c>
      <c r="K25" t="s">
        <v>349</v>
      </c>
    </row>
    <row r="26" spans="1:11" x14ac:dyDescent="0.35">
      <c r="A26" t="s">
        <v>320</v>
      </c>
      <c r="B26" t="s">
        <v>336</v>
      </c>
      <c r="C26" t="s">
        <v>350</v>
      </c>
      <c r="D26">
        <v>1</v>
      </c>
      <c r="E26">
        <v>0.21428571428571427</v>
      </c>
      <c r="F26">
        <v>0</v>
      </c>
      <c r="G26">
        <v>0.05</v>
      </c>
      <c r="H26">
        <v>0</v>
      </c>
      <c r="I26">
        <v>0.1</v>
      </c>
      <c r="J26">
        <v>2</v>
      </c>
      <c r="K26" t="s">
        <v>350</v>
      </c>
    </row>
    <row r="27" spans="1:11" x14ac:dyDescent="0.35">
      <c r="A27" t="s">
        <v>320</v>
      </c>
      <c r="B27" t="s">
        <v>336</v>
      </c>
      <c r="C27" t="s">
        <v>351</v>
      </c>
      <c r="D27">
        <v>8</v>
      </c>
      <c r="E27">
        <v>2.4714285714285715</v>
      </c>
      <c r="F27">
        <v>0.3</v>
      </c>
      <c r="G27">
        <v>1.33</v>
      </c>
      <c r="H27">
        <v>0.1</v>
      </c>
      <c r="I27">
        <v>0</v>
      </c>
      <c r="J27">
        <v>2</v>
      </c>
      <c r="K27" t="s">
        <v>351</v>
      </c>
    </row>
    <row r="28" spans="1:11" x14ac:dyDescent="0.35">
      <c r="A28" t="s">
        <v>320</v>
      </c>
      <c r="B28" t="s">
        <v>336</v>
      </c>
      <c r="C28" t="s">
        <v>352</v>
      </c>
      <c r="D28">
        <v>3</v>
      </c>
      <c r="E28">
        <v>1.0428571428571429</v>
      </c>
      <c r="F28">
        <v>0.35</v>
      </c>
      <c r="G28">
        <v>0.23</v>
      </c>
      <c r="H28">
        <v>0.05</v>
      </c>
      <c r="I28">
        <v>0.1</v>
      </c>
      <c r="J28">
        <v>2</v>
      </c>
      <c r="K28" t="s">
        <v>352</v>
      </c>
    </row>
    <row r="29" spans="1:11" x14ac:dyDescent="0.35">
      <c r="A29" t="s">
        <v>320</v>
      </c>
      <c r="B29" t="s">
        <v>353</v>
      </c>
      <c r="C29" t="s">
        <v>324</v>
      </c>
      <c r="D29">
        <v>27</v>
      </c>
      <c r="E29">
        <v>16</v>
      </c>
      <c r="F29">
        <v>11.17</v>
      </c>
      <c r="G29">
        <v>0.03</v>
      </c>
      <c r="H29">
        <v>0</v>
      </c>
      <c r="I29">
        <v>0</v>
      </c>
      <c r="J29">
        <v>2</v>
      </c>
      <c r="K29" t="s">
        <v>324</v>
      </c>
    </row>
    <row r="30" spans="1:11" x14ac:dyDescent="0.35">
      <c r="A30" t="s">
        <v>320</v>
      </c>
      <c r="B30" t="s">
        <v>353</v>
      </c>
      <c r="C30" t="s">
        <v>327</v>
      </c>
      <c r="D30">
        <v>1</v>
      </c>
      <c r="E30">
        <v>4.2857142857142858E-2</v>
      </c>
      <c r="F30">
        <v>0</v>
      </c>
      <c r="G30">
        <v>0.03</v>
      </c>
      <c r="H30">
        <v>0</v>
      </c>
      <c r="I30">
        <v>0</v>
      </c>
      <c r="J30">
        <v>1</v>
      </c>
      <c r="K30" t="s">
        <v>327</v>
      </c>
    </row>
    <row r="31" spans="1:11" x14ac:dyDescent="0.35">
      <c r="A31" t="s">
        <v>320</v>
      </c>
      <c r="B31" t="s">
        <v>353</v>
      </c>
      <c r="C31" t="s">
        <v>322</v>
      </c>
      <c r="D31">
        <v>12</v>
      </c>
      <c r="E31">
        <v>2.0142857142857142</v>
      </c>
      <c r="F31">
        <v>1.04</v>
      </c>
      <c r="G31">
        <v>0.27</v>
      </c>
      <c r="H31">
        <v>0.1</v>
      </c>
      <c r="I31">
        <v>0</v>
      </c>
      <c r="J31">
        <v>2</v>
      </c>
      <c r="K31" t="s">
        <v>322</v>
      </c>
    </row>
    <row r="32" spans="1:11" x14ac:dyDescent="0.35">
      <c r="A32" t="s">
        <v>320</v>
      </c>
      <c r="B32" t="s">
        <v>353</v>
      </c>
      <c r="C32" t="s">
        <v>329</v>
      </c>
      <c r="D32">
        <v>5</v>
      </c>
      <c r="E32">
        <v>0.54285714285714282</v>
      </c>
      <c r="F32">
        <v>0.1</v>
      </c>
      <c r="G32">
        <v>0.28000000000000003</v>
      </c>
      <c r="H32">
        <v>0</v>
      </c>
      <c r="I32">
        <v>0</v>
      </c>
      <c r="J32">
        <v>3</v>
      </c>
      <c r="K32" t="s">
        <v>329</v>
      </c>
    </row>
    <row r="33" spans="1:11" x14ac:dyDescent="0.35">
      <c r="A33" t="s">
        <v>320</v>
      </c>
      <c r="B33" t="s">
        <v>353</v>
      </c>
      <c r="C33" t="s">
        <v>325</v>
      </c>
      <c r="D33">
        <v>16</v>
      </c>
      <c r="E33">
        <v>3.4285714285714284</v>
      </c>
      <c r="F33">
        <v>2.35</v>
      </c>
      <c r="G33">
        <v>0.05</v>
      </c>
      <c r="H33">
        <v>0</v>
      </c>
      <c r="I33">
        <v>0</v>
      </c>
      <c r="J33">
        <v>3</v>
      </c>
      <c r="K33" t="s">
        <v>325</v>
      </c>
    </row>
    <row r="34" spans="1:11" x14ac:dyDescent="0.35">
      <c r="A34" t="s">
        <v>320</v>
      </c>
      <c r="B34" t="s">
        <v>353</v>
      </c>
      <c r="C34" t="s">
        <v>323</v>
      </c>
      <c r="D34">
        <v>9</v>
      </c>
      <c r="E34">
        <v>1.4428571428571428</v>
      </c>
      <c r="F34">
        <v>0.8</v>
      </c>
      <c r="G34">
        <v>0.18</v>
      </c>
      <c r="H34">
        <v>0.03</v>
      </c>
      <c r="I34">
        <v>0</v>
      </c>
      <c r="J34">
        <v>1</v>
      </c>
      <c r="K34" t="s">
        <v>323</v>
      </c>
    </row>
    <row r="35" spans="1:11" x14ac:dyDescent="0.35">
      <c r="A35" t="s">
        <v>320</v>
      </c>
      <c r="B35" t="s">
        <v>353</v>
      </c>
      <c r="C35" t="s">
        <v>334</v>
      </c>
      <c r="D35">
        <v>2</v>
      </c>
      <c r="E35">
        <v>0.14285714285714285</v>
      </c>
      <c r="F35">
        <v>0</v>
      </c>
      <c r="G35">
        <v>0.05</v>
      </c>
      <c r="H35">
        <v>0.05</v>
      </c>
      <c r="I35">
        <v>0</v>
      </c>
      <c r="J35">
        <v>3</v>
      </c>
      <c r="K35" t="s">
        <v>334</v>
      </c>
    </row>
    <row r="36" spans="1:11" x14ac:dyDescent="0.35">
      <c r="A36" t="s">
        <v>320</v>
      </c>
      <c r="B36" t="s">
        <v>353</v>
      </c>
      <c r="C36" t="s">
        <v>326</v>
      </c>
      <c r="D36">
        <v>2</v>
      </c>
      <c r="E36">
        <v>0.14285714285714285</v>
      </c>
      <c r="F36">
        <v>0.05</v>
      </c>
      <c r="G36">
        <v>0.05</v>
      </c>
      <c r="H36">
        <v>0</v>
      </c>
      <c r="I36">
        <v>0</v>
      </c>
      <c r="J36">
        <v>2</v>
      </c>
      <c r="K36" t="s">
        <v>326</v>
      </c>
    </row>
    <row r="37" spans="1:11" x14ac:dyDescent="0.35">
      <c r="A37" t="s">
        <v>320</v>
      </c>
      <c r="B37" t="s">
        <v>354</v>
      </c>
      <c r="C37" t="s">
        <v>355</v>
      </c>
      <c r="D37">
        <v>1</v>
      </c>
      <c r="E37">
        <v>4.2857142857142858E-2</v>
      </c>
      <c r="F37">
        <v>0</v>
      </c>
      <c r="G37">
        <v>0.03</v>
      </c>
      <c r="H37">
        <v>0</v>
      </c>
      <c r="I37">
        <v>0</v>
      </c>
      <c r="J37">
        <v>2</v>
      </c>
      <c r="K37" t="s">
        <v>355</v>
      </c>
    </row>
    <row r="38" spans="1:11" x14ac:dyDescent="0.35">
      <c r="A38" t="s">
        <v>320</v>
      </c>
      <c r="B38" t="s">
        <v>354</v>
      </c>
      <c r="C38" t="s">
        <v>356</v>
      </c>
      <c r="D38">
        <v>1</v>
      </c>
      <c r="E38">
        <v>0.14285714285714285</v>
      </c>
      <c r="F38">
        <v>0</v>
      </c>
      <c r="G38">
        <v>0</v>
      </c>
      <c r="H38">
        <v>0.1</v>
      </c>
      <c r="I38">
        <v>0</v>
      </c>
      <c r="J38">
        <v>1</v>
      </c>
      <c r="K38" t="s">
        <v>356</v>
      </c>
    </row>
    <row r="39" spans="1:11" x14ac:dyDescent="0.35">
      <c r="A39" t="s">
        <v>320</v>
      </c>
      <c r="B39" t="s">
        <v>354</v>
      </c>
      <c r="C39" t="s">
        <v>357</v>
      </c>
      <c r="D39">
        <v>3</v>
      </c>
      <c r="E39">
        <v>0.38571428571428573</v>
      </c>
      <c r="F39">
        <v>7.0000000000000007E-2</v>
      </c>
      <c r="G39">
        <v>0.2</v>
      </c>
      <c r="H39">
        <v>0</v>
      </c>
      <c r="I39">
        <v>0</v>
      </c>
      <c r="J39">
        <v>1</v>
      </c>
      <c r="K39" t="s">
        <v>357</v>
      </c>
    </row>
    <row r="40" spans="1:11" x14ac:dyDescent="0.35">
      <c r="A40" t="s">
        <v>320</v>
      </c>
      <c r="B40" t="s">
        <v>354</v>
      </c>
      <c r="C40" t="s">
        <v>358</v>
      </c>
      <c r="D40">
        <v>25</v>
      </c>
      <c r="E40">
        <v>7.1</v>
      </c>
      <c r="F40">
        <v>4.01</v>
      </c>
      <c r="G40">
        <v>0.86</v>
      </c>
      <c r="H40">
        <v>0.1</v>
      </c>
      <c r="I40">
        <v>0</v>
      </c>
      <c r="J40">
        <v>1</v>
      </c>
      <c r="K40" t="s">
        <v>358</v>
      </c>
    </row>
    <row r="41" spans="1:11" x14ac:dyDescent="0.35">
      <c r="A41" t="s">
        <v>320</v>
      </c>
      <c r="B41" t="s">
        <v>354</v>
      </c>
      <c r="C41" t="s">
        <v>359</v>
      </c>
      <c r="D41">
        <v>10</v>
      </c>
      <c r="E41">
        <v>2.2571428571428571</v>
      </c>
      <c r="F41">
        <v>1.4</v>
      </c>
      <c r="G41">
        <v>0.18</v>
      </c>
      <c r="H41">
        <v>0</v>
      </c>
      <c r="I41">
        <v>0</v>
      </c>
      <c r="J41">
        <v>1</v>
      </c>
      <c r="K41" t="s">
        <v>359</v>
      </c>
    </row>
    <row r="42" spans="1:11" x14ac:dyDescent="0.35">
      <c r="A42" t="s">
        <v>320</v>
      </c>
      <c r="B42" t="s">
        <v>354</v>
      </c>
      <c r="C42" t="s">
        <v>360</v>
      </c>
      <c r="D42">
        <v>11</v>
      </c>
      <c r="E42">
        <v>2.9714285714285715</v>
      </c>
      <c r="F42">
        <v>1.2</v>
      </c>
      <c r="G42">
        <v>0.88</v>
      </c>
      <c r="H42">
        <v>0</v>
      </c>
      <c r="I42">
        <v>0</v>
      </c>
      <c r="J42">
        <v>1</v>
      </c>
      <c r="K42" t="s">
        <v>360</v>
      </c>
    </row>
    <row r="43" spans="1:11" x14ac:dyDescent="0.35">
      <c r="A43" t="s">
        <v>320</v>
      </c>
      <c r="B43" t="s">
        <v>354</v>
      </c>
      <c r="C43" t="s">
        <v>361</v>
      </c>
      <c r="D43">
        <v>26</v>
      </c>
      <c r="E43">
        <v>15.028571428571428</v>
      </c>
      <c r="F43">
        <v>9.67</v>
      </c>
      <c r="G43">
        <v>0.85</v>
      </c>
      <c r="H43">
        <v>0</v>
      </c>
      <c r="I43">
        <v>0</v>
      </c>
      <c r="J43">
        <v>1</v>
      </c>
      <c r="K43" t="s">
        <v>361</v>
      </c>
    </row>
    <row r="44" spans="1:11" x14ac:dyDescent="0.35">
      <c r="A44" t="s">
        <v>320</v>
      </c>
      <c r="B44" t="s">
        <v>354</v>
      </c>
      <c r="C44" t="s">
        <v>362</v>
      </c>
      <c r="D44">
        <v>1</v>
      </c>
      <c r="E44">
        <v>0.14285714285714285</v>
      </c>
      <c r="F44">
        <v>0.1</v>
      </c>
      <c r="G44">
        <v>0</v>
      </c>
      <c r="H44">
        <v>0</v>
      </c>
      <c r="I44">
        <v>0</v>
      </c>
      <c r="J44">
        <v>1</v>
      </c>
      <c r="K44" t="s">
        <v>362</v>
      </c>
    </row>
    <row r="45" spans="1:11" x14ac:dyDescent="0.35">
      <c r="A45" t="s">
        <v>320</v>
      </c>
      <c r="B45" t="s">
        <v>354</v>
      </c>
      <c r="C45" t="s">
        <v>363</v>
      </c>
      <c r="D45">
        <v>1</v>
      </c>
      <c r="E45">
        <v>0.14285714285714285</v>
      </c>
      <c r="F45">
        <v>0.1</v>
      </c>
      <c r="G45">
        <v>0</v>
      </c>
      <c r="H45">
        <v>0</v>
      </c>
      <c r="I45">
        <v>0</v>
      </c>
      <c r="J45">
        <v>2</v>
      </c>
      <c r="K45" t="s">
        <v>363</v>
      </c>
    </row>
    <row r="46" spans="1:11" x14ac:dyDescent="0.35">
      <c r="A46" t="s">
        <v>320</v>
      </c>
      <c r="B46" t="s">
        <v>354</v>
      </c>
      <c r="C46" t="s">
        <v>364</v>
      </c>
      <c r="D46">
        <v>4</v>
      </c>
      <c r="E46">
        <v>2.1857142857142855</v>
      </c>
      <c r="F46">
        <v>0.6</v>
      </c>
      <c r="G46">
        <v>0.68</v>
      </c>
      <c r="H46">
        <v>0.25</v>
      </c>
      <c r="I46">
        <v>0</v>
      </c>
      <c r="J46">
        <v>1</v>
      </c>
      <c r="K46" t="s">
        <v>364</v>
      </c>
    </row>
    <row r="47" spans="1:11" x14ac:dyDescent="0.35">
      <c r="A47" t="s">
        <v>320</v>
      </c>
      <c r="B47" t="s">
        <v>354</v>
      </c>
      <c r="C47" t="s">
        <v>365</v>
      </c>
      <c r="D47">
        <v>25</v>
      </c>
      <c r="E47">
        <v>9.9428571428571431</v>
      </c>
      <c r="F47">
        <v>5.7</v>
      </c>
      <c r="G47">
        <v>0.93</v>
      </c>
      <c r="H47">
        <v>0.33</v>
      </c>
      <c r="I47">
        <v>0</v>
      </c>
      <c r="J47">
        <v>1</v>
      </c>
      <c r="K47" t="s">
        <v>365</v>
      </c>
    </row>
    <row r="48" spans="1:11" x14ac:dyDescent="0.35">
      <c r="A48" t="s">
        <v>320</v>
      </c>
      <c r="B48" t="s">
        <v>366</v>
      </c>
      <c r="C48" t="s">
        <v>367</v>
      </c>
      <c r="D48">
        <v>50</v>
      </c>
      <c r="E48">
        <v>9.8857142857142861</v>
      </c>
      <c r="F48">
        <v>5.86</v>
      </c>
      <c r="G48">
        <v>1.03</v>
      </c>
      <c r="H48">
        <v>0.03</v>
      </c>
      <c r="I48">
        <v>0</v>
      </c>
      <c r="J48">
        <v>1</v>
      </c>
      <c r="K48" t="s">
        <v>367</v>
      </c>
    </row>
    <row r="49" spans="1:11" x14ac:dyDescent="0.35">
      <c r="A49" t="s">
        <v>320</v>
      </c>
      <c r="B49" t="s">
        <v>366</v>
      </c>
      <c r="C49" t="s">
        <v>368</v>
      </c>
      <c r="D49">
        <v>4</v>
      </c>
      <c r="E49">
        <v>2.5714285714285716</v>
      </c>
      <c r="F49">
        <v>1.35</v>
      </c>
      <c r="G49">
        <v>0.45</v>
      </c>
      <c r="H49">
        <v>0</v>
      </c>
      <c r="I49">
        <v>0</v>
      </c>
      <c r="J49">
        <v>1</v>
      </c>
      <c r="K49" t="s">
        <v>368</v>
      </c>
    </row>
    <row r="50" spans="1:11" x14ac:dyDescent="0.35">
      <c r="A50" t="s">
        <v>320</v>
      </c>
      <c r="B50" t="s">
        <v>366</v>
      </c>
      <c r="C50" t="s">
        <v>369</v>
      </c>
      <c r="D50">
        <v>12</v>
      </c>
      <c r="E50">
        <v>10.257142857142858</v>
      </c>
      <c r="F50">
        <v>6.78</v>
      </c>
      <c r="G50">
        <v>0.4</v>
      </c>
      <c r="H50">
        <v>0</v>
      </c>
      <c r="I50">
        <v>0</v>
      </c>
      <c r="J50">
        <v>1</v>
      </c>
      <c r="K50" t="s">
        <v>369</v>
      </c>
    </row>
  </sheetData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26"/>
  <sheetViews>
    <sheetView zoomScale="80" zoomScaleNormal="80" workbookViewId="0">
      <selection activeCell="E13" sqref="E13"/>
    </sheetView>
  </sheetViews>
  <sheetFormatPr defaultRowHeight="14.5" x14ac:dyDescent="0.35"/>
  <cols>
    <col min="1" max="1" width="30.1796875" customWidth="1"/>
    <col min="2" max="2" width="26.453125" customWidth="1"/>
    <col min="3" max="4" width="14.26953125" style="2" customWidth="1"/>
    <col min="5" max="5" width="34.54296875" style="2" bestFit="1" customWidth="1"/>
    <col min="6" max="6" width="16" style="2" customWidth="1"/>
    <col min="7" max="7" width="13.7265625" style="2" customWidth="1"/>
    <col min="8" max="9" width="13.7265625" customWidth="1"/>
    <col min="26" max="26" width="11" customWidth="1"/>
    <col min="27" max="27" width="12.36328125" customWidth="1"/>
    <col min="28" max="28" width="28.1796875" customWidth="1"/>
    <col min="29" max="29" width="7.36328125" customWidth="1"/>
    <col min="30" max="30" width="7" customWidth="1"/>
    <col min="31" max="31" width="5.90625" customWidth="1"/>
  </cols>
  <sheetData>
    <row r="1" spans="1:31" ht="29" x14ac:dyDescent="0.35">
      <c r="A1" t="s">
        <v>0</v>
      </c>
      <c r="B1" t="s">
        <v>1</v>
      </c>
      <c r="C1" s="2" t="s">
        <v>81</v>
      </c>
      <c r="D1" s="2" t="s">
        <v>82</v>
      </c>
      <c r="E1" s="2" t="s">
        <v>83</v>
      </c>
      <c r="F1" s="2" t="s">
        <v>84</v>
      </c>
      <c r="G1" s="2" t="s">
        <v>85</v>
      </c>
      <c r="Z1" s="10" t="s">
        <v>1</v>
      </c>
      <c r="AA1" s="11" t="s">
        <v>86</v>
      </c>
      <c r="AB1" t="s">
        <v>87</v>
      </c>
      <c r="AC1" s="11" t="s">
        <v>88</v>
      </c>
      <c r="AD1" s="11" t="s">
        <v>89</v>
      </c>
      <c r="AE1" s="11" t="s">
        <v>90</v>
      </c>
    </row>
    <row r="2" spans="1:31" x14ac:dyDescent="0.35">
      <c r="A2" t="s">
        <v>320</v>
      </c>
      <c r="B2" t="s">
        <v>370</v>
      </c>
      <c r="C2">
        <v>2</v>
      </c>
      <c r="D2">
        <v>0</v>
      </c>
      <c r="E2">
        <v>0</v>
      </c>
      <c r="F2">
        <v>0</v>
      </c>
      <c r="G2">
        <v>0</v>
      </c>
      <c r="Z2" s="9" t="s">
        <v>80</v>
      </c>
      <c r="AA2" s="7"/>
      <c r="AB2" s="7"/>
      <c r="AC2" s="7"/>
      <c r="AD2" s="7"/>
      <c r="AE2" s="7"/>
    </row>
    <row r="3" spans="1:31" x14ac:dyDescent="0.35">
      <c r="Z3" s="9" t="s">
        <v>24</v>
      </c>
      <c r="AA3" s="7"/>
      <c r="AB3" s="7"/>
      <c r="AC3" s="7"/>
      <c r="AD3" s="7"/>
      <c r="AE3" s="7"/>
    </row>
    <row r="25" spans="26:30" x14ac:dyDescent="0.35">
      <c r="Z25" t="s">
        <v>86</v>
      </c>
      <c r="AA25" t="s">
        <v>87</v>
      </c>
      <c r="AB25" t="s">
        <v>91</v>
      </c>
      <c r="AC25" t="s">
        <v>89</v>
      </c>
      <c r="AD25" t="s">
        <v>90</v>
      </c>
    </row>
    <row r="26" spans="26:30" x14ac:dyDescent="0.35">
      <c r="Z26" s="7"/>
      <c r="AA26" s="7"/>
      <c r="AB26" s="7"/>
      <c r="AC26" s="7"/>
      <c r="AD26" s="7"/>
    </row>
  </sheetData>
  <pageMargins left="0.7" right="0.7" top="0.75" bottom="0.75" header="0.3" footer="0.3"/>
  <pageSetup orientation="portrait" horizontalDpi="300" verticalDpi="300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22"/>
  <sheetViews>
    <sheetView topLeftCell="C1" workbookViewId="0">
      <selection activeCell="T1" sqref="T1"/>
    </sheetView>
  </sheetViews>
  <sheetFormatPr defaultRowHeight="14.5" x14ac:dyDescent="0.35"/>
  <cols>
    <col min="1" max="1" width="34.54296875" customWidth="1"/>
    <col min="2" max="2" width="20.7265625" customWidth="1"/>
    <col min="3" max="3" width="24.453125" style="1" bestFit="1" customWidth="1"/>
    <col min="4" max="4" width="14" style="1" bestFit="1" customWidth="1"/>
    <col min="5" max="5" width="14.81640625" style="1" bestFit="1" customWidth="1"/>
    <col min="6" max="6" width="16.81640625" style="1" bestFit="1" customWidth="1"/>
    <col min="20" max="20" width="10.7265625" customWidth="1"/>
    <col min="21" max="21" width="16" style="2" customWidth="1"/>
    <col min="22" max="22" width="27.08984375" style="2" customWidth="1"/>
    <col min="23" max="23" width="17.54296875" style="2" customWidth="1"/>
    <col min="24" max="24" width="12.7265625" style="2" customWidth="1"/>
  </cols>
  <sheetData>
    <row r="1" spans="1:24" x14ac:dyDescent="0.35">
      <c r="A1" t="s">
        <v>0</v>
      </c>
      <c r="B1" t="s">
        <v>1</v>
      </c>
      <c r="C1" s="1" t="s">
        <v>92</v>
      </c>
      <c r="D1" s="1" t="s">
        <v>93</v>
      </c>
      <c r="E1" s="1" t="s">
        <v>94</v>
      </c>
      <c r="F1" s="1" t="s">
        <v>95</v>
      </c>
      <c r="T1" s="8" t="s">
        <v>1</v>
      </c>
      <c r="U1" s="2" t="s">
        <v>96</v>
      </c>
      <c r="V1" s="2" t="s">
        <v>97</v>
      </c>
      <c r="W1" s="2" t="s">
        <v>98</v>
      </c>
    </row>
    <row r="2" spans="1:24" x14ac:dyDescent="0.35">
      <c r="A2" t="s">
        <v>320</v>
      </c>
      <c r="B2" t="s">
        <v>324</v>
      </c>
      <c r="C2">
        <v>43.4015920843541</v>
      </c>
      <c r="D2">
        <v>0</v>
      </c>
      <c r="E2">
        <v>2.09538850790701</v>
      </c>
      <c r="F2">
        <v>0</v>
      </c>
      <c r="T2" s="9" t="s">
        <v>80</v>
      </c>
      <c r="X2"/>
    </row>
    <row r="3" spans="1:24" x14ac:dyDescent="0.35">
      <c r="A3" t="s">
        <v>320</v>
      </c>
      <c r="B3" t="s">
        <v>327</v>
      </c>
      <c r="C3" s="1">
        <v>3.8623839523310002</v>
      </c>
      <c r="D3" s="1">
        <v>0</v>
      </c>
      <c r="E3" s="1">
        <v>0</v>
      </c>
      <c r="F3" s="1">
        <v>7.7492178546856902E-2</v>
      </c>
      <c r="T3" s="9" t="s">
        <v>24</v>
      </c>
      <c r="X3"/>
    </row>
    <row r="4" spans="1:24" x14ac:dyDescent="0.35">
      <c r="A4" t="s">
        <v>320</v>
      </c>
      <c r="B4" t="s">
        <v>322</v>
      </c>
      <c r="C4" s="1">
        <v>78.490382078988105</v>
      </c>
      <c r="D4" s="1">
        <v>1.0690757693403099</v>
      </c>
      <c r="E4" s="1">
        <v>13.445409592403299</v>
      </c>
      <c r="F4" s="1">
        <v>0</v>
      </c>
      <c r="U4"/>
      <c r="V4"/>
      <c r="W4"/>
      <c r="X4"/>
    </row>
    <row r="5" spans="1:24" x14ac:dyDescent="0.35">
      <c r="A5" t="s">
        <v>320</v>
      </c>
      <c r="B5" t="s">
        <v>329</v>
      </c>
      <c r="C5" s="1">
        <v>3.2192544104260099</v>
      </c>
      <c r="D5" s="1">
        <v>0</v>
      </c>
      <c r="E5" s="1">
        <v>0</v>
      </c>
      <c r="F5" s="1">
        <v>0</v>
      </c>
      <c r="U5"/>
      <c r="V5"/>
      <c r="W5"/>
      <c r="X5"/>
    </row>
    <row r="6" spans="1:24" x14ac:dyDescent="0.35">
      <c r="A6" t="s">
        <v>320</v>
      </c>
      <c r="B6" t="s">
        <v>328</v>
      </c>
      <c r="C6" s="1">
        <v>2.8073818340817298</v>
      </c>
      <c r="D6" s="1">
        <v>0</v>
      </c>
      <c r="E6" s="1">
        <v>0</v>
      </c>
      <c r="F6" s="1">
        <v>0</v>
      </c>
      <c r="U6"/>
      <c r="V6"/>
      <c r="W6"/>
      <c r="X6"/>
    </row>
    <row r="7" spans="1:24" x14ac:dyDescent="0.35">
      <c r="A7" t="s">
        <v>320</v>
      </c>
      <c r="B7" t="s">
        <v>331</v>
      </c>
      <c r="C7" s="1">
        <v>3.77517381048298</v>
      </c>
      <c r="D7" s="1">
        <v>0.432931509898143</v>
      </c>
      <c r="E7" s="1">
        <v>0</v>
      </c>
      <c r="F7" s="1">
        <v>0</v>
      </c>
      <c r="U7"/>
      <c r="V7"/>
      <c r="W7"/>
      <c r="X7"/>
    </row>
    <row r="8" spans="1:24" x14ac:dyDescent="0.35">
      <c r="A8" t="s">
        <v>320</v>
      </c>
      <c r="B8" t="s">
        <v>325</v>
      </c>
      <c r="C8" s="1">
        <v>41.171737330208202</v>
      </c>
      <c r="D8" s="1">
        <v>0</v>
      </c>
      <c r="E8" s="1">
        <v>7.6430750956816498</v>
      </c>
      <c r="F8" s="1">
        <v>0.48805320115550199</v>
      </c>
      <c r="U8"/>
      <c r="V8"/>
      <c r="W8"/>
      <c r="X8"/>
    </row>
    <row r="9" spans="1:24" x14ac:dyDescent="0.35">
      <c r="A9" t="s">
        <v>320</v>
      </c>
      <c r="B9" t="s">
        <v>323</v>
      </c>
      <c r="C9" s="1">
        <v>28.061286288744299</v>
      </c>
      <c r="D9" s="1">
        <v>0</v>
      </c>
      <c r="E9" s="1">
        <v>1.71580061745976</v>
      </c>
      <c r="F9" s="1">
        <v>0.85275837369785601</v>
      </c>
      <c r="U9"/>
      <c r="V9"/>
      <c r="W9"/>
      <c r="X9"/>
    </row>
    <row r="10" spans="1:24" x14ac:dyDescent="0.35">
      <c r="A10" t="s">
        <v>320</v>
      </c>
      <c r="B10" t="s">
        <v>332</v>
      </c>
      <c r="C10" s="1">
        <v>0</v>
      </c>
      <c r="D10" s="1">
        <v>0</v>
      </c>
      <c r="E10" s="1">
        <v>2.2736420441699301</v>
      </c>
      <c r="F10" s="1">
        <v>0</v>
      </c>
      <c r="U10"/>
      <c r="V10"/>
      <c r="W10"/>
      <c r="X10"/>
    </row>
    <row r="11" spans="1:24" x14ac:dyDescent="0.35">
      <c r="A11" t="s">
        <v>320</v>
      </c>
      <c r="B11" t="s">
        <v>334</v>
      </c>
      <c r="C11" s="1">
        <v>5.4510627156790101E-2</v>
      </c>
      <c r="D11" s="1">
        <v>0</v>
      </c>
      <c r="E11" s="1">
        <v>0</v>
      </c>
      <c r="F11" s="1">
        <v>0</v>
      </c>
      <c r="U11"/>
      <c r="V11"/>
      <c r="W11"/>
      <c r="X11"/>
    </row>
    <row r="12" spans="1:24" x14ac:dyDescent="0.35">
      <c r="A12" t="s">
        <v>320</v>
      </c>
      <c r="B12" t="s">
        <v>326</v>
      </c>
      <c r="C12" s="1">
        <v>15.446069598032199</v>
      </c>
      <c r="D12" s="1">
        <v>0</v>
      </c>
      <c r="E12" s="1">
        <v>3.7065005405774301</v>
      </c>
      <c r="F12" s="1">
        <v>0</v>
      </c>
      <c r="U12"/>
      <c r="V12"/>
      <c r="W12"/>
      <c r="X12"/>
    </row>
    <row r="13" spans="1:24" x14ac:dyDescent="0.35">
      <c r="A13" t="s">
        <v>320</v>
      </c>
      <c r="B13" t="s">
        <v>330</v>
      </c>
      <c r="C13" s="1">
        <v>1.3575997092196701</v>
      </c>
      <c r="D13" s="1">
        <v>0</v>
      </c>
      <c r="E13" s="1">
        <v>0</v>
      </c>
      <c r="F13" s="1">
        <v>0</v>
      </c>
      <c r="U13"/>
      <c r="V13"/>
      <c r="W13"/>
      <c r="X13"/>
    </row>
    <row r="14" spans="1:24" x14ac:dyDescent="0.35">
      <c r="A14" t="s">
        <v>320</v>
      </c>
      <c r="B14" t="s">
        <v>333</v>
      </c>
      <c r="C14" s="1">
        <v>0.26726894233507797</v>
      </c>
      <c r="D14" s="1">
        <v>0</v>
      </c>
      <c r="E14" s="1">
        <v>0</v>
      </c>
      <c r="F14" s="1">
        <v>0</v>
      </c>
      <c r="U14"/>
      <c r="V14"/>
      <c r="W14"/>
      <c r="X14"/>
    </row>
    <row r="15" spans="1:24" x14ac:dyDescent="0.35">
      <c r="U15"/>
      <c r="V15"/>
      <c r="W15"/>
      <c r="X15"/>
    </row>
    <row r="16" spans="1:24" x14ac:dyDescent="0.35">
      <c r="U16"/>
      <c r="V16"/>
      <c r="W16"/>
      <c r="X16"/>
    </row>
    <row r="17" spans="21:24" x14ac:dyDescent="0.35">
      <c r="U17"/>
      <c r="V17"/>
      <c r="W17"/>
      <c r="X17"/>
    </row>
    <row r="18" spans="21:24" x14ac:dyDescent="0.35">
      <c r="U18"/>
      <c r="V18"/>
      <c r="W18"/>
      <c r="X18"/>
    </row>
    <row r="19" spans="21:24" x14ac:dyDescent="0.35">
      <c r="U19"/>
      <c r="V19"/>
      <c r="W19"/>
      <c r="X19"/>
    </row>
    <row r="20" spans="21:24" x14ac:dyDescent="0.35">
      <c r="U20"/>
      <c r="V20"/>
      <c r="W20"/>
    </row>
    <row r="21" spans="21:24" x14ac:dyDescent="0.35">
      <c r="U21"/>
      <c r="V21"/>
      <c r="W21"/>
    </row>
    <row r="22" spans="21:24" x14ac:dyDescent="0.35">
      <c r="U22"/>
      <c r="V22"/>
      <c r="W22"/>
    </row>
  </sheetData>
  <pageMargins left="0.7" right="0.7" top="0.75" bottom="0.75" header="0.3" footer="0.3"/>
  <pageSetup orientation="portrait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35"/>
  <sheetViews>
    <sheetView zoomScale="112" zoomScaleNormal="112" workbookViewId="0">
      <selection activeCell="I36" sqref="I36"/>
    </sheetView>
  </sheetViews>
  <sheetFormatPr defaultRowHeight="14.5" x14ac:dyDescent="0.35"/>
  <cols>
    <col min="1" max="1" width="34.7265625" customWidth="1"/>
    <col min="2" max="2" width="34.7265625" bestFit="1" customWidth="1"/>
    <col min="3" max="3" width="15.26953125" customWidth="1"/>
    <col min="4" max="4" width="10.7265625" customWidth="1"/>
    <col min="16" max="16" width="15.90625" customWidth="1"/>
    <col min="17" max="17" width="4.1796875" style="1" customWidth="1"/>
    <col min="18" max="18" width="8.26953125" style="1" customWidth="1"/>
  </cols>
  <sheetData>
    <row r="1" spans="1:18" x14ac:dyDescent="0.35">
      <c r="A1" t="s">
        <v>0</v>
      </c>
      <c r="B1" t="s">
        <v>99</v>
      </c>
      <c r="C1" t="s">
        <v>100</v>
      </c>
      <c r="D1" t="s">
        <v>101</v>
      </c>
      <c r="P1" s="8" t="s">
        <v>102</v>
      </c>
      <c r="Q1" t="s">
        <v>103</v>
      </c>
      <c r="R1"/>
    </row>
    <row r="2" spans="1:18" x14ac:dyDescent="0.35">
      <c r="A2" t="s">
        <v>320</v>
      </c>
      <c r="B2" t="s">
        <v>371</v>
      </c>
      <c r="C2">
        <v>221.91460000000001</v>
      </c>
      <c r="D2">
        <v>124.28570000000001</v>
      </c>
      <c r="P2" s="9" t="s">
        <v>24</v>
      </c>
      <c r="R2"/>
    </row>
    <row r="3" spans="1:18" x14ac:dyDescent="0.35">
      <c r="A3" t="s">
        <v>320</v>
      </c>
      <c r="B3" t="s">
        <v>372</v>
      </c>
      <c r="C3">
        <v>1.502</v>
      </c>
      <c r="D3">
        <v>0.57140000000000002</v>
      </c>
      <c r="Q3"/>
      <c r="R3"/>
    </row>
    <row r="4" spans="1:18" x14ac:dyDescent="0.35">
      <c r="A4" t="s">
        <v>320</v>
      </c>
      <c r="B4" t="s">
        <v>373</v>
      </c>
      <c r="C4">
        <v>30.879799999999999</v>
      </c>
      <c r="D4">
        <v>6.8571</v>
      </c>
      <c r="Q4"/>
      <c r="R4"/>
    </row>
    <row r="5" spans="1:18" x14ac:dyDescent="0.35">
      <c r="A5" t="s">
        <v>320</v>
      </c>
      <c r="B5" t="s">
        <v>374</v>
      </c>
      <c r="C5">
        <v>1.4182999999999999</v>
      </c>
      <c r="D5">
        <v>2</v>
      </c>
      <c r="P5" s="9"/>
      <c r="R5"/>
    </row>
    <row r="6" spans="1:18" x14ac:dyDescent="0.35">
      <c r="P6" s="9"/>
      <c r="R6"/>
    </row>
    <row r="7" spans="1:18" x14ac:dyDescent="0.35">
      <c r="Q7"/>
      <c r="R7"/>
    </row>
    <row r="8" spans="1:18" x14ac:dyDescent="0.35">
      <c r="Q8"/>
      <c r="R8"/>
    </row>
    <row r="9" spans="1:18" x14ac:dyDescent="0.35">
      <c r="Q9"/>
      <c r="R9"/>
    </row>
    <row r="10" spans="1:18" x14ac:dyDescent="0.35">
      <c r="Q10"/>
      <c r="R10"/>
    </row>
    <row r="11" spans="1:18" x14ac:dyDescent="0.35">
      <c r="Q11"/>
      <c r="R11"/>
    </row>
    <row r="12" spans="1:18" x14ac:dyDescent="0.35">
      <c r="Q12"/>
      <c r="R12"/>
    </row>
    <row r="13" spans="1:18" x14ac:dyDescent="0.35">
      <c r="Q13"/>
      <c r="R13"/>
    </row>
    <row r="14" spans="1:18" x14ac:dyDescent="0.35">
      <c r="Q14"/>
      <c r="R14"/>
    </row>
    <row r="15" spans="1:18" x14ac:dyDescent="0.35">
      <c r="Q15"/>
      <c r="R15"/>
    </row>
    <row r="16" spans="1:18" x14ac:dyDescent="0.35">
      <c r="Q16"/>
      <c r="R16"/>
    </row>
    <row r="17" spans="16:18" x14ac:dyDescent="0.35">
      <c r="Q17"/>
      <c r="R17"/>
    </row>
    <row r="18" spans="16:18" x14ac:dyDescent="0.35">
      <c r="P18" s="8" t="s">
        <v>102</v>
      </c>
      <c r="Q18" t="s">
        <v>104</v>
      </c>
      <c r="R18"/>
    </row>
    <row r="19" spans="16:18" x14ac:dyDescent="0.35">
      <c r="P19" s="9" t="s">
        <v>24</v>
      </c>
      <c r="Q19" s="7"/>
      <c r="R19"/>
    </row>
    <row r="20" spans="16:18" x14ac:dyDescent="0.35">
      <c r="Q20"/>
      <c r="R20"/>
    </row>
    <row r="21" spans="16:18" x14ac:dyDescent="0.35">
      <c r="Q21"/>
      <c r="R21"/>
    </row>
    <row r="22" spans="16:18" x14ac:dyDescent="0.35">
      <c r="Q22"/>
      <c r="R22"/>
    </row>
    <row r="23" spans="16:18" x14ac:dyDescent="0.35">
      <c r="Q23"/>
      <c r="R23"/>
    </row>
    <row r="24" spans="16:18" x14ac:dyDescent="0.35">
      <c r="Q24"/>
      <c r="R24"/>
    </row>
    <row r="25" spans="16:18" x14ac:dyDescent="0.35">
      <c r="Q25"/>
    </row>
    <row r="26" spans="16:18" x14ac:dyDescent="0.35">
      <c r="Q26"/>
    </row>
    <row r="27" spans="16:18" x14ac:dyDescent="0.35">
      <c r="Q27"/>
    </row>
    <row r="28" spans="16:18" x14ac:dyDescent="0.35">
      <c r="Q28"/>
    </row>
    <row r="29" spans="16:18" x14ac:dyDescent="0.35">
      <c r="Q29"/>
    </row>
    <row r="30" spans="16:18" x14ac:dyDescent="0.35">
      <c r="Q30"/>
    </row>
    <row r="31" spans="16:18" x14ac:dyDescent="0.35">
      <c r="Q31"/>
    </row>
    <row r="32" spans="16:18" x14ac:dyDescent="0.35">
      <c r="Q32"/>
    </row>
    <row r="33" spans="17:17" x14ac:dyDescent="0.35">
      <c r="Q33"/>
    </row>
    <row r="34" spans="17:17" x14ac:dyDescent="0.35">
      <c r="Q34"/>
    </row>
    <row r="35" spans="17:17" x14ac:dyDescent="0.35">
      <c r="Q35"/>
    </row>
  </sheetData>
  <pageMargins left="0.7" right="0.7" top="0.75" bottom="0.75" header="0.3" footer="0.3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T7"/>
  <sheetViews>
    <sheetView workbookViewId="0">
      <selection activeCell="P14" sqref="P14"/>
    </sheetView>
  </sheetViews>
  <sheetFormatPr defaultRowHeight="14.5" x14ac:dyDescent="0.35"/>
  <cols>
    <col min="1" max="1" width="30.7265625" customWidth="1"/>
    <col min="2" max="2" width="36.81640625" customWidth="1"/>
    <col min="6" max="6" width="26.7265625" customWidth="1"/>
    <col min="11" max="11" width="12.1796875" customWidth="1"/>
    <col min="12" max="12" width="18.81640625" customWidth="1"/>
    <col min="13" max="13" width="12.453125" customWidth="1"/>
    <col min="14" max="14" width="22" customWidth="1"/>
    <col min="18" max="18" width="44.5429687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105</v>
      </c>
      <c r="C2">
        <v>124.28571428571429</v>
      </c>
      <c r="D2">
        <v>110</v>
      </c>
      <c r="E2">
        <v>185.62523745026672</v>
      </c>
      <c r="F2">
        <v>22.186459441504898</v>
      </c>
      <c r="G2">
        <v>149.35363932780081</v>
      </c>
      <c r="H2">
        <v>168.55810479966536</v>
      </c>
      <c r="I2">
        <v>80.013323771762629</v>
      </c>
      <c r="J2">
        <v>146.51173165351642</v>
      </c>
      <c r="K2">
        <v>102.05969691791157</v>
      </c>
      <c r="L2">
        <v>57</v>
      </c>
      <c r="M2">
        <v>70</v>
      </c>
      <c r="N2" s="19">
        <v>17.851174263279795</v>
      </c>
      <c r="O2">
        <f t="shared" ref="O2:O7" si="0">J2-C2</f>
        <v>22.226017367802129</v>
      </c>
      <c r="P2">
        <f t="shared" ref="P2:P7" si="1">H2-C2</f>
        <v>44.272390513951066</v>
      </c>
      <c r="R2" s="9" t="s">
        <v>105</v>
      </c>
      <c r="S2" s="7">
        <v>77.5</v>
      </c>
      <c r="T2" s="7">
        <v>77.5</v>
      </c>
    </row>
    <row r="3" spans="1:20" x14ac:dyDescent="0.35">
      <c r="A3" t="s">
        <v>320</v>
      </c>
      <c r="B3" t="s">
        <v>106</v>
      </c>
      <c r="C3">
        <v>6.8571428571428568</v>
      </c>
      <c r="D3">
        <v>40</v>
      </c>
      <c r="E3">
        <v>17.324093731058046</v>
      </c>
      <c r="F3">
        <v>2.0706252458151186</v>
      </c>
      <c r="G3">
        <v>252.64303357792986</v>
      </c>
      <c r="H3">
        <v>10.989011203801201</v>
      </c>
      <c r="I3">
        <v>2.7252745104845202</v>
      </c>
      <c r="J3">
        <v>8.9314599782244919</v>
      </c>
      <c r="K3">
        <v>4.7828257360612287</v>
      </c>
      <c r="L3">
        <v>57</v>
      </c>
      <c r="M3">
        <v>70</v>
      </c>
      <c r="N3" s="19">
        <v>30.196618168137164</v>
      </c>
      <c r="O3">
        <f t="shared" si="0"/>
        <v>2.0743171210816351</v>
      </c>
      <c r="P3">
        <f t="shared" si="1"/>
        <v>4.1318683466583446</v>
      </c>
      <c r="R3" s="9" t="s">
        <v>106</v>
      </c>
      <c r="S3" s="7">
        <v>7.5</v>
      </c>
      <c r="T3" s="7">
        <v>7.5</v>
      </c>
    </row>
    <row r="4" spans="1:20" x14ac:dyDescent="0.35">
      <c r="A4" t="s">
        <v>320</v>
      </c>
      <c r="B4" t="s">
        <v>107</v>
      </c>
      <c r="C4">
        <v>2</v>
      </c>
      <c r="D4">
        <v>30</v>
      </c>
      <c r="E4">
        <v>9.1048641244467614</v>
      </c>
      <c r="F4">
        <v>1.0882394085641114</v>
      </c>
      <c r="G4">
        <v>455.24320622233807</v>
      </c>
      <c r="H4">
        <v>4.1715479297472706</v>
      </c>
      <c r="I4">
        <v>-0.17154792974727062</v>
      </c>
      <c r="J4">
        <v>3.090179713389742</v>
      </c>
      <c r="K4">
        <v>0.90982028661025804</v>
      </c>
      <c r="L4">
        <v>57</v>
      </c>
      <c r="M4">
        <v>70</v>
      </c>
      <c r="N4" s="19">
        <v>54.411970428205571</v>
      </c>
      <c r="O4">
        <f t="shared" si="0"/>
        <v>1.090179713389742</v>
      </c>
      <c r="P4">
        <f t="shared" si="1"/>
        <v>2.1715479297472706</v>
      </c>
      <c r="R4" s="9" t="s">
        <v>107</v>
      </c>
      <c r="S4" s="7"/>
      <c r="T4" s="7"/>
    </row>
    <row r="5" spans="1:20" x14ac:dyDescent="0.35">
      <c r="A5" t="s">
        <v>320</v>
      </c>
      <c r="B5" t="s">
        <v>108</v>
      </c>
      <c r="C5">
        <v>221.9146406663603</v>
      </c>
      <c r="D5">
        <v>160.21530123520361</v>
      </c>
      <c r="E5">
        <v>365.81412404753553</v>
      </c>
      <c r="F5">
        <v>43.723150676021525</v>
      </c>
      <c r="G5">
        <v>164.8445199240019</v>
      </c>
      <c r="H5">
        <v>309.16282942458679</v>
      </c>
      <c r="I5">
        <v>134.66645190813321</v>
      </c>
      <c r="J5">
        <v>265.71574867381145</v>
      </c>
      <c r="K5">
        <v>178.11353265890855</v>
      </c>
      <c r="L5">
        <v>57</v>
      </c>
      <c r="M5">
        <v>70</v>
      </c>
      <c r="N5" s="19">
        <v>19.702688630516054</v>
      </c>
      <c r="O5">
        <f t="shared" si="0"/>
        <v>43.801108007451148</v>
      </c>
      <c r="P5">
        <f t="shared" si="1"/>
        <v>87.24818875822649</v>
      </c>
      <c r="R5" s="9" t="s">
        <v>108</v>
      </c>
      <c r="S5" s="7">
        <v>91.195708587143073</v>
      </c>
      <c r="T5" s="7">
        <v>91.195708587143073</v>
      </c>
    </row>
    <row r="6" spans="1:20" x14ac:dyDescent="0.35">
      <c r="A6" t="s">
        <v>320</v>
      </c>
      <c r="B6" t="s">
        <v>109</v>
      </c>
      <c r="C6">
        <v>30.879816398199097</v>
      </c>
      <c r="D6">
        <v>132.13108336690414</v>
      </c>
      <c r="E6">
        <v>86.254989903794652</v>
      </c>
      <c r="F6">
        <v>10.309443163086456</v>
      </c>
      <c r="G6">
        <v>279.32481460228183</v>
      </c>
      <c r="H6">
        <v>51.451989930479954</v>
      </c>
      <c r="I6">
        <v>10.307642865918247</v>
      </c>
      <c r="J6">
        <v>41.207641051756767</v>
      </c>
      <c r="K6">
        <v>20.551991744641434</v>
      </c>
      <c r="L6">
        <v>57</v>
      </c>
      <c r="M6">
        <v>70</v>
      </c>
      <c r="N6" s="19">
        <v>33.385700970967271</v>
      </c>
      <c r="O6">
        <f t="shared" si="0"/>
        <v>10.32782465355767</v>
      </c>
      <c r="P6">
        <f t="shared" si="1"/>
        <v>20.572173532280857</v>
      </c>
      <c r="R6" s="9" t="s">
        <v>109</v>
      </c>
      <c r="S6" s="7">
        <v>22.386449275225718</v>
      </c>
      <c r="T6" s="7">
        <v>22.386449275225718</v>
      </c>
    </row>
    <row r="7" spans="1:20" x14ac:dyDescent="0.35">
      <c r="A7" t="s">
        <v>320</v>
      </c>
      <c r="B7" t="s">
        <v>110</v>
      </c>
      <c r="C7">
        <v>1.4183037534002156</v>
      </c>
      <c r="D7">
        <v>25.230595126747616</v>
      </c>
      <c r="E7">
        <v>6.8149037209004266</v>
      </c>
      <c r="F7">
        <v>0.81453678970795929</v>
      </c>
      <c r="G7">
        <v>480.49676979014544</v>
      </c>
      <c r="H7">
        <v>3.0436866107690586</v>
      </c>
      <c r="I7">
        <v>-0.20707910396861817</v>
      </c>
      <c r="J7">
        <v>2.2342928427136597</v>
      </c>
      <c r="K7">
        <v>0.60231466408678069</v>
      </c>
      <c r="L7">
        <v>57</v>
      </c>
      <c r="M7">
        <v>70</v>
      </c>
      <c r="N7" s="19">
        <v>57.430348594594385</v>
      </c>
      <c r="O7">
        <f t="shared" si="0"/>
        <v>0.81598908931344405</v>
      </c>
      <c r="P7">
        <f t="shared" si="1"/>
        <v>1.6253828573688429</v>
      </c>
      <c r="R7" s="9" t="s">
        <v>110</v>
      </c>
      <c r="S7" s="7"/>
      <c r="T7" s="7"/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138"/>
  <sheetViews>
    <sheetView workbookViewId="0">
      <selection activeCell="E2" sqref="E2:E35"/>
    </sheetView>
  </sheetViews>
  <sheetFormatPr defaultRowHeight="14.5" x14ac:dyDescent="0.35"/>
  <cols>
    <col min="1" max="1" width="24.453125" customWidth="1"/>
    <col min="2" max="2" width="17.453125" style="3" customWidth="1"/>
    <col min="3" max="3" width="7.81640625" style="1" bestFit="1" customWidth="1"/>
    <col min="4" max="5" width="9.26953125" style="1" bestFit="1" customWidth="1"/>
    <col min="6" max="6" width="9.26953125" style="1" customWidth="1"/>
    <col min="7" max="7" width="15.7265625" style="1" customWidth="1"/>
    <col min="8" max="8" width="16.453125" style="1" customWidth="1"/>
    <col min="9" max="9" width="16.1796875" style="1" bestFit="1" customWidth="1"/>
    <col min="10" max="10" width="23.1796875" style="1" customWidth="1"/>
    <col min="11" max="11" width="23" style="1" customWidth="1"/>
    <col min="12" max="12" width="22.54296875" style="1" customWidth="1"/>
    <col min="18" max="18" width="8.81640625" customWidth="1"/>
    <col min="27" max="27" width="10.90625" customWidth="1"/>
    <col min="28" max="28" width="7.7265625" style="1" customWidth="1"/>
    <col min="29" max="29" width="8.90625" style="1" customWidth="1"/>
    <col min="30" max="30" width="9" style="1" bestFit="1" customWidth="1"/>
  </cols>
  <sheetData>
    <row r="1" spans="1:32" x14ac:dyDescent="0.35">
      <c r="A1" t="s">
        <v>0</v>
      </c>
      <c r="B1" s="3" t="s">
        <v>111</v>
      </c>
      <c r="C1" s="1" t="s">
        <v>112</v>
      </c>
      <c r="D1" s="1" t="s">
        <v>8</v>
      </c>
      <c r="E1" s="1" t="s">
        <v>100</v>
      </c>
      <c r="G1" s="1" t="s">
        <v>113</v>
      </c>
      <c r="H1" s="1" t="s">
        <v>114</v>
      </c>
      <c r="I1" s="1" t="s">
        <v>115</v>
      </c>
      <c r="J1" s="1" t="s">
        <v>116</v>
      </c>
      <c r="K1" s="1" t="s">
        <v>117</v>
      </c>
      <c r="L1" s="1" t="s">
        <v>118</v>
      </c>
      <c r="AA1" s="8" t="s">
        <v>111</v>
      </c>
      <c r="AB1" s="1" t="s">
        <v>119</v>
      </c>
      <c r="AC1" s="1" t="s">
        <v>120</v>
      </c>
      <c r="AD1"/>
      <c r="AF1" s="1"/>
    </row>
    <row r="2" spans="1:32" x14ac:dyDescent="0.35">
      <c r="A2" t="s">
        <v>320</v>
      </c>
      <c r="B2">
        <v>5</v>
      </c>
      <c r="C2">
        <v>25.661409145098499</v>
      </c>
      <c r="D2">
        <v>8.3815540316280401</v>
      </c>
      <c r="E2">
        <f>C2+D2</f>
        <v>34.042963176726538</v>
      </c>
      <c r="G2" s="1">
        <v>9.7916000000000007</v>
      </c>
      <c r="H2" s="1">
        <v>8.8886699999999994</v>
      </c>
      <c r="I2" s="1">
        <v>9.7159099999999992</v>
      </c>
      <c r="J2" s="1">
        <v>12.927350427350428</v>
      </c>
      <c r="K2" s="1">
        <v>12.216216216216216</v>
      </c>
      <c r="L2" s="1">
        <v>12.875247524752474</v>
      </c>
      <c r="AA2" s="9" t="s">
        <v>24</v>
      </c>
      <c r="AD2"/>
    </row>
    <row r="3" spans="1:32" x14ac:dyDescent="0.35">
      <c r="A3" t="s">
        <v>320</v>
      </c>
      <c r="B3" s="3">
        <v>6</v>
      </c>
      <c r="C3" s="1">
        <v>50.543526650478</v>
      </c>
      <c r="D3" s="1">
        <v>3.1148896005128099</v>
      </c>
      <c r="E3">
        <f t="shared" ref="E3:E35" si="0">C3+D3</f>
        <v>53.658416250990811</v>
      </c>
      <c r="AB3"/>
      <c r="AC3"/>
      <c r="AD3"/>
    </row>
    <row r="4" spans="1:32" x14ac:dyDescent="0.35">
      <c r="A4" t="s">
        <v>320</v>
      </c>
      <c r="B4" s="3">
        <v>7</v>
      </c>
      <c r="C4" s="1">
        <v>28.2673995910332</v>
      </c>
      <c r="D4" s="1">
        <v>1.27370355331561</v>
      </c>
      <c r="E4">
        <f t="shared" si="0"/>
        <v>29.54110314434881</v>
      </c>
      <c r="AB4"/>
      <c r="AC4"/>
      <c r="AD4"/>
    </row>
    <row r="5" spans="1:32" x14ac:dyDescent="0.35">
      <c r="A5" t="s">
        <v>320</v>
      </c>
      <c r="B5" s="3">
        <v>8</v>
      </c>
      <c r="C5" s="1">
        <v>27.595196862159099</v>
      </c>
      <c r="D5" s="1">
        <v>1.6370222718023499</v>
      </c>
      <c r="E5">
        <f t="shared" si="0"/>
        <v>29.232219133961451</v>
      </c>
      <c r="AB5"/>
      <c r="AC5"/>
      <c r="AD5"/>
    </row>
    <row r="6" spans="1:32" x14ac:dyDescent="0.35">
      <c r="A6" t="s">
        <v>320</v>
      </c>
      <c r="B6" s="3">
        <v>9</v>
      </c>
      <c r="C6" s="1">
        <v>20.903649100113402</v>
      </c>
      <c r="D6" s="1">
        <v>1.94017454435834</v>
      </c>
      <c r="E6">
        <f t="shared" si="0"/>
        <v>22.84382364447174</v>
      </c>
      <c r="AB6"/>
      <c r="AC6"/>
      <c r="AD6"/>
    </row>
    <row r="7" spans="1:32" x14ac:dyDescent="0.35">
      <c r="A7" t="s">
        <v>320</v>
      </c>
      <c r="B7" s="3">
        <v>10</v>
      </c>
      <c r="C7" s="1">
        <v>26.5630845707216</v>
      </c>
      <c r="D7" s="1">
        <v>1.5715413809302601</v>
      </c>
      <c r="E7">
        <f t="shared" si="0"/>
        <v>28.134625951651859</v>
      </c>
      <c r="AB7"/>
      <c r="AC7"/>
      <c r="AD7"/>
    </row>
    <row r="8" spans="1:32" x14ac:dyDescent="0.35">
      <c r="A8" t="s">
        <v>320</v>
      </c>
      <c r="B8" s="3">
        <v>11</v>
      </c>
      <c r="C8" s="1">
        <v>17.7453324705087</v>
      </c>
      <c r="D8" s="1">
        <v>0.86586301979628499</v>
      </c>
      <c r="E8">
        <f t="shared" si="0"/>
        <v>18.611195490304986</v>
      </c>
      <c r="AB8"/>
      <c r="AC8"/>
      <c r="AD8"/>
    </row>
    <row r="9" spans="1:32" x14ac:dyDescent="0.35">
      <c r="A9" t="s">
        <v>320</v>
      </c>
      <c r="B9" s="3">
        <v>12</v>
      </c>
      <c r="C9" s="1">
        <v>6.5480890872094104</v>
      </c>
      <c r="D9" s="1">
        <v>0.363782727067189</v>
      </c>
      <c r="E9">
        <f t="shared" si="0"/>
        <v>6.9118718142765996</v>
      </c>
      <c r="AB9"/>
      <c r="AC9"/>
      <c r="AD9"/>
    </row>
    <row r="10" spans="1:32" x14ac:dyDescent="0.35">
      <c r="A10" t="s">
        <v>320</v>
      </c>
      <c r="B10" s="3">
        <v>13</v>
      </c>
      <c r="C10" s="1">
        <v>13.391300810522401</v>
      </c>
      <c r="D10" s="1">
        <v>0.309968714187428</v>
      </c>
      <c r="E10">
        <f t="shared" si="0"/>
        <v>13.701269524709829</v>
      </c>
      <c r="AB10"/>
      <c r="AC10"/>
      <c r="AD10"/>
    </row>
    <row r="11" spans="1:32" x14ac:dyDescent="0.35">
      <c r="A11" t="s">
        <v>320</v>
      </c>
      <c r="B11" s="3">
        <v>14</v>
      </c>
      <c r="C11" s="1">
        <v>10.3299281231679</v>
      </c>
      <c r="D11" s="1">
        <v>1.0690757693403099</v>
      </c>
      <c r="E11">
        <f t="shared" si="0"/>
        <v>11.39900389250821</v>
      </c>
      <c r="AB11"/>
      <c r="AC11"/>
      <c r="AD11"/>
    </row>
    <row r="12" spans="1:32" x14ac:dyDescent="0.35">
      <c r="A12" t="s">
        <v>320</v>
      </c>
      <c r="B12" s="3">
        <v>15</v>
      </c>
      <c r="C12" s="1">
        <v>5.7589606444105401</v>
      </c>
      <c r="D12" s="1">
        <v>0.69846283596900305</v>
      </c>
      <c r="E12">
        <f t="shared" si="0"/>
        <v>6.4574234803795427</v>
      </c>
      <c r="AB12"/>
      <c r="AC12"/>
      <c r="AD12"/>
    </row>
    <row r="13" spans="1:32" x14ac:dyDescent="0.35">
      <c r="A13" t="s">
        <v>320</v>
      </c>
      <c r="B13" s="3">
        <v>16</v>
      </c>
      <c r="C13" s="1">
        <v>4.7751123013373</v>
      </c>
      <c r="D13" s="1">
        <v>0.43744872929829498</v>
      </c>
      <c r="E13">
        <f t="shared" si="0"/>
        <v>5.2125610306355954</v>
      </c>
      <c r="AB13"/>
      <c r="AC13"/>
      <c r="AD13"/>
    </row>
    <row r="14" spans="1:32" x14ac:dyDescent="0.35">
      <c r="A14" t="s">
        <v>320</v>
      </c>
      <c r="B14" s="3">
        <v>17</v>
      </c>
      <c r="C14" s="1">
        <v>4.6262715143726201</v>
      </c>
      <c r="D14" s="1">
        <v>0.30004817824622398</v>
      </c>
      <c r="E14">
        <f t="shared" si="0"/>
        <v>4.9263196926188444</v>
      </c>
      <c r="AB14"/>
      <c r="AC14"/>
      <c r="AD14"/>
    </row>
    <row r="15" spans="1:32" x14ac:dyDescent="0.35">
      <c r="A15" t="s">
        <v>320</v>
      </c>
      <c r="B15" s="3">
        <v>18</v>
      </c>
      <c r="C15" s="1">
        <v>1.8840810626336999</v>
      </c>
      <c r="D15" s="1">
        <v>0.16168121202986199</v>
      </c>
      <c r="E15">
        <f t="shared" si="0"/>
        <v>2.045762274663562</v>
      </c>
      <c r="AB15"/>
      <c r="AC15"/>
      <c r="AD15"/>
    </row>
    <row r="16" spans="1:32" x14ac:dyDescent="0.35">
      <c r="A16" t="s">
        <v>320</v>
      </c>
      <c r="B16" s="3">
        <v>19</v>
      </c>
      <c r="C16" s="1">
        <v>1.1608800597822799</v>
      </c>
      <c r="D16" s="1">
        <v>0</v>
      </c>
      <c r="E16">
        <f t="shared" si="0"/>
        <v>1.1608800597822799</v>
      </c>
      <c r="AB16"/>
      <c r="AC16"/>
      <c r="AD16"/>
    </row>
    <row r="17" spans="1:30" x14ac:dyDescent="0.35">
      <c r="A17" t="s">
        <v>320</v>
      </c>
      <c r="B17" s="3">
        <v>20</v>
      </c>
      <c r="C17" s="1">
        <v>4.12097390591068</v>
      </c>
      <c r="D17" s="1">
        <v>0.13096178174418799</v>
      </c>
      <c r="E17">
        <f t="shared" si="0"/>
        <v>4.2519356876548677</v>
      </c>
      <c r="AB17"/>
      <c r="AC17"/>
      <c r="AD17"/>
    </row>
    <row r="18" spans="1:30" x14ac:dyDescent="0.35">
      <c r="A18" t="s">
        <v>320</v>
      </c>
      <c r="B18" s="3">
        <v>21</v>
      </c>
      <c r="C18" s="1">
        <v>1.7124902971142399</v>
      </c>
      <c r="D18" s="1">
        <v>0.118786196593368</v>
      </c>
      <c r="E18">
        <f t="shared" si="0"/>
        <v>1.831276493707608</v>
      </c>
      <c r="AB18"/>
      <c r="AC18"/>
      <c r="AD18"/>
    </row>
    <row r="19" spans="1:30" x14ac:dyDescent="0.35">
      <c r="A19" t="s">
        <v>320</v>
      </c>
      <c r="B19" s="3">
        <v>22</v>
      </c>
      <c r="C19" s="1">
        <v>0.216465754949071</v>
      </c>
      <c r="D19" s="1">
        <v>0</v>
      </c>
      <c r="E19">
        <f t="shared" si="0"/>
        <v>0.216465754949071</v>
      </c>
      <c r="AB19"/>
      <c r="AC19"/>
      <c r="AD19"/>
    </row>
    <row r="20" spans="1:30" x14ac:dyDescent="0.35">
      <c r="A20" t="s">
        <v>320</v>
      </c>
      <c r="B20" s="3">
        <v>23</v>
      </c>
      <c r="C20" s="1">
        <v>0.49512960961885899</v>
      </c>
      <c r="D20" s="1">
        <v>0</v>
      </c>
      <c r="E20">
        <f t="shared" si="0"/>
        <v>0.49512960961885899</v>
      </c>
      <c r="AB20"/>
      <c r="AC20"/>
      <c r="AD20"/>
    </row>
    <row r="21" spans="1:30" x14ac:dyDescent="0.35">
      <c r="A21" t="s">
        <v>320</v>
      </c>
      <c r="B21" s="3">
        <v>24</v>
      </c>
      <c r="C21" s="1">
        <v>1.45513090826876</v>
      </c>
      <c r="D21" s="1">
        <v>0</v>
      </c>
      <c r="E21">
        <f t="shared" si="0"/>
        <v>1.45513090826876</v>
      </c>
      <c r="AB21"/>
      <c r="AC21"/>
      <c r="AD21"/>
    </row>
    <row r="22" spans="1:30" x14ac:dyDescent="0.35">
      <c r="A22" t="s">
        <v>320</v>
      </c>
      <c r="B22" s="3">
        <v>25</v>
      </c>
      <c r="C22" s="1">
        <v>0.16763108063256099</v>
      </c>
      <c r="D22" s="1">
        <v>2.09538850790701</v>
      </c>
      <c r="E22">
        <f t="shared" si="0"/>
        <v>2.2630195885395712</v>
      </c>
      <c r="AB22"/>
      <c r="AC22"/>
      <c r="AD22"/>
    </row>
    <row r="23" spans="1:30" x14ac:dyDescent="0.35">
      <c r="A23" t="s">
        <v>320</v>
      </c>
      <c r="B23" s="3">
        <v>26</v>
      </c>
      <c r="C23" s="1">
        <v>0.95669356230687497</v>
      </c>
      <c r="D23" s="1">
        <v>0</v>
      </c>
      <c r="E23">
        <f t="shared" si="0"/>
        <v>0.95669356230687497</v>
      </c>
      <c r="AB23"/>
      <c r="AC23"/>
      <c r="AD23"/>
    </row>
    <row r="24" spans="1:30" x14ac:dyDescent="0.35">
      <c r="A24" t="s">
        <v>320</v>
      </c>
      <c r="B24" s="3">
        <v>27</v>
      </c>
      <c r="C24" s="1">
        <v>0.215574949373149</v>
      </c>
      <c r="D24" s="1">
        <v>0</v>
      </c>
      <c r="E24">
        <f t="shared" si="0"/>
        <v>0.215574949373149</v>
      </c>
      <c r="AB24"/>
      <c r="AC24"/>
      <c r="AD24"/>
    </row>
    <row r="25" spans="1:30" x14ac:dyDescent="0.35">
      <c r="A25" t="s">
        <v>320</v>
      </c>
      <c r="B25" s="3">
        <v>28</v>
      </c>
      <c r="C25" s="1">
        <v>6.6817235583769494E-2</v>
      </c>
      <c r="D25" s="1">
        <v>0</v>
      </c>
      <c r="E25">
        <f t="shared" si="0"/>
        <v>6.6817235583769494E-2</v>
      </c>
      <c r="AB25"/>
      <c r="AC25"/>
      <c r="AD25"/>
    </row>
    <row r="26" spans="1:30" x14ac:dyDescent="0.35">
      <c r="A26" t="s">
        <v>320</v>
      </c>
      <c r="B26" s="3">
        <v>29</v>
      </c>
      <c r="C26" s="1">
        <v>6.2288600116141797E-2</v>
      </c>
      <c r="D26" s="1">
        <v>6.2288600116141797E-2</v>
      </c>
      <c r="E26">
        <f t="shared" si="0"/>
        <v>0.12457720023228359</v>
      </c>
      <c r="AB26"/>
      <c r="AC26"/>
      <c r="AD26"/>
    </row>
    <row r="27" spans="1:30" x14ac:dyDescent="0.35">
      <c r="A27" t="s">
        <v>320</v>
      </c>
      <c r="B27" s="3">
        <v>30</v>
      </c>
      <c r="C27" s="1">
        <v>0.11641047266150099</v>
      </c>
      <c r="D27" s="1">
        <v>0</v>
      </c>
      <c r="E27">
        <f t="shared" si="0"/>
        <v>0.11641047266150099</v>
      </c>
      <c r="AB27"/>
      <c r="AC27"/>
      <c r="AD27"/>
    </row>
    <row r="28" spans="1:30" x14ac:dyDescent="0.35">
      <c r="A28" t="s">
        <v>320</v>
      </c>
      <c r="B28" s="3">
        <v>31</v>
      </c>
      <c r="C28" s="1">
        <v>0.10902125431357999</v>
      </c>
      <c r="D28" s="1">
        <v>0</v>
      </c>
      <c r="E28">
        <f t="shared" si="0"/>
        <v>0.10902125431357999</v>
      </c>
      <c r="AB28"/>
      <c r="AC28"/>
      <c r="AD28"/>
    </row>
    <row r="29" spans="1:30" x14ac:dyDescent="0.35">
      <c r="A29" t="s">
        <v>320</v>
      </c>
      <c r="B29" s="3">
        <v>32</v>
      </c>
      <c r="C29" s="1">
        <v>5.1156945993823498E-2</v>
      </c>
      <c r="D29" s="1">
        <v>0</v>
      </c>
      <c r="E29">
        <f t="shared" si="0"/>
        <v>5.1156945993823498E-2</v>
      </c>
      <c r="AB29"/>
      <c r="AC29"/>
      <c r="AD29"/>
    </row>
    <row r="30" spans="1:30" x14ac:dyDescent="0.35">
      <c r="A30" t="s">
        <v>320</v>
      </c>
      <c r="B30" s="3">
        <v>33</v>
      </c>
      <c r="C30" s="1">
        <v>4.8103501099793597E-2</v>
      </c>
      <c r="D30" s="1">
        <v>0</v>
      </c>
      <c r="E30">
        <f t="shared" si="0"/>
        <v>4.8103501099793597E-2</v>
      </c>
      <c r="AB30"/>
      <c r="AC30"/>
      <c r="AD30"/>
    </row>
    <row r="31" spans="1:30" x14ac:dyDescent="0.35">
      <c r="A31" t="s">
        <v>320</v>
      </c>
      <c r="B31" s="3">
        <v>35</v>
      </c>
      <c r="C31" s="1">
        <v>4.2763030773612501E-2</v>
      </c>
      <c r="D31" s="1">
        <v>0</v>
      </c>
      <c r="E31">
        <f t="shared" si="0"/>
        <v>4.2763030773612501E-2</v>
      </c>
      <c r="AB31"/>
      <c r="AC31"/>
      <c r="AD31"/>
    </row>
    <row r="32" spans="1:30" x14ac:dyDescent="0.35">
      <c r="A32" t="s">
        <v>320</v>
      </c>
      <c r="B32" s="3">
        <v>38</v>
      </c>
      <c r="C32" s="1">
        <v>3.6277501868196199E-2</v>
      </c>
      <c r="D32" s="1">
        <v>0</v>
      </c>
      <c r="E32">
        <f t="shared" si="0"/>
        <v>3.6277501868196199E-2</v>
      </c>
      <c r="AB32"/>
      <c r="AC32"/>
      <c r="AD32"/>
    </row>
    <row r="33" spans="1:30" x14ac:dyDescent="0.35">
      <c r="A33" t="s">
        <v>320</v>
      </c>
      <c r="B33" s="3">
        <v>40</v>
      </c>
      <c r="C33" s="1">
        <v>3.2740445436046997E-2</v>
      </c>
      <c r="D33" s="1">
        <v>0</v>
      </c>
      <c r="E33">
        <f t="shared" si="0"/>
        <v>3.2740445436046997E-2</v>
      </c>
      <c r="AB33"/>
      <c r="AC33"/>
      <c r="AD33"/>
    </row>
    <row r="34" spans="1:30" x14ac:dyDescent="0.35">
      <c r="A34" t="s">
        <v>320</v>
      </c>
      <c r="B34" s="3">
        <v>41</v>
      </c>
      <c r="C34" s="1">
        <v>3.1162827303792499E-2</v>
      </c>
      <c r="D34" s="1">
        <v>0</v>
      </c>
      <c r="E34">
        <f t="shared" si="0"/>
        <v>3.1162827303792499E-2</v>
      </c>
      <c r="AB34"/>
      <c r="AC34"/>
      <c r="AD34"/>
    </row>
    <row r="35" spans="1:30" x14ac:dyDescent="0.35">
      <c r="A35" t="s">
        <v>320</v>
      </c>
      <c r="B35" s="3">
        <v>47</v>
      </c>
      <c r="C35" s="1">
        <v>2.37142203248869E-2</v>
      </c>
      <c r="D35" s="1">
        <v>0</v>
      </c>
      <c r="E35">
        <f t="shared" si="0"/>
        <v>2.37142203248869E-2</v>
      </c>
      <c r="AB35"/>
      <c r="AC35"/>
      <c r="AD35"/>
    </row>
    <row r="36" spans="1:30" x14ac:dyDescent="0.35">
      <c r="AB36"/>
      <c r="AC36"/>
      <c r="AD36"/>
    </row>
    <row r="37" spans="1:30" x14ac:dyDescent="0.35">
      <c r="AB37"/>
      <c r="AC37"/>
      <c r="AD37"/>
    </row>
    <row r="38" spans="1:30" x14ac:dyDescent="0.35">
      <c r="AB38"/>
      <c r="AC38"/>
      <c r="AD38"/>
    </row>
    <row r="39" spans="1:30" x14ac:dyDescent="0.35">
      <c r="AB39"/>
      <c r="AC39"/>
      <c r="AD39"/>
    </row>
    <row r="40" spans="1:30" x14ac:dyDescent="0.35">
      <c r="AB40"/>
      <c r="AC40"/>
      <c r="AD40"/>
    </row>
    <row r="41" spans="1:30" x14ac:dyDescent="0.35">
      <c r="AB41"/>
      <c r="AC41"/>
      <c r="AD41"/>
    </row>
    <row r="42" spans="1:30" x14ac:dyDescent="0.35">
      <c r="AB42"/>
      <c r="AC42"/>
      <c r="AD42"/>
    </row>
    <row r="43" spans="1:30" x14ac:dyDescent="0.35">
      <c r="AB43"/>
      <c r="AC43"/>
      <c r="AD43"/>
    </row>
    <row r="44" spans="1:30" x14ac:dyDescent="0.35">
      <c r="AB44"/>
      <c r="AC44"/>
      <c r="AD44"/>
    </row>
    <row r="45" spans="1:30" x14ac:dyDescent="0.35">
      <c r="AB45"/>
      <c r="AC45"/>
      <c r="AD45"/>
    </row>
    <row r="46" spans="1:30" x14ac:dyDescent="0.35">
      <c r="AB46"/>
      <c r="AC46"/>
      <c r="AD46"/>
    </row>
    <row r="47" spans="1:30" x14ac:dyDescent="0.35">
      <c r="AB47"/>
      <c r="AC47"/>
      <c r="AD47"/>
    </row>
    <row r="48" spans="1:30" x14ac:dyDescent="0.35">
      <c r="AB48"/>
      <c r="AC48"/>
      <c r="AD48"/>
    </row>
    <row r="49" spans="28:30" x14ac:dyDescent="0.35">
      <c r="AB49"/>
      <c r="AC49"/>
      <c r="AD49"/>
    </row>
    <row r="50" spans="28:30" x14ac:dyDescent="0.35">
      <c r="AB50"/>
      <c r="AC50"/>
      <c r="AD50"/>
    </row>
    <row r="51" spans="28:30" x14ac:dyDescent="0.35">
      <c r="AB51"/>
      <c r="AC51"/>
      <c r="AD51"/>
    </row>
    <row r="52" spans="28:30" x14ac:dyDescent="0.35">
      <c r="AB52"/>
      <c r="AC52"/>
      <c r="AD52"/>
    </row>
    <row r="53" spans="28:30" x14ac:dyDescent="0.35">
      <c r="AB53"/>
      <c r="AC53"/>
      <c r="AD53"/>
    </row>
    <row r="54" spans="28:30" x14ac:dyDescent="0.35">
      <c r="AB54"/>
      <c r="AC54"/>
      <c r="AD54"/>
    </row>
    <row r="55" spans="28:30" x14ac:dyDescent="0.35">
      <c r="AB55"/>
      <c r="AC55"/>
      <c r="AD55"/>
    </row>
    <row r="56" spans="28:30" x14ac:dyDescent="0.35">
      <c r="AB56"/>
      <c r="AC56"/>
      <c r="AD56"/>
    </row>
    <row r="57" spans="28:30" x14ac:dyDescent="0.35">
      <c r="AB57"/>
      <c r="AC57"/>
      <c r="AD57"/>
    </row>
    <row r="58" spans="28:30" x14ac:dyDescent="0.35">
      <c r="AB58"/>
      <c r="AC58"/>
      <c r="AD58"/>
    </row>
    <row r="59" spans="28:30" x14ac:dyDescent="0.35">
      <c r="AB59"/>
      <c r="AC59"/>
      <c r="AD59"/>
    </row>
    <row r="60" spans="28:30" x14ac:dyDescent="0.35">
      <c r="AB60"/>
      <c r="AC60"/>
      <c r="AD60"/>
    </row>
    <row r="61" spans="28:30" x14ac:dyDescent="0.35">
      <c r="AB61"/>
      <c r="AC61"/>
      <c r="AD61"/>
    </row>
    <row r="62" spans="28:30" x14ac:dyDescent="0.35">
      <c r="AB62"/>
      <c r="AC62"/>
      <c r="AD62"/>
    </row>
    <row r="63" spans="28:30" x14ac:dyDescent="0.35">
      <c r="AB63"/>
      <c r="AC63"/>
      <c r="AD63"/>
    </row>
    <row r="64" spans="28:30" x14ac:dyDescent="0.35">
      <c r="AB64"/>
      <c r="AC64"/>
      <c r="AD64"/>
    </row>
    <row r="65" spans="28:30" x14ac:dyDescent="0.35">
      <c r="AB65"/>
      <c r="AC65"/>
      <c r="AD65"/>
    </row>
    <row r="66" spans="28:30" x14ac:dyDescent="0.35">
      <c r="AB66"/>
      <c r="AC66"/>
      <c r="AD66"/>
    </row>
    <row r="67" spans="28:30" x14ac:dyDescent="0.35">
      <c r="AB67"/>
      <c r="AC67"/>
      <c r="AD67"/>
    </row>
    <row r="68" spans="28:30" x14ac:dyDescent="0.35">
      <c r="AB68"/>
      <c r="AC68"/>
      <c r="AD68"/>
    </row>
    <row r="69" spans="28:30" x14ac:dyDescent="0.35">
      <c r="AB69"/>
      <c r="AC69"/>
      <c r="AD69"/>
    </row>
    <row r="70" spans="28:30" x14ac:dyDescent="0.35">
      <c r="AB70"/>
      <c r="AC70"/>
      <c r="AD70"/>
    </row>
    <row r="71" spans="28:30" x14ac:dyDescent="0.35">
      <c r="AB71"/>
      <c r="AC71"/>
      <c r="AD71"/>
    </row>
    <row r="72" spans="28:30" x14ac:dyDescent="0.35">
      <c r="AB72"/>
      <c r="AC72"/>
      <c r="AD72"/>
    </row>
    <row r="73" spans="28:30" x14ac:dyDescent="0.35">
      <c r="AB73"/>
      <c r="AC73"/>
      <c r="AD73"/>
    </row>
    <row r="74" spans="28:30" x14ac:dyDescent="0.35">
      <c r="AB74"/>
      <c r="AC74"/>
      <c r="AD74"/>
    </row>
    <row r="75" spans="28:30" x14ac:dyDescent="0.35">
      <c r="AB75"/>
      <c r="AC75"/>
      <c r="AD75"/>
    </row>
    <row r="76" spans="28:30" x14ac:dyDescent="0.35">
      <c r="AB76"/>
      <c r="AC76"/>
      <c r="AD76"/>
    </row>
    <row r="77" spans="28:30" x14ac:dyDescent="0.35">
      <c r="AB77"/>
      <c r="AC77"/>
      <c r="AD77"/>
    </row>
    <row r="78" spans="28:30" x14ac:dyDescent="0.35">
      <c r="AB78"/>
      <c r="AC78"/>
      <c r="AD78"/>
    </row>
    <row r="79" spans="28:30" x14ac:dyDescent="0.35">
      <c r="AB79"/>
      <c r="AC79"/>
      <c r="AD79"/>
    </row>
    <row r="80" spans="28:30" x14ac:dyDescent="0.35">
      <c r="AB80"/>
      <c r="AC80"/>
      <c r="AD80"/>
    </row>
    <row r="81" spans="28:30" x14ac:dyDescent="0.35">
      <c r="AB81"/>
      <c r="AC81"/>
      <c r="AD81"/>
    </row>
    <row r="82" spans="28:30" x14ac:dyDescent="0.35">
      <c r="AB82"/>
      <c r="AC82"/>
      <c r="AD82"/>
    </row>
    <row r="83" spans="28:30" x14ac:dyDescent="0.35">
      <c r="AB83"/>
      <c r="AC83"/>
      <c r="AD83"/>
    </row>
    <row r="84" spans="28:30" x14ac:dyDescent="0.35">
      <c r="AB84"/>
      <c r="AC84"/>
      <c r="AD84"/>
    </row>
    <row r="85" spans="28:30" x14ac:dyDescent="0.35">
      <c r="AB85"/>
      <c r="AC85"/>
      <c r="AD85"/>
    </row>
    <row r="86" spans="28:30" x14ac:dyDescent="0.35">
      <c r="AB86"/>
      <c r="AC86"/>
      <c r="AD86"/>
    </row>
    <row r="87" spans="28:30" x14ac:dyDescent="0.35">
      <c r="AB87"/>
      <c r="AC87"/>
      <c r="AD87"/>
    </row>
    <row r="88" spans="28:30" x14ac:dyDescent="0.35">
      <c r="AB88"/>
      <c r="AC88"/>
      <c r="AD88"/>
    </row>
    <row r="89" spans="28:30" x14ac:dyDescent="0.35">
      <c r="AB89"/>
      <c r="AC89"/>
      <c r="AD89"/>
    </row>
    <row r="90" spans="28:30" x14ac:dyDescent="0.35">
      <c r="AB90"/>
      <c r="AC90"/>
      <c r="AD90"/>
    </row>
    <row r="91" spans="28:30" x14ac:dyDescent="0.35">
      <c r="AB91"/>
      <c r="AC91"/>
      <c r="AD91"/>
    </row>
    <row r="92" spans="28:30" x14ac:dyDescent="0.35">
      <c r="AB92"/>
      <c r="AC92"/>
      <c r="AD92"/>
    </row>
    <row r="93" spans="28:30" x14ac:dyDescent="0.35">
      <c r="AB93"/>
      <c r="AC93"/>
      <c r="AD93"/>
    </row>
    <row r="94" spans="28:30" x14ac:dyDescent="0.35">
      <c r="AB94"/>
      <c r="AC94"/>
      <c r="AD94"/>
    </row>
    <row r="95" spans="28:30" x14ac:dyDescent="0.35">
      <c r="AB95"/>
      <c r="AC95"/>
      <c r="AD95"/>
    </row>
    <row r="96" spans="28:30" x14ac:dyDescent="0.35">
      <c r="AB96"/>
      <c r="AC96"/>
      <c r="AD96"/>
    </row>
    <row r="97" spans="28:30" x14ac:dyDescent="0.35">
      <c r="AB97"/>
      <c r="AC97"/>
      <c r="AD97"/>
    </row>
    <row r="98" spans="28:30" x14ac:dyDescent="0.35">
      <c r="AB98"/>
      <c r="AC98"/>
      <c r="AD98"/>
    </row>
    <row r="99" spans="28:30" x14ac:dyDescent="0.35">
      <c r="AB99"/>
      <c r="AC99"/>
      <c r="AD99"/>
    </row>
    <row r="100" spans="28:30" x14ac:dyDescent="0.35">
      <c r="AB100"/>
      <c r="AC100"/>
      <c r="AD100"/>
    </row>
    <row r="101" spans="28:30" x14ac:dyDescent="0.35">
      <c r="AB101"/>
      <c r="AC101"/>
      <c r="AD101"/>
    </row>
    <row r="102" spans="28:30" x14ac:dyDescent="0.35">
      <c r="AB102"/>
      <c r="AC102"/>
      <c r="AD102"/>
    </row>
    <row r="103" spans="28:30" x14ac:dyDescent="0.35">
      <c r="AB103"/>
      <c r="AC103"/>
      <c r="AD103"/>
    </row>
    <row r="104" spans="28:30" x14ac:dyDescent="0.35">
      <c r="AB104"/>
      <c r="AC104"/>
      <c r="AD104"/>
    </row>
    <row r="105" spans="28:30" x14ac:dyDescent="0.35">
      <c r="AB105"/>
      <c r="AC105"/>
      <c r="AD105"/>
    </row>
    <row r="106" spans="28:30" x14ac:dyDescent="0.35">
      <c r="AB106"/>
      <c r="AC106"/>
      <c r="AD106"/>
    </row>
    <row r="107" spans="28:30" x14ac:dyDescent="0.35">
      <c r="AB107"/>
      <c r="AC107"/>
      <c r="AD107"/>
    </row>
    <row r="108" spans="28:30" x14ac:dyDescent="0.35">
      <c r="AB108"/>
      <c r="AC108"/>
      <c r="AD108"/>
    </row>
    <row r="109" spans="28:30" x14ac:dyDescent="0.35">
      <c r="AB109"/>
      <c r="AC109"/>
      <c r="AD109"/>
    </row>
    <row r="110" spans="28:30" x14ac:dyDescent="0.35">
      <c r="AB110"/>
      <c r="AC110"/>
      <c r="AD110"/>
    </row>
    <row r="111" spans="28:30" x14ac:dyDescent="0.35">
      <c r="AB111"/>
      <c r="AC111"/>
      <c r="AD111"/>
    </row>
    <row r="112" spans="28:30" x14ac:dyDescent="0.35">
      <c r="AB112"/>
      <c r="AC112"/>
      <c r="AD112"/>
    </row>
    <row r="113" spans="28:30" x14ac:dyDescent="0.35">
      <c r="AB113"/>
      <c r="AC113"/>
      <c r="AD113"/>
    </row>
    <row r="114" spans="28:30" x14ac:dyDescent="0.35">
      <c r="AB114"/>
      <c r="AC114"/>
      <c r="AD114"/>
    </row>
    <row r="115" spans="28:30" x14ac:dyDescent="0.35">
      <c r="AB115"/>
      <c r="AC115"/>
      <c r="AD115"/>
    </row>
    <row r="116" spans="28:30" x14ac:dyDescent="0.35">
      <c r="AB116"/>
      <c r="AC116"/>
      <c r="AD116"/>
    </row>
    <row r="117" spans="28:30" x14ac:dyDescent="0.35">
      <c r="AB117"/>
      <c r="AC117"/>
      <c r="AD117"/>
    </row>
    <row r="118" spans="28:30" x14ac:dyDescent="0.35">
      <c r="AB118"/>
      <c r="AC118"/>
      <c r="AD118"/>
    </row>
    <row r="119" spans="28:30" x14ac:dyDescent="0.35">
      <c r="AB119"/>
      <c r="AC119"/>
      <c r="AD119"/>
    </row>
    <row r="120" spans="28:30" x14ac:dyDescent="0.35">
      <c r="AB120"/>
      <c r="AC120"/>
      <c r="AD120"/>
    </row>
    <row r="121" spans="28:30" x14ac:dyDescent="0.35">
      <c r="AB121"/>
      <c r="AC121"/>
      <c r="AD121"/>
    </row>
    <row r="122" spans="28:30" x14ac:dyDescent="0.35">
      <c r="AB122"/>
      <c r="AC122"/>
      <c r="AD122"/>
    </row>
    <row r="123" spans="28:30" x14ac:dyDescent="0.35">
      <c r="AB123"/>
      <c r="AC123"/>
      <c r="AD123"/>
    </row>
    <row r="124" spans="28:30" x14ac:dyDescent="0.35">
      <c r="AB124"/>
      <c r="AC124"/>
      <c r="AD124"/>
    </row>
    <row r="125" spans="28:30" x14ac:dyDescent="0.35">
      <c r="AB125"/>
      <c r="AC125"/>
      <c r="AD125"/>
    </row>
    <row r="126" spans="28:30" x14ac:dyDescent="0.35">
      <c r="AB126"/>
      <c r="AC126"/>
      <c r="AD126"/>
    </row>
    <row r="127" spans="28:30" x14ac:dyDescent="0.35">
      <c r="AB127"/>
      <c r="AC127"/>
      <c r="AD127"/>
    </row>
    <row r="128" spans="28:30" x14ac:dyDescent="0.35">
      <c r="AB128"/>
      <c r="AC128"/>
      <c r="AD128"/>
    </row>
    <row r="129" spans="28:30" x14ac:dyDescent="0.35">
      <c r="AB129"/>
      <c r="AC129"/>
      <c r="AD129"/>
    </row>
    <row r="130" spans="28:30" x14ac:dyDescent="0.35">
      <c r="AB130"/>
      <c r="AC130"/>
      <c r="AD130"/>
    </row>
    <row r="131" spans="28:30" x14ac:dyDescent="0.35">
      <c r="AB131"/>
      <c r="AC131"/>
      <c r="AD131"/>
    </row>
    <row r="132" spans="28:30" x14ac:dyDescent="0.35">
      <c r="AB132"/>
      <c r="AC132"/>
      <c r="AD132"/>
    </row>
    <row r="133" spans="28:30" x14ac:dyDescent="0.35">
      <c r="AB133"/>
      <c r="AC133"/>
      <c r="AD133"/>
    </row>
    <row r="134" spans="28:30" x14ac:dyDescent="0.35">
      <c r="AB134"/>
      <c r="AC134"/>
      <c r="AD134"/>
    </row>
    <row r="135" spans="28:30" x14ac:dyDescent="0.35">
      <c r="AB135"/>
      <c r="AC135"/>
      <c r="AD135"/>
    </row>
    <row r="136" spans="28:30" x14ac:dyDescent="0.35">
      <c r="AB136"/>
      <c r="AC136"/>
      <c r="AD136"/>
    </row>
    <row r="137" spans="28:30" x14ac:dyDescent="0.35">
      <c r="AB137"/>
      <c r="AC137"/>
      <c r="AD137"/>
    </row>
    <row r="138" spans="28:30" x14ac:dyDescent="0.35">
      <c r="AB138"/>
      <c r="AC138"/>
      <c r="AD138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T6"/>
  <sheetViews>
    <sheetView topLeftCell="B1" workbookViewId="0">
      <selection activeCell="N33" sqref="N33"/>
    </sheetView>
  </sheetViews>
  <sheetFormatPr defaultRowHeight="14.5" x14ac:dyDescent="0.35"/>
  <cols>
    <col min="1" max="1" width="19.453125" customWidth="1"/>
    <col min="2" max="2" width="24" customWidth="1"/>
    <col min="3" max="3" width="16" customWidth="1"/>
    <col min="6" max="6" width="19.26953125" customWidth="1"/>
    <col min="7" max="7" width="12.54296875" customWidth="1"/>
    <col min="8" max="8" width="22" customWidth="1"/>
    <col min="14" max="14" width="21.54296875" bestFit="1" customWidth="1"/>
    <col min="18" max="18" width="9.26953125" customWidth="1"/>
    <col min="19" max="20" width="11.81640625" customWidth="1"/>
  </cols>
  <sheetData>
    <row r="1" spans="1:20" x14ac:dyDescent="0.35">
      <c r="A1" t="s">
        <v>0</v>
      </c>
      <c r="B1" t="s">
        <v>25</v>
      </c>
      <c r="C1" t="s">
        <v>121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122</v>
      </c>
      <c r="C2">
        <v>12.927350427350428</v>
      </c>
      <c r="D2">
        <v>13</v>
      </c>
      <c r="E2">
        <v>30.276479998614867</v>
      </c>
      <c r="F2">
        <v>3.6187315084285032</v>
      </c>
      <c r="G2">
        <v>234.20483701407866</v>
      </c>
      <c r="H2">
        <v>20.148416723605756</v>
      </c>
      <c r="I2">
        <v>5.7062841310951002</v>
      </c>
      <c r="J2">
        <v>16.552534047467965</v>
      </c>
      <c r="K2">
        <v>9.3021668072328882</v>
      </c>
      <c r="L2">
        <v>56</v>
      </c>
      <c r="M2">
        <v>70</v>
      </c>
      <c r="N2" s="19">
        <v>27.992832164372555</v>
      </c>
      <c r="O2">
        <f>J2-C2</f>
        <v>3.6251836201175376</v>
      </c>
      <c r="P2">
        <f>H2-C2</f>
        <v>7.2210662962553283</v>
      </c>
      <c r="R2" s="9" t="s">
        <v>122</v>
      </c>
      <c r="S2" s="7">
        <v>14.720588235294118</v>
      </c>
      <c r="T2" s="7">
        <v>14.720588235294118</v>
      </c>
    </row>
    <row r="3" spans="1:20" x14ac:dyDescent="0.35">
      <c r="A3" t="s">
        <v>320</v>
      </c>
      <c r="B3" t="s">
        <v>123</v>
      </c>
      <c r="C3">
        <v>12.216216216216216</v>
      </c>
      <c r="D3">
        <v>11</v>
      </c>
      <c r="E3">
        <v>3.9203895291675415</v>
      </c>
      <c r="F3">
        <v>0.46857617249960387</v>
      </c>
      <c r="G3">
        <v>32.091684198937841</v>
      </c>
      <c r="H3">
        <v>13.151245410447485</v>
      </c>
      <c r="I3">
        <v>11.281187021984946</v>
      </c>
      <c r="J3">
        <v>12.685627848819104</v>
      </c>
      <c r="K3">
        <v>11.746804583613327</v>
      </c>
      <c r="L3">
        <v>20</v>
      </c>
      <c r="M3">
        <v>70</v>
      </c>
      <c r="N3" s="18">
        <v>3.8356899076295012</v>
      </c>
      <c r="O3">
        <f>J3-C3</f>
        <v>0.46941163260288832</v>
      </c>
      <c r="P3">
        <f>H3-C3</f>
        <v>0.9350291942312694</v>
      </c>
      <c r="R3" s="9" t="s">
        <v>123</v>
      </c>
      <c r="S3" s="7">
        <v>28</v>
      </c>
      <c r="T3" s="7">
        <v>28</v>
      </c>
    </row>
    <row r="4" spans="1:20" x14ac:dyDescent="0.35">
      <c r="A4" t="s">
        <v>320</v>
      </c>
      <c r="B4" t="s">
        <v>124</v>
      </c>
      <c r="C4">
        <v>12.875247524752474</v>
      </c>
      <c r="D4">
        <v>13</v>
      </c>
      <c r="E4">
        <v>31.556073043507201</v>
      </c>
      <c r="F4">
        <v>3.7716721299845659</v>
      </c>
      <c r="G4">
        <v>245.09100103000824</v>
      </c>
      <c r="H4">
        <v>20.401502079676494</v>
      </c>
      <c r="I4">
        <v>5.3489929698284548</v>
      </c>
      <c r="J4">
        <v>16.653644455894685</v>
      </c>
      <c r="K4">
        <v>9.096850593610263</v>
      </c>
      <c r="L4">
        <v>57</v>
      </c>
      <c r="M4">
        <v>70</v>
      </c>
      <c r="N4" s="19">
        <v>29.293977632147122</v>
      </c>
      <c r="O4">
        <f>J4-C4</f>
        <v>3.7783969311422112</v>
      </c>
      <c r="P4">
        <f>H4-C4</f>
        <v>7.5262545549240194</v>
      </c>
      <c r="R4" s="9" t="s">
        <v>124</v>
      </c>
      <c r="S4" s="7">
        <v>14.913043478260869</v>
      </c>
      <c r="T4" s="7">
        <v>14.913043478260869</v>
      </c>
    </row>
    <row r="6" spans="1:20" x14ac:dyDescent="0.35">
      <c r="G6" t="s">
        <v>125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69"/>
  <sheetViews>
    <sheetView zoomScaleNormal="100" workbookViewId="0">
      <selection activeCell="F29" sqref="F29"/>
    </sheetView>
  </sheetViews>
  <sheetFormatPr defaultRowHeight="14.5" x14ac:dyDescent="0.35"/>
  <cols>
    <col min="1" max="1" width="26" customWidth="1"/>
    <col min="3" max="3" width="17.81640625" customWidth="1"/>
    <col min="5" max="5" width="18.26953125" customWidth="1"/>
    <col min="6" max="6" width="22.7265625" customWidth="1"/>
    <col min="24" max="24" width="10.90625" customWidth="1"/>
    <col min="25" max="25" width="8.90625" style="1" customWidth="1"/>
    <col min="26" max="26" width="12.453125" style="1" customWidth="1"/>
  </cols>
  <sheetData>
    <row r="1" spans="1:26" s="4" customFormat="1" x14ac:dyDescent="0.35">
      <c r="A1" s="4" t="s">
        <v>0</v>
      </c>
      <c r="B1" s="4" t="s">
        <v>111</v>
      </c>
      <c r="C1" s="4" t="s">
        <v>8</v>
      </c>
      <c r="D1" s="4" t="s">
        <v>4</v>
      </c>
      <c r="E1" s="4" t="s">
        <v>114</v>
      </c>
      <c r="F1" s="4" t="s">
        <v>117</v>
      </c>
      <c r="X1" s="8" t="s">
        <v>111</v>
      </c>
      <c r="Y1" s="1" t="s">
        <v>120</v>
      </c>
      <c r="Z1" s="1" t="s">
        <v>126</v>
      </c>
    </row>
    <row r="2" spans="1:26" x14ac:dyDescent="0.35">
      <c r="A2" t="s">
        <v>320</v>
      </c>
      <c r="B2">
        <v>5</v>
      </c>
      <c r="C2">
        <v>8.3816000000000006</v>
      </c>
      <c r="D2">
        <v>1.1429</v>
      </c>
      <c r="E2">
        <v>8.8886699999999994</v>
      </c>
      <c r="F2">
        <v>12.216216216216216</v>
      </c>
      <c r="G2">
        <v>6</v>
      </c>
      <c r="H2">
        <v>15</v>
      </c>
      <c r="I2">
        <v>0</v>
      </c>
      <c r="X2" s="9" t="s">
        <v>24</v>
      </c>
    </row>
    <row r="3" spans="1:26" x14ac:dyDescent="0.35">
      <c r="A3" t="s">
        <v>320</v>
      </c>
      <c r="B3">
        <v>6</v>
      </c>
      <c r="C3">
        <v>3.1149</v>
      </c>
      <c r="D3">
        <v>0.85709999999999997</v>
      </c>
      <c r="G3">
        <v>2</v>
      </c>
      <c r="H3">
        <v>0</v>
      </c>
      <c r="I3">
        <v>0</v>
      </c>
      <c r="Y3"/>
      <c r="Z3"/>
    </row>
    <row r="4" spans="1:26" x14ac:dyDescent="0.35">
      <c r="A4" t="s">
        <v>320</v>
      </c>
      <c r="B4">
        <v>7</v>
      </c>
      <c r="C4">
        <v>1.2737000000000001</v>
      </c>
      <c r="D4">
        <v>0.57140000000000002</v>
      </c>
      <c r="G4">
        <v>1</v>
      </c>
      <c r="H4">
        <v>0</v>
      </c>
      <c r="I4">
        <v>0</v>
      </c>
      <c r="Y4"/>
      <c r="Z4"/>
    </row>
    <row r="5" spans="1:26" x14ac:dyDescent="0.35">
      <c r="A5" t="s">
        <v>320</v>
      </c>
      <c r="B5">
        <v>8</v>
      </c>
      <c r="C5">
        <v>1.637</v>
      </c>
      <c r="D5">
        <v>0.57140000000000002</v>
      </c>
      <c r="G5">
        <v>0</v>
      </c>
      <c r="H5">
        <v>0</v>
      </c>
      <c r="I5">
        <v>0</v>
      </c>
      <c r="Y5"/>
      <c r="Z5"/>
    </row>
    <row r="6" spans="1:26" x14ac:dyDescent="0.35">
      <c r="A6" t="s">
        <v>320</v>
      </c>
      <c r="B6">
        <v>9</v>
      </c>
      <c r="C6">
        <v>1.9401999999999999</v>
      </c>
      <c r="D6">
        <v>0.85709999999999997</v>
      </c>
      <c r="G6">
        <v>7</v>
      </c>
      <c r="H6">
        <v>15</v>
      </c>
      <c r="I6">
        <v>0</v>
      </c>
      <c r="Y6"/>
      <c r="Z6"/>
    </row>
    <row r="7" spans="1:26" x14ac:dyDescent="0.35">
      <c r="A7" t="s">
        <v>320</v>
      </c>
      <c r="B7">
        <v>10</v>
      </c>
      <c r="C7">
        <v>1.5714999999999999</v>
      </c>
      <c r="D7">
        <v>0.85709999999999997</v>
      </c>
      <c r="Y7"/>
      <c r="Z7"/>
    </row>
    <row r="8" spans="1:26" x14ac:dyDescent="0.35">
      <c r="A8" t="s">
        <v>320</v>
      </c>
      <c r="B8">
        <v>11</v>
      </c>
      <c r="C8">
        <v>0.8659</v>
      </c>
      <c r="D8">
        <v>0.57140000000000002</v>
      </c>
      <c r="Y8"/>
      <c r="Z8"/>
    </row>
    <row r="9" spans="1:26" x14ac:dyDescent="0.35">
      <c r="A9" t="s">
        <v>320</v>
      </c>
      <c r="B9">
        <v>12</v>
      </c>
      <c r="C9">
        <v>0.36380000000000001</v>
      </c>
      <c r="D9">
        <v>0.28570000000000001</v>
      </c>
      <c r="Y9"/>
      <c r="Z9"/>
    </row>
    <row r="10" spans="1:26" x14ac:dyDescent="0.35">
      <c r="A10" t="s">
        <v>320</v>
      </c>
      <c r="B10">
        <v>13</v>
      </c>
      <c r="C10">
        <v>0.31</v>
      </c>
      <c r="D10">
        <v>0.28570000000000001</v>
      </c>
      <c r="Y10"/>
      <c r="Z10"/>
    </row>
    <row r="11" spans="1:26" x14ac:dyDescent="0.35">
      <c r="A11" t="s">
        <v>320</v>
      </c>
      <c r="B11">
        <v>14</v>
      </c>
      <c r="C11">
        <v>1.0690999999999999</v>
      </c>
      <c r="D11">
        <v>1.1429</v>
      </c>
      <c r="Y11"/>
      <c r="Z11"/>
    </row>
    <row r="12" spans="1:26" x14ac:dyDescent="0.35">
      <c r="A12" t="s">
        <v>320</v>
      </c>
      <c r="B12">
        <v>15</v>
      </c>
      <c r="C12">
        <v>0.69850000000000001</v>
      </c>
      <c r="D12">
        <v>0.85709999999999997</v>
      </c>
      <c r="Y12"/>
      <c r="Z12"/>
    </row>
    <row r="13" spans="1:26" x14ac:dyDescent="0.35">
      <c r="A13" t="s">
        <v>320</v>
      </c>
      <c r="B13">
        <v>16</v>
      </c>
      <c r="C13">
        <v>0.43740000000000001</v>
      </c>
      <c r="D13">
        <v>0.57140000000000002</v>
      </c>
      <c r="Y13"/>
      <c r="Z13"/>
    </row>
    <row r="14" spans="1:26" x14ac:dyDescent="0.35">
      <c r="A14" t="s">
        <v>320</v>
      </c>
      <c r="B14">
        <v>17</v>
      </c>
      <c r="C14">
        <v>0.3</v>
      </c>
      <c r="D14">
        <v>0.57140000000000002</v>
      </c>
      <c r="Y14"/>
      <c r="Z14"/>
    </row>
    <row r="15" spans="1:26" x14ac:dyDescent="0.35">
      <c r="A15" t="s">
        <v>320</v>
      </c>
      <c r="B15">
        <v>18</v>
      </c>
      <c r="C15">
        <v>0.16170000000000001</v>
      </c>
      <c r="D15">
        <v>0.28570000000000001</v>
      </c>
      <c r="Y15"/>
      <c r="Z15"/>
    </row>
    <row r="16" spans="1:26" x14ac:dyDescent="0.35">
      <c r="A16" t="s">
        <v>320</v>
      </c>
      <c r="B16">
        <v>20</v>
      </c>
      <c r="C16">
        <v>0.13100000000000001</v>
      </c>
      <c r="D16">
        <v>0.28570000000000001</v>
      </c>
      <c r="Y16"/>
      <c r="Z16"/>
    </row>
    <row r="17" spans="1:26" x14ac:dyDescent="0.35">
      <c r="A17" t="s">
        <v>320</v>
      </c>
      <c r="B17">
        <v>21</v>
      </c>
      <c r="C17">
        <v>0.1188</v>
      </c>
      <c r="D17">
        <v>0.28570000000000001</v>
      </c>
      <c r="Y17"/>
      <c r="Z17"/>
    </row>
    <row r="18" spans="1:26" x14ac:dyDescent="0.35">
      <c r="A18" t="s">
        <v>320</v>
      </c>
      <c r="B18">
        <v>25</v>
      </c>
      <c r="C18">
        <v>2.0954000000000002</v>
      </c>
      <c r="D18">
        <v>0.28570000000000001</v>
      </c>
      <c r="Y18"/>
      <c r="Z18"/>
    </row>
    <row r="19" spans="1:26" x14ac:dyDescent="0.35">
      <c r="A19" t="s">
        <v>320</v>
      </c>
      <c r="B19">
        <v>29</v>
      </c>
      <c r="C19">
        <v>6.2300000000000001E-2</v>
      </c>
      <c r="D19">
        <v>0.28570000000000001</v>
      </c>
      <c r="Y19"/>
      <c r="Z19"/>
    </row>
    <row r="20" spans="1:26" x14ac:dyDescent="0.35">
      <c r="Y20"/>
      <c r="Z20"/>
    </row>
    <row r="21" spans="1:26" x14ac:dyDescent="0.35">
      <c r="Y21"/>
      <c r="Z21"/>
    </row>
    <row r="22" spans="1:26" x14ac:dyDescent="0.35">
      <c r="Y22"/>
      <c r="Z22"/>
    </row>
    <row r="23" spans="1:26" x14ac:dyDescent="0.35">
      <c r="Y23"/>
      <c r="Z23"/>
    </row>
    <row r="24" spans="1:26" x14ac:dyDescent="0.35">
      <c r="Y24"/>
      <c r="Z24"/>
    </row>
    <row r="25" spans="1:26" x14ac:dyDescent="0.35">
      <c r="Y25"/>
      <c r="Z25"/>
    </row>
    <row r="26" spans="1:26" x14ac:dyDescent="0.35">
      <c r="Y26"/>
      <c r="Z26"/>
    </row>
    <row r="27" spans="1:26" x14ac:dyDescent="0.35">
      <c r="Y27"/>
      <c r="Z27"/>
    </row>
    <row r="28" spans="1:26" x14ac:dyDescent="0.35">
      <c r="Y28"/>
      <c r="Z28"/>
    </row>
    <row r="29" spans="1:26" x14ac:dyDescent="0.35">
      <c r="Y29"/>
      <c r="Z29"/>
    </row>
    <row r="30" spans="1:26" x14ac:dyDescent="0.35">
      <c r="Y30"/>
      <c r="Z30"/>
    </row>
    <row r="31" spans="1:26" x14ac:dyDescent="0.35">
      <c r="Y31"/>
      <c r="Z31"/>
    </row>
    <row r="32" spans="1:26" x14ac:dyDescent="0.35">
      <c r="Y32"/>
      <c r="Z32"/>
    </row>
    <row r="33" spans="25:26" x14ac:dyDescent="0.35">
      <c r="Y33"/>
      <c r="Z33"/>
    </row>
    <row r="34" spans="25:26" x14ac:dyDescent="0.35">
      <c r="Y34"/>
      <c r="Z34"/>
    </row>
    <row r="35" spans="25:26" x14ac:dyDescent="0.35">
      <c r="Y35"/>
      <c r="Z35"/>
    </row>
    <row r="36" spans="25:26" x14ac:dyDescent="0.35">
      <c r="Y36"/>
      <c r="Z36"/>
    </row>
    <row r="37" spans="25:26" x14ac:dyDescent="0.35">
      <c r="Y37"/>
      <c r="Z37"/>
    </row>
    <row r="38" spans="25:26" x14ac:dyDescent="0.35">
      <c r="Y38"/>
      <c r="Z38"/>
    </row>
    <row r="39" spans="25:26" x14ac:dyDescent="0.35">
      <c r="Y39"/>
      <c r="Z39"/>
    </row>
    <row r="40" spans="25:26" x14ac:dyDescent="0.35">
      <c r="Y40"/>
      <c r="Z40"/>
    </row>
    <row r="41" spans="25:26" x14ac:dyDescent="0.35">
      <c r="Y41"/>
      <c r="Z41"/>
    </row>
    <row r="42" spans="25:26" x14ac:dyDescent="0.35">
      <c r="Y42"/>
      <c r="Z42"/>
    </row>
    <row r="43" spans="25:26" x14ac:dyDescent="0.35">
      <c r="Y43"/>
      <c r="Z43"/>
    </row>
    <row r="44" spans="25:26" x14ac:dyDescent="0.35">
      <c r="Y44"/>
      <c r="Z44"/>
    </row>
    <row r="45" spans="25:26" x14ac:dyDescent="0.35">
      <c r="Y45"/>
      <c r="Z45"/>
    </row>
    <row r="46" spans="25:26" x14ac:dyDescent="0.35">
      <c r="Y46"/>
      <c r="Z46"/>
    </row>
    <row r="47" spans="25:26" x14ac:dyDescent="0.35">
      <c r="Y47"/>
      <c r="Z47"/>
    </row>
    <row r="48" spans="25:26" x14ac:dyDescent="0.35">
      <c r="Y48"/>
      <c r="Z48"/>
    </row>
    <row r="49" spans="25:26" x14ac:dyDescent="0.35">
      <c r="Y49"/>
      <c r="Z49"/>
    </row>
    <row r="50" spans="25:26" x14ac:dyDescent="0.35">
      <c r="Y50"/>
      <c r="Z50"/>
    </row>
    <row r="51" spans="25:26" x14ac:dyDescent="0.35">
      <c r="Y51"/>
      <c r="Z51"/>
    </row>
    <row r="52" spans="25:26" x14ac:dyDescent="0.35">
      <c r="Y52"/>
      <c r="Z52"/>
    </row>
    <row r="53" spans="25:26" x14ac:dyDescent="0.35">
      <c r="Y53"/>
      <c r="Z53"/>
    </row>
    <row r="54" spans="25:26" x14ac:dyDescent="0.35">
      <c r="Y54"/>
      <c r="Z54"/>
    </row>
    <row r="55" spans="25:26" x14ac:dyDescent="0.35">
      <c r="Y55"/>
      <c r="Z55"/>
    </row>
    <row r="56" spans="25:26" x14ac:dyDescent="0.35">
      <c r="Y56"/>
      <c r="Z56"/>
    </row>
    <row r="57" spans="25:26" x14ac:dyDescent="0.35">
      <c r="Y57"/>
      <c r="Z57"/>
    </row>
    <row r="58" spans="25:26" x14ac:dyDescent="0.35">
      <c r="Y58"/>
      <c r="Z58"/>
    </row>
    <row r="59" spans="25:26" x14ac:dyDescent="0.35">
      <c r="Y59"/>
      <c r="Z59"/>
    </row>
    <row r="60" spans="25:26" x14ac:dyDescent="0.35">
      <c r="Y60"/>
      <c r="Z60"/>
    </row>
    <row r="61" spans="25:26" x14ac:dyDescent="0.35">
      <c r="Y61"/>
      <c r="Z61"/>
    </row>
    <row r="62" spans="25:26" x14ac:dyDescent="0.35">
      <c r="Y62"/>
      <c r="Z62"/>
    </row>
    <row r="63" spans="25:26" x14ac:dyDescent="0.35">
      <c r="Y63"/>
      <c r="Z63"/>
    </row>
    <row r="64" spans="25:26" x14ac:dyDescent="0.35">
      <c r="Y64"/>
      <c r="Z64"/>
    </row>
    <row r="65" spans="25:26" x14ac:dyDescent="0.35">
      <c r="Y65"/>
      <c r="Z65"/>
    </row>
    <row r="66" spans="25:26" x14ac:dyDescent="0.35">
      <c r="Y66"/>
      <c r="Z66"/>
    </row>
    <row r="67" spans="25:26" x14ac:dyDescent="0.35">
      <c r="Y67"/>
      <c r="Z67"/>
    </row>
    <row r="68" spans="25:26" x14ac:dyDescent="0.35">
      <c r="Y68"/>
      <c r="Z68"/>
    </row>
    <row r="69" spans="25:26" x14ac:dyDescent="0.35">
      <c r="Y69"/>
      <c r="Z69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9"/>
  <sheetViews>
    <sheetView zoomScaleNormal="100" workbookViewId="0">
      <selection activeCell="C24" sqref="C24"/>
    </sheetView>
  </sheetViews>
  <sheetFormatPr defaultRowHeight="14.5" x14ac:dyDescent="0.35"/>
  <cols>
    <col min="1" max="1" width="42.7265625" customWidth="1"/>
    <col min="2" max="2" width="30.453125" bestFit="1" customWidth="1"/>
    <col min="3" max="3" width="16.81640625" bestFit="1" customWidth="1"/>
    <col min="16" max="16" width="12.81640625" bestFit="1" customWidth="1"/>
    <col min="17" max="17" width="13.90625" bestFit="1" customWidth="1"/>
  </cols>
  <sheetData>
    <row r="1" spans="1:17" x14ac:dyDescent="0.35">
      <c r="A1" t="s">
        <v>0</v>
      </c>
      <c r="B1" t="s">
        <v>127</v>
      </c>
      <c r="C1" t="s">
        <v>128</v>
      </c>
      <c r="P1" s="8" t="s">
        <v>129</v>
      </c>
      <c r="Q1" t="s">
        <v>130</v>
      </c>
    </row>
    <row r="2" spans="1:17" x14ac:dyDescent="0.35">
      <c r="A2" t="s">
        <v>320</v>
      </c>
      <c r="B2" t="s">
        <v>375</v>
      </c>
      <c r="C2">
        <v>0.39</v>
      </c>
      <c r="P2" s="9" t="s">
        <v>24</v>
      </c>
      <c r="Q2" s="7"/>
    </row>
    <row r="3" spans="1:17" x14ac:dyDescent="0.35">
      <c r="A3" t="s">
        <v>320</v>
      </c>
      <c r="B3" t="s">
        <v>376</v>
      </c>
      <c r="C3">
        <v>0.86</v>
      </c>
    </row>
    <row r="4" spans="1:17" x14ac:dyDescent="0.35">
      <c r="A4" t="s">
        <v>320</v>
      </c>
      <c r="B4" t="s">
        <v>377</v>
      </c>
      <c r="C4">
        <v>0.95</v>
      </c>
    </row>
    <row r="5" spans="1:17" x14ac:dyDescent="0.35">
      <c r="A5" t="s">
        <v>320</v>
      </c>
      <c r="B5" t="s">
        <v>378</v>
      </c>
      <c r="C5">
        <v>4.71</v>
      </c>
    </row>
    <row r="6" spans="1:17" x14ac:dyDescent="0.35">
      <c r="A6" t="s">
        <v>320</v>
      </c>
      <c r="B6" t="s">
        <v>379</v>
      </c>
      <c r="C6">
        <v>7.68</v>
      </c>
    </row>
    <row r="7" spans="1:17" x14ac:dyDescent="0.35">
      <c r="A7" t="s">
        <v>320</v>
      </c>
      <c r="B7" t="s">
        <v>380</v>
      </c>
      <c r="C7">
        <v>1.64</v>
      </c>
    </row>
    <row r="8" spans="1:17" x14ac:dyDescent="0.35">
      <c r="A8" t="s">
        <v>320</v>
      </c>
      <c r="B8" t="s">
        <v>381</v>
      </c>
      <c r="C8">
        <v>8.9</v>
      </c>
    </row>
    <row r="9" spans="1:17" x14ac:dyDescent="0.35">
      <c r="A9" t="s">
        <v>320</v>
      </c>
      <c r="B9" t="s">
        <v>382</v>
      </c>
      <c r="C9">
        <v>228.93</v>
      </c>
    </row>
  </sheetData>
  <sortState ref="A2:C11">
    <sortCondition ref="B1"/>
  </sortState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T5"/>
  <sheetViews>
    <sheetView workbookViewId="0">
      <selection activeCell="P11" sqref="P11"/>
    </sheetView>
  </sheetViews>
  <sheetFormatPr defaultRowHeight="14.5" x14ac:dyDescent="0.35"/>
  <cols>
    <col min="2" max="2" width="25.26953125" customWidth="1"/>
    <col min="5" max="5" width="25.26953125" bestFit="1" customWidth="1"/>
    <col min="6" max="6" width="25.1796875" bestFit="1" customWidth="1"/>
    <col min="12" max="12" width="18.54296875" customWidth="1"/>
    <col min="13" max="13" width="13.1796875" customWidth="1"/>
    <col min="14" max="14" width="22" customWidth="1"/>
    <col min="18" max="18" width="21.2695312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131</v>
      </c>
      <c r="C2">
        <v>51.313702054467633</v>
      </c>
      <c r="D2">
        <v>28.985804888309971</v>
      </c>
      <c r="E2">
        <v>88.516009293886839</v>
      </c>
      <c r="F2">
        <v>10.579686669216271</v>
      </c>
      <c r="G2">
        <v>172.49975298981605</v>
      </c>
      <c r="H2">
        <v>72.425138107151113</v>
      </c>
      <c r="I2">
        <v>30.202266001784086</v>
      </c>
      <c r="J2">
        <v>61.91225205185998</v>
      </c>
      <c r="K2">
        <v>40.715152057075215</v>
      </c>
      <c r="L2">
        <v>57</v>
      </c>
      <c r="M2">
        <v>70</v>
      </c>
      <c r="N2" s="19">
        <v>20.617663987654428</v>
      </c>
      <c r="O2">
        <f>J2-C2</f>
        <v>10.598549997392347</v>
      </c>
      <c r="P2">
        <f>H2-C2</f>
        <v>21.11143605268348</v>
      </c>
      <c r="R2" s="9" t="s">
        <v>131</v>
      </c>
      <c r="S2" s="7">
        <v>9.2784918572798389</v>
      </c>
      <c r="T2" s="7">
        <v>9.2784918572798389</v>
      </c>
    </row>
    <row r="3" spans="1:20" x14ac:dyDescent="0.35">
      <c r="A3" t="s">
        <v>320</v>
      </c>
      <c r="B3" t="s">
        <v>132</v>
      </c>
      <c r="C3">
        <v>34.259768629752166</v>
      </c>
      <c r="D3">
        <v>21.697809993119932</v>
      </c>
      <c r="E3">
        <v>77.60809632113039</v>
      </c>
      <c r="F3">
        <v>9.2759417038994361</v>
      </c>
      <c r="G3">
        <v>226.52837256388617</v>
      </c>
      <c r="H3">
        <v>52.769622109637922</v>
      </c>
      <c r="I3">
        <v>15.749915149866482</v>
      </c>
      <c r="J3">
        <v>43.552249115751152</v>
      </c>
      <c r="K3">
        <v>24.967288143753251</v>
      </c>
      <c r="L3">
        <v>56</v>
      </c>
      <c r="M3">
        <v>70</v>
      </c>
      <c r="N3" s="19">
        <v>27.075319171431705</v>
      </c>
      <c r="O3">
        <f>J3-C3</f>
        <v>9.2924804859989862</v>
      </c>
      <c r="P3">
        <f>H3-C3</f>
        <v>18.509853479885756</v>
      </c>
      <c r="R3" s="9" t="s">
        <v>132</v>
      </c>
      <c r="S3" s="7">
        <v>8.9861664516008464</v>
      </c>
      <c r="T3" s="7">
        <v>8.9861664516008464</v>
      </c>
    </row>
    <row r="4" spans="1:20" x14ac:dyDescent="0.35">
      <c r="A4" t="s">
        <v>320</v>
      </c>
      <c r="B4" t="s">
        <v>133</v>
      </c>
      <c r="C4">
        <v>17.053933424715471</v>
      </c>
      <c r="D4">
        <v>45.27073936836134</v>
      </c>
      <c r="E4">
        <v>46.310895056321854</v>
      </c>
      <c r="F4">
        <v>5.5352106695198708</v>
      </c>
      <c r="G4">
        <v>271.55550513176996</v>
      </c>
      <c r="H4">
        <v>28.099274344661367</v>
      </c>
      <c r="I4">
        <v>6.0085925047696289</v>
      </c>
      <c r="J4">
        <v>22.599013242410329</v>
      </c>
      <c r="K4">
        <v>11.50885360702067</v>
      </c>
      <c r="L4">
        <v>20</v>
      </c>
      <c r="M4">
        <v>70</v>
      </c>
      <c r="N4" s="19">
        <v>32.457090875574416</v>
      </c>
      <c r="O4">
        <f>J4-C4</f>
        <v>5.5450798176948588</v>
      </c>
      <c r="P4">
        <f>H4-C4</f>
        <v>11.045340919945897</v>
      </c>
      <c r="R4" s="9" t="s">
        <v>133</v>
      </c>
      <c r="S4" s="7">
        <v>0.2923254056789914</v>
      </c>
      <c r="T4" s="7">
        <v>0.2923254056789914</v>
      </c>
    </row>
    <row r="5" spans="1:20" x14ac:dyDescent="0.35">
      <c r="R5" s="9" t="s">
        <v>24</v>
      </c>
      <c r="S5" s="7">
        <v>9.2784918572798389</v>
      </c>
      <c r="T5" s="7">
        <v>9.2784918572798389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32"/>
  <sheetViews>
    <sheetView workbookViewId="0">
      <selection activeCell="A2" sqref="A2:C10"/>
    </sheetView>
  </sheetViews>
  <sheetFormatPr defaultRowHeight="14.5" x14ac:dyDescent="0.35"/>
  <cols>
    <col min="1" max="1" width="17.7265625" customWidth="1"/>
    <col min="3" max="3" width="16.81640625" bestFit="1" customWidth="1"/>
    <col min="4" max="6" width="15.7265625" customWidth="1"/>
    <col min="13" max="13" width="10.90625" bestFit="1" customWidth="1"/>
    <col min="14" max="14" width="14.7265625" bestFit="1" customWidth="1"/>
  </cols>
  <sheetData>
    <row r="1" spans="1:14" x14ac:dyDescent="0.35">
      <c r="A1" t="s">
        <v>0</v>
      </c>
      <c r="B1" t="s">
        <v>111</v>
      </c>
      <c r="C1" t="s">
        <v>128</v>
      </c>
      <c r="M1" s="8" t="s">
        <v>111</v>
      </c>
      <c r="N1" t="s">
        <v>134</v>
      </c>
    </row>
    <row r="2" spans="1:14" x14ac:dyDescent="0.35">
      <c r="A2" t="s">
        <v>320</v>
      </c>
      <c r="B2">
        <v>5</v>
      </c>
      <c r="C2">
        <v>8.3800000000000008</v>
      </c>
      <c r="M2" s="9" t="s">
        <v>24</v>
      </c>
      <c r="N2" s="7"/>
    </row>
    <row r="3" spans="1:14" x14ac:dyDescent="0.35">
      <c r="A3" t="s">
        <v>320</v>
      </c>
      <c r="B3">
        <v>6</v>
      </c>
      <c r="C3">
        <v>7.28</v>
      </c>
    </row>
    <row r="4" spans="1:14" x14ac:dyDescent="0.35">
      <c r="A4" t="s">
        <v>320</v>
      </c>
      <c r="B4">
        <v>7</v>
      </c>
      <c r="C4">
        <v>4.28</v>
      </c>
    </row>
    <row r="5" spans="1:14" x14ac:dyDescent="0.35">
      <c r="A5" t="s">
        <v>320</v>
      </c>
      <c r="B5">
        <v>8</v>
      </c>
      <c r="C5">
        <v>3.81</v>
      </c>
    </row>
    <row r="6" spans="1:14" x14ac:dyDescent="0.35">
      <c r="A6" t="s">
        <v>320</v>
      </c>
      <c r="B6">
        <v>9</v>
      </c>
      <c r="C6">
        <v>3.31</v>
      </c>
    </row>
    <row r="7" spans="1:14" x14ac:dyDescent="0.35">
      <c r="A7" t="s">
        <v>320</v>
      </c>
      <c r="B7">
        <v>10</v>
      </c>
      <c r="C7">
        <v>5.77</v>
      </c>
    </row>
    <row r="8" spans="1:14" x14ac:dyDescent="0.35">
      <c r="A8" t="s">
        <v>320</v>
      </c>
      <c r="B8">
        <v>11</v>
      </c>
      <c r="C8">
        <v>3.03</v>
      </c>
    </row>
    <row r="9" spans="1:14" x14ac:dyDescent="0.35">
      <c r="A9" t="s">
        <v>320</v>
      </c>
      <c r="B9">
        <v>12</v>
      </c>
      <c r="C9">
        <v>1.46</v>
      </c>
    </row>
    <row r="10" spans="1:14" x14ac:dyDescent="0.35">
      <c r="A10" t="s">
        <v>320</v>
      </c>
      <c r="B10">
        <v>13</v>
      </c>
      <c r="C10">
        <v>2.17</v>
      </c>
    </row>
    <row r="11" spans="1:14" x14ac:dyDescent="0.35">
      <c r="A11" t="s">
        <v>320</v>
      </c>
      <c r="B11">
        <v>14</v>
      </c>
      <c r="C11">
        <v>2.67</v>
      </c>
    </row>
    <row r="12" spans="1:14" x14ac:dyDescent="0.35">
      <c r="A12" t="s">
        <v>320</v>
      </c>
      <c r="B12">
        <v>15</v>
      </c>
      <c r="C12">
        <v>1.76</v>
      </c>
    </row>
    <row r="13" spans="1:14" x14ac:dyDescent="0.35">
      <c r="A13" t="s">
        <v>320</v>
      </c>
      <c r="B13">
        <v>16</v>
      </c>
      <c r="C13">
        <v>1.23</v>
      </c>
    </row>
    <row r="14" spans="1:14" x14ac:dyDescent="0.35">
      <c r="A14" t="s">
        <v>320</v>
      </c>
      <c r="B14">
        <v>17</v>
      </c>
      <c r="C14">
        <v>1.34</v>
      </c>
    </row>
    <row r="15" spans="1:14" x14ac:dyDescent="0.35">
      <c r="A15" t="s">
        <v>320</v>
      </c>
      <c r="B15">
        <v>18</v>
      </c>
      <c r="C15">
        <v>0.49</v>
      </c>
    </row>
    <row r="16" spans="1:14" x14ac:dyDescent="0.35">
      <c r="A16" t="s">
        <v>320</v>
      </c>
      <c r="B16">
        <v>19</v>
      </c>
      <c r="C16">
        <v>0.57999999999999996</v>
      </c>
    </row>
    <row r="17" spans="1:3" x14ac:dyDescent="0.35">
      <c r="A17" t="s">
        <v>320</v>
      </c>
      <c r="B17">
        <v>20</v>
      </c>
      <c r="C17">
        <v>0.52</v>
      </c>
    </row>
    <row r="18" spans="1:3" x14ac:dyDescent="0.35">
      <c r="A18" t="s">
        <v>320</v>
      </c>
      <c r="B18">
        <v>21</v>
      </c>
      <c r="C18">
        <v>0.12</v>
      </c>
    </row>
    <row r="19" spans="1:3" x14ac:dyDescent="0.35">
      <c r="A19" t="s">
        <v>320</v>
      </c>
      <c r="B19">
        <v>22</v>
      </c>
      <c r="C19">
        <v>0.11</v>
      </c>
    </row>
    <row r="20" spans="1:3" x14ac:dyDescent="0.35">
      <c r="A20" t="s">
        <v>320</v>
      </c>
      <c r="B20">
        <v>24</v>
      </c>
      <c r="C20">
        <v>0.27</v>
      </c>
    </row>
    <row r="21" spans="1:3" x14ac:dyDescent="0.35">
      <c r="A21" t="s">
        <v>320</v>
      </c>
      <c r="B21">
        <v>25</v>
      </c>
      <c r="C21">
        <v>2.1</v>
      </c>
    </row>
    <row r="22" spans="1:3" x14ac:dyDescent="0.35">
      <c r="A22" t="s">
        <v>320</v>
      </c>
      <c r="B22">
        <v>26</v>
      </c>
      <c r="C22">
        <v>0.15</v>
      </c>
    </row>
    <row r="23" spans="1:3" x14ac:dyDescent="0.35">
      <c r="A23" t="s">
        <v>320</v>
      </c>
      <c r="B23">
        <v>27</v>
      </c>
      <c r="C23">
        <v>7.0000000000000007E-2</v>
      </c>
    </row>
    <row r="24" spans="1:3" x14ac:dyDescent="0.35">
      <c r="A24" t="s">
        <v>320</v>
      </c>
      <c r="B24">
        <v>29</v>
      </c>
      <c r="C24">
        <v>0.06</v>
      </c>
    </row>
    <row r="25" spans="1:3" x14ac:dyDescent="0.35">
      <c r="A25" t="s">
        <v>320</v>
      </c>
      <c r="B25">
        <v>30</v>
      </c>
      <c r="C25">
        <v>0.06</v>
      </c>
    </row>
    <row r="26" spans="1:3" x14ac:dyDescent="0.35">
      <c r="A26" t="s">
        <v>320</v>
      </c>
      <c r="B26">
        <v>31</v>
      </c>
      <c r="C26">
        <v>0.05</v>
      </c>
    </row>
    <row r="27" spans="1:3" x14ac:dyDescent="0.35">
      <c r="A27" t="s">
        <v>320</v>
      </c>
      <c r="B27">
        <v>32</v>
      </c>
      <c r="C27">
        <v>0.05</v>
      </c>
    </row>
    <row r="28" spans="1:3" x14ac:dyDescent="0.35">
      <c r="A28" t="s">
        <v>320</v>
      </c>
      <c r="B28">
        <v>33</v>
      </c>
      <c r="C28">
        <v>0.05</v>
      </c>
    </row>
    <row r="29" spans="1:3" x14ac:dyDescent="0.35">
      <c r="A29" t="s">
        <v>320</v>
      </c>
      <c r="B29">
        <v>35</v>
      </c>
      <c r="C29">
        <v>0.04</v>
      </c>
    </row>
    <row r="30" spans="1:3" x14ac:dyDescent="0.35">
      <c r="A30" t="s">
        <v>320</v>
      </c>
      <c r="B30">
        <v>38</v>
      </c>
      <c r="C30">
        <v>0.04</v>
      </c>
    </row>
    <row r="31" spans="1:3" x14ac:dyDescent="0.35">
      <c r="A31" t="s">
        <v>320</v>
      </c>
      <c r="B31">
        <v>40</v>
      </c>
      <c r="C31">
        <v>0.03</v>
      </c>
    </row>
    <row r="32" spans="1:3" x14ac:dyDescent="0.35">
      <c r="A32" t="s">
        <v>320</v>
      </c>
      <c r="B32">
        <v>41</v>
      </c>
      <c r="C32">
        <v>0.03</v>
      </c>
    </row>
  </sheetData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J18"/>
  <sheetViews>
    <sheetView workbookViewId="0">
      <selection activeCell="AA1" sqref="AA1"/>
    </sheetView>
  </sheetViews>
  <sheetFormatPr defaultRowHeight="14.5" x14ac:dyDescent="0.35"/>
  <cols>
    <col min="1" max="1" width="27.1796875" customWidth="1"/>
    <col min="2" max="2" width="15.54296875" customWidth="1"/>
    <col min="3" max="3" width="10" customWidth="1"/>
    <col min="4" max="4" width="7.81640625" customWidth="1"/>
    <col min="5" max="5" width="11.54296875" customWidth="1"/>
    <col min="6" max="6" width="6.7265625" customWidth="1"/>
    <col min="7" max="7" width="7.26953125" customWidth="1"/>
    <col min="8" max="8" width="8" customWidth="1"/>
    <col min="9" max="9" width="8.7265625" customWidth="1"/>
    <col min="10" max="10" width="5.453125" customWidth="1"/>
    <col min="11" max="11" width="7.7265625" customWidth="1"/>
    <col min="12" max="12" width="5.7265625" customWidth="1"/>
    <col min="27" max="27" width="10.7265625" customWidth="1"/>
    <col min="28" max="28" width="11.36328125" style="1" customWidth="1"/>
    <col min="29" max="29" width="10.90625" style="1" customWidth="1"/>
    <col min="30" max="30" width="11.81640625" style="1" customWidth="1"/>
    <col min="31" max="31" width="13.81640625" style="1" customWidth="1"/>
    <col min="32" max="32" width="8.81640625" style="1" customWidth="1"/>
    <col min="33" max="33" width="18.453125" style="1" customWidth="1"/>
    <col min="34" max="35" width="10.81640625" style="1" customWidth="1"/>
    <col min="36" max="36" width="16.26953125" style="1" bestFit="1" customWidth="1"/>
  </cols>
  <sheetData>
    <row r="1" spans="1:36" x14ac:dyDescent="0.35">
      <c r="A1" t="s">
        <v>0</v>
      </c>
      <c r="B1" t="s">
        <v>1</v>
      </c>
      <c r="C1" t="s">
        <v>111</v>
      </c>
      <c r="D1" t="s">
        <v>135</v>
      </c>
      <c r="E1" t="s">
        <v>136</v>
      </c>
      <c r="F1" t="s">
        <v>137</v>
      </c>
      <c r="G1" t="s">
        <v>138</v>
      </c>
      <c r="H1" t="s">
        <v>139</v>
      </c>
      <c r="I1" t="s">
        <v>140</v>
      </c>
      <c r="J1" t="s">
        <v>141</v>
      </c>
      <c r="K1" t="s">
        <v>142</v>
      </c>
      <c r="L1" t="s">
        <v>143</v>
      </c>
      <c r="AA1" s="8" t="s">
        <v>1</v>
      </c>
      <c r="AB1" s="1" t="s">
        <v>144</v>
      </c>
      <c r="AC1" s="1" t="s">
        <v>145</v>
      </c>
      <c r="AD1" s="1" t="s">
        <v>146</v>
      </c>
      <c r="AE1" s="1" t="s">
        <v>147</v>
      </c>
      <c r="AF1" s="1" t="s">
        <v>148</v>
      </c>
      <c r="AG1" s="1" t="s">
        <v>149</v>
      </c>
      <c r="AH1" s="1" t="s">
        <v>150</v>
      </c>
      <c r="AI1" s="1" t="s">
        <v>151</v>
      </c>
      <c r="AJ1"/>
    </row>
    <row r="2" spans="1:36" x14ac:dyDescent="0.35">
      <c r="A2" t="s">
        <v>320</v>
      </c>
      <c r="B2" t="s">
        <v>324</v>
      </c>
      <c r="C2">
        <v>6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0.2046</v>
      </c>
      <c r="AA2" s="9" t="s">
        <v>80</v>
      </c>
      <c r="AJ2"/>
    </row>
    <row r="3" spans="1:36" x14ac:dyDescent="0.35">
      <c r="A3" t="s">
        <v>320</v>
      </c>
      <c r="B3" t="s">
        <v>324</v>
      </c>
      <c r="C3">
        <v>7</v>
      </c>
      <c r="D3">
        <v>0</v>
      </c>
      <c r="E3">
        <v>0</v>
      </c>
      <c r="F3">
        <v>1.502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AA3" s="9" t="s">
        <v>24</v>
      </c>
      <c r="AJ3"/>
    </row>
    <row r="4" spans="1:36" x14ac:dyDescent="0.35">
      <c r="A4" t="s">
        <v>320</v>
      </c>
      <c r="B4" t="s">
        <v>324</v>
      </c>
      <c r="C4">
        <v>7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0.2046</v>
      </c>
      <c r="AB4"/>
      <c r="AC4"/>
      <c r="AD4"/>
      <c r="AE4"/>
      <c r="AF4"/>
      <c r="AG4"/>
      <c r="AH4"/>
      <c r="AI4"/>
      <c r="AJ4"/>
    </row>
    <row r="5" spans="1:36" x14ac:dyDescent="0.35">
      <c r="A5" t="s">
        <v>320</v>
      </c>
      <c r="B5" t="s">
        <v>324</v>
      </c>
      <c r="C5">
        <v>8</v>
      </c>
      <c r="D5">
        <v>0</v>
      </c>
      <c r="E5">
        <v>0</v>
      </c>
      <c r="F5">
        <v>0.52380000000000004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AB5"/>
      <c r="AC5"/>
      <c r="AD5"/>
      <c r="AE5"/>
      <c r="AF5"/>
      <c r="AG5"/>
      <c r="AH5"/>
      <c r="AI5"/>
      <c r="AJ5"/>
    </row>
    <row r="6" spans="1:36" x14ac:dyDescent="0.35">
      <c r="A6" t="s">
        <v>320</v>
      </c>
      <c r="B6" t="s">
        <v>324</v>
      </c>
      <c r="C6">
        <v>10</v>
      </c>
      <c r="D6">
        <v>0</v>
      </c>
      <c r="E6">
        <v>0</v>
      </c>
      <c r="F6">
        <v>1.5714999999999999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AB6"/>
      <c r="AC6"/>
      <c r="AD6"/>
      <c r="AE6"/>
      <c r="AF6"/>
      <c r="AG6"/>
      <c r="AH6"/>
      <c r="AI6"/>
      <c r="AJ6"/>
    </row>
    <row r="7" spans="1:36" x14ac:dyDescent="0.35">
      <c r="A7" t="s">
        <v>320</v>
      </c>
      <c r="B7" t="s">
        <v>324</v>
      </c>
      <c r="C7">
        <v>11</v>
      </c>
      <c r="D7">
        <v>0</v>
      </c>
      <c r="E7">
        <v>0</v>
      </c>
      <c r="F7">
        <v>2.0259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AB7"/>
      <c r="AC7"/>
      <c r="AD7"/>
      <c r="AE7"/>
      <c r="AF7"/>
      <c r="AG7"/>
      <c r="AH7"/>
      <c r="AI7"/>
      <c r="AJ7"/>
    </row>
    <row r="8" spans="1:36" x14ac:dyDescent="0.35">
      <c r="A8" t="s">
        <v>320</v>
      </c>
      <c r="B8" t="s">
        <v>324</v>
      </c>
      <c r="C8">
        <v>14</v>
      </c>
      <c r="D8">
        <v>0</v>
      </c>
      <c r="E8">
        <v>0</v>
      </c>
      <c r="F8">
        <v>0.16170000000000001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AB8"/>
      <c r="AC8"/>
      <c r="AD8"/>
      <c r="AE8"/>
      <c r="AF8"/>
      <c r="AG8"/>
      <c r="AH8"/>
      <c r="AI8"/>
      <c r="AJ8"/>
    </row>
    <row r="9" spans="1:36" x14ac:dyDescent="0.35">
      <c r="A9" t="s">
        <v>320</v>
      </c>
      <c r="B9" t="s">
        <v>324</v>
      </c>
      <c r="C9">
        <v>15</v>
      </c>
      <c r="D9">
        <v>0</v>
      </c>
      <c r="E9">
        <v>0</v>
      </c>
      <c r="F9">
        <v>0.36380000000000001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AB9"/>
      <c r="AC9"/>
      <c r="AD9"/>
      <c r="AE9"/>
      <c r="AF9"/>
      <c r="AG9"/>
      <c r="AH9"/>
      <c r="AI9"/>
      <c r="AJ9"/>
    </row>
    <row r="10" spans="1:36" x14ac:dyDescent="0.35">
      <c r="A10" t="s">
        <v>320</v>
      </c>
      <c r="B10" t="s">
        <v>324</v>
      </c>
      <c r="C10">
        <v>16</v>
      </c>
      <c r="D10">
        <v>0</v>
      </c>
      <c r="E10">
        <v>0</v>
      </c>
      <c r="F10">
        <v>0.23280000000000001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AB10"/>
      <c r="AC10"/>
      <c r="AD10"/>
      <c r="AE10"/>
      <c r="AF10"/>
      <c r="AG10"/>
      <c r="AH10"/>
      <c r="AI10"/>
      <c r="AJ10"/>
    </row>
    <row r="11" spans="1:36" x14ac:dyDescent="0.35">
      <c r="A11" t="s">
        <v>320</v>
      </c>
      <c r="B11" t="s">
        <v>324</v>
      </c>
      <c r="C11">
        <v>16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0.2046</v>
      </c>
      <c r="AB11"/>
      <c r="AC11"/>
      <c r="AD11"/>
      <c r="AE11"/>
      <c r="AF11"/>
      <c r="AG11"/>
      <c r="AH11"/>
      <c r="AI11"/>
      <c r="AJ11"/>
    </row>
    <row r="12" spans="1:36" x14ac:dyDescent="0.35">
      <c r="A12" t="s">
        <v>320</v>
      </c>
      <c r="B12" t="s">
        <v>324</v>
      </c>
      <c r="C12">
        <v>17</v>
      </c>
      <c r="D12">
        <v>0</v>
      </c>
      <c r="E12">
        <v>0</v>
      </c>
      <c r="F12">
        <v>0.13100000000000001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AB12"/>
      <c r="AC12"/>
      <c r="AD12"/>
      <c r="AE12"/>
      <c r="AF12"/>
      <c r="AG12"/>
      <c r="AH12"/>
      <c r="AI12"/>
      <c r="AJ12"/>
    </row>
    <row r="13" spans="1:36" x14ac:dyDescent="0.35">
      <c r="A13" t="s">
        <v>320</v>
      </c>
      <c r="B13" t="s">
        <v>324</v>
      </c>
      <c r="C13">
        <v>18</v>
      </c>
      <c r="D13">
        <v>0</v>
      </c>
      <c r="E13">
        <v>0</v>
      </c>
      <c r="F13">
        <v>0.16170000000000001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AB13"/>
      <c r="AC13"/>
      <c r="AD13"/>
      <c r="AE13"/>
      <c r="AF13"/>
      <c r="AG13"/>
      <c r="AH13"/>
      <c r="AI13"/>
      <c r="AJ13"/>
    </row>
    <row r="14" spans="1:36" x14ac:dyDescent="0.35">
      <c r="A14" t="s">
        <v>320</v>
      </c>
      <c r="B14" t="s">
        <v>323</v>
      </c>
      <c r="C14">
        <v>19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0.14510000000000001</v>
      </c>
      <c r="AB14"/>
      <c r="AC14"/>
      <c r="AD14"/>
      <c r="AE14"/>
      <c r="AF14"/>
      <c r="AG14"/>
      <c r="AH14"/>
      <c r="AI14"/>
    </row>
    <row r="15" spans="1:36" x14ac:dyDescent="0.35">
      <c r="A15" t="s">
        <v>320</v>
      </c>
      <c r="B15" t="s">
        <v>324</v>
      </c>
      <c r="C15">
        <v>20</v>
      </c>
      <c r="D15">
        <v>0</v>
      </c>
      <c r="E15">
        <v>0</v>
      </c>
      <c r="F15">
        <v>0.65480000000000005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AB15"/>
      <c r="AC15"/>
      <c r="AD15"/>
      <c r="AE15"/>
      <c r="AF15"/>
      <c r="AG15"/>
      <c r="AH15"/>
      <c r="AI15"/>
    </row>
    <row r="16" spans="1:36" x14ac:dyDescent="0.35">
      <c r="A16" t="s">
        <v>320</v>
      </c>
      <c r="B16" t="s">
        <v>327</v>
      </c>
      <c r="C16">
        <v>20</v>
      </c>
      <c r="D16">
        <v>0</v>
      </c>
      <c r="E16">
        <v>0</v>
      </c>
      <c r="F16">
        <v>0.13100000000000001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35">
      <c r="A17" t="s">
        <v>320</v>
      </c>
      <c r="B17" t="s">
        <v>322</v>
      </c>
      <c r="C17">
        <v>25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8.3799999999999999E-2</v>
      </c>
    </row>
    <row r="18" spans="1:12" x14ac:dyDescent="0.35">
      <c r="A18" t="s">
        <v>320</v>
      </c>
      <c r="B18" t="s">
        <v>323</v>
      </c>
      <c r="C18">
        <v>29</v>
      </c>
      <c r="D18">
        <v>0</v>
      </c>
      <c r="E18">
        <v>0</v>
      </c>
      <c r="F18">
        <v>6.2300000000000001E-2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T11"/>
  <sheetViews>
    <sheetView topLeftCell="C1" zoomScaleNormal="100" workbookViewId="0">
      <selection activeCell="R14" sqref="R14"/>
    </sheetView>
  </sheetViews>
  <sheetFormatPr defaultRowHeight="14.5" x14ac:dyDescent="0.35"/>
  <cols>
    <col min="1" max="1" width="18.26953125" customWidth="1"/>
    <col min="2" max="2" width="20.7265625" customWidth="1"/>
    <col min="3" max="3" width="13.54296875" customWidth="1"/>
    <col min="12" max="12" width="18.453125" customWidth="1"/>
    <col min="13" max="13" width="12" customWidth="1"/>
    <col min="14" max="14" width="21.54296875" customWidth="1"/>
    <col min="18" max="18" width="12.179687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152</v>
      </c>
      <c r="C2">
        <v>9.3022920378365974</v>
      </c>
      <c r="D2">
        <v>9.6625126225940488</v>
      </c>
      <c r="E2">
        <v>71.007434628245477</v>
      </c>
      <c r="F2">
        <v>8.4870117343120697</v>
      </c>
      <c r="G2">
        <v>763.33267477978939</v>
      </c>
      <c r="H2">
        <v>26.237860274336846</v>
      </c>
      <c r="I2">
        <v>-7.6332761986636495</v>
      </c>
      <c r="J2">
        <v>17.80443591099025</v>
      </c>
      <c r="K2">
        <v>0.80014816468294647</v>
      </c>
      <c r="L2">
        <v>57</v>
      </c>
      <c r="M2">
        <v>70</v>
      </c>
      <c r="N2" s="19">
        <v>91.235705133655074</v>
      </c>
      <c r="O2">
        <f>J2-C2</f>
        <v>8.5021438731536527</v>
      </c>
      <c r="P2">
        <f>H2-C2</f>
        <v>16.935568236500249</v>
      </c>
      <c r="R2" s="9" t="s">
        <v>152</v>
      </c>
      <c r="S2" s="7">
        <v>12.113984539121017</v>
      </c>
      <c r="T2" s="7">
        <v>12.113984539121017</v>
      </c>
    </row>
    <row r="3" spans="1:20" x14ac:dyDescent="0.35">
      <c r="A3" t="s">
        <v>320</v>
      </c>
      <c r="B3" t="s">
        <v>153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57</v>
      </c>
      <c r="M3">
        <v>70</v>
      </c>
      <c r="N3" s="20">
        <v>0</v>
      </c>
      <c r="O3">
        <f t="shared" ref="O3:O11" si="0">J3-C3</f>
        <v>0</v>
      </c>
      <c r="P3">
        <f t="shared" ref="P3:P11" si="1">H3-C3</f>
        <v>0</v>
      </c>
      <c r="R3" s="9" t="s">
        <v>153</v>
      </c>
      <c r="S3" s="7"/>
      <c r="T3" s="7"/>
    </row>
    <row r="4" spans="1:20" x14ac:dyDescent="0.35">
      <c r="A4" t="s">
        <v>320</v>
      </c>
      <c r="B4" t="s">
        <v>154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57</v>
      </c>
      <c r="M4">
        <v>70</v>
      </c>
      <c r="N4" s="20">
        <v>0</v>
      </c>
      <c r="O4">
        <f t="shared" si="0"/>
        <v>0</v>
      </c>
      <c r="P4">
        <f t="shared" si="1"/>
        <v>0</v>
      </c>
      <c r="R4" s="9" t="s">
        <v>154</v>
      </c>
      <c r="S4" s="7"/>
      <c r="T4" s="7"/>
    </row>
    <row r="5" spans="1:20" x14ac:dyDescent="0.35">
      <c r="A5" t="s">
        <v>320</v>
      </c>
      <c r="B5" t="s">
        <v>155</v>
      </c>
      <c r="C5">
        <v>1.1661713237746709</v>
      </c>
      <c r="D5">
        <v>16.396535103637799</v>
      </c>
      <c r="E5">
        <v>5.900998685631003</v>
      </c>
      <c r="F5">
        <v>0.70530424527108293</v>
      </c>
      <c r="G5">
        <v>506.01473088281853</v>
      </c>
      <c r="H5">
        <v>2.5735840324186885</v>
      </c>
      <c r="I5">
        <v>-0.24124138486934865</v>
      </c>
      <c r="J5">
        <v>1.8727331096382616</v>
      </c>
      <c r="K5">
        <v>0.4596095379110785</v>
      </c>
      <c r="L5">
        <v>57</v>
      </c>
      <c r="M5">
        <v>70</v>
      </c>
      <c r="N5" s="19">
        <v>60.480328309578859</v>
      </c>
      <c r="O5">
        <f t="shared" si="0"/>
        <v>0.70656178586359064</v>
      </c>
      <c r="P5">
        <f t="shared" si="1"/>
        <v>1.4074127086440176</v>
      </c>
      <c r="R5" s="9" t="s">
        <v>155</v>
      </c>
      <c r="S5" s="7">
        <v>1.2931339126216495</v>
      </c>
      <c r="T5" s="7">
        <v>1.2931339126216495</v>
      </c>
    </row>
    <row r="6" spans="1:20" x14ac:dyDescent="0.35">
      <c r="A6" t="s">
        <v>320</v>
      </c>
      <c r="B6" t="s">
        <v>156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57</v>
      </c>
      <c r="M6">
        <v>70</v>
      </c>
      <c r="N6" s="20">
        <v>0</v>
      </c>
      <c r="O6">
        <f t="shared" si="0"/>
        <v>0</v>
      </c>
      <c r="P6">
        <f t="shared" si="1"/>
        <v>0</v>
      </c>
      <c r="R6" s="9" t="s">
        <v>156</v>
      </c>
      <c r="S6" s="7"/>
      <c r="T6" s="7"/>
    </row>
    <row r="7" spans="1:20" x14ac:dyDescent="0.35">
      <c r="A7" t="s">
        <v>320</v>
      </c>
      <c r="B7" t="s">
        <v>157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57</v>
      </c>
      <c r="M7">
        <v>70</v>
      </c>
      <c r="N7" s="20">
        <v>0</v>
      </c>
      <c r="O7">
        <f t="shared" si="0"/>
        <v>0</v>
      </c>
      <c r="P7">
        <f t="shared" si="1"/>
        <v>0</v>
      </c>
      <c r="R7" s="9" t="s">
        <v>157</v>
      </c>
      <c r="S7" s="7"/>
      <c r="T7" s="7"/>
    </row>
    <row r="8" spans="1:20" x14ac:dyDescent="0.35">
      <c r="A8" t="s">
        <v>320</v>
      </c>
      <c r="B8" t="s">
        <v>158</v>
      </c>
      <c r="C8">
        <v>8.1361207140619261</v>
      </c>
      <c r="D8">
        <v>27.501974166279517</v>
      </c>
      <c r="E8">
        <v>58.219351764201065</v>
      </c>
      <c r="F8">
        <v>6.958543484547592</v>
      </c>
      <c r="G8">
        <v>715.56646970070926</v>
      </c>
      <c r="H8">
        <v>22.021678045480215</v>
      </c>
      <c r="I8">
        <v>-5.7494366173563538</v>
      </c>
      <c r="J8">
        <v>15.107071115135589</v>
      </c>
      <c r="K8">
        <v>1.1651703129882689</v>
      </c>
      <c r="L8">
        <v>57</v>
      </c>
      <c r="M8">
        <v>70</v>
      </c>
      <c r="N8" s="19">
        <v>85.526551646670029</v>
      </c>
      <c r="O8">
        <f t="shared" si="0"/>
        <v>6.9709504010736634</v>
      </c>
      <c r="P8">
        <f t="shared" si="1"/>
        <v>13.885557331418289</v>
      </c>
      <c r="R8" s="9" t="s">
        <v>158</v>
      </c>
      <c r="S8" s="7">
        <v>10.820850626499368</v>
      </c>
      <c r="T8" s="7">
        <v>10.820850626499368</v>
      </c>
    </row>
    <row r="9" spans="1:20" x14ac:dyDescent="0.35">
      <c r="A9" t="s">
        <v>320</v>
      </c>
      <c r="B9" t="s">
        <v>159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57</v>
      </c>
      <c r="M9">
        <v>70</v>
      </c>
      <c r="N9" s="20">
        <v>0</v>
      </c>
      <c r="O9">
        <f t="shared" si="0"/>
        <v>0</v>
      </c>
      <c r="P9">
        <f t="shared" si="1"/>
        <v>0</v>
      </c>
      <c r="R9" s="9" t="s">
        <v>159</v>
      </c>
      <c r="S9" s="7"/>
      <c r="T9" s="7"/>
    </row>
    <row r="10" spans="1:20" x14ac:dyDescent="0.35">
      <c r="A10" t="s">
        <v>320</v>
      </c>
      <c r="B10" t="s">
        <v>160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57</v>
      </c>
      <c r="M10">
        <v>70</v>
      </c>
      <c r="N10" s="20">
        <v>0</v>
      </c>
      <c r="O10">
        <f t="shared" si="0"/>
        <v>0</v>
      </c>
      <c r="P10">
        <f t="shared" si="1"/>
        <v>0</v>
      </c>
      <c r="R10" s="9" t="s">
        <v>160</v>
      </c>
      <c r="S10" s="7"/>
      <c r="T10" s="7"/>
    </row>
    <row r="11" spans="1:20" x14ac:dyDescent="0.35">
      <c r="A11" t="s">
        <v>320</v>
      </c>
      <c r="B11" t="s">
        <v>161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57</v>
      </c>
      <c r="M11">
        <v>70</v>
      </c>
      <c r="N11" s="20">
        <v>0</v>
      </c>
      <c r="O11">
        <f t="shared" si="0"/>
        <v>0</v>
      </c>
      <c r="P11">
        <f t="shared" si="1"/>
        <v>0</v>
      </c>
      <c r="R11" s="9" t="s">
        <v>161</v>
      </c>
      <c r="S11" s="7"/>
      <c r="T11" s="7"/>
    </row>
  </sheetData>
  <sortState ref="A2:P11">
    <sortCondition ref="B1"/>
  </sortState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6"/>
  <sheetViews>
    <sheetView zoomScale="106" zoomScaleNormal="106" workbookViewId="0">
      <selection activeCell="G12" sqref="G12"/>
    </sheetView>
  </sheetViews>
  <sheetFormatPr defaultRowHeight="14.5" x14ac:dyDescent="0.35"/>
  <cols>
    <col min="1" max="2" width="21.26953125" customWidth="1"/>
    <col min="3" max="3" width="13.1796875" customWidth="1"/>
    <col min="4" max="4" width="13.7265625" bestFit="1" customWidth="1"/>
    <col min="5" max="5" width="7.81640625" customWidth="1"/>
    <col min="6" max="6" width="7.7265625" customWidth="1"/>
    <col min="7" max="7" width="10.7265625" bestFit="1" customWidth="1"/>
    <col min="9" max="9" width="13.1796875" bestFit="1" customWidth="1"/>
    <col min="10" max="10" width="16.36328125" bestFit="1" customWidth="1"/>
    <col min="11" max="11" width="19.6328125" bestFit="1" customWidth="1"/>
    <col min="12" max="12" width="13.54296875" bestFit="1" customWidth="1"/>
    <col min="13" max="13" width="12.36328125" bestFit="1" customWidth="1"/>
    <col min="14" max="14" width="18" bestFit="1" customWidth="1"/>
  </cols>
  <sheetData>
    <row r="1" spans="1:14" x14ac:dyDescent="0.35">
      <c r="A1" t="s">
        <v>0</v>
      </c>
      <c r="B1" t="s">
        <v>162</v>
      </c>
      <c r="C1" t="s">
        <v>163</v>
      </c>
      <c r="D1" t="s">
        <v>164</v>
      </c>
      <c r="E1" t="s">
        <v>165</v>
      </c>
      <c r="F1" t="s">
        <v>166</v>
      </c>
      <c r="G1" t="s">
        <v>167</v>
      </c>
      <c r="I1" s="8" t="s">
        <v>168</v>
      </c>
      <c r="J1" t="s">
        <v>169</v>
      </c>
      <c r="K1" t="s">
        <v>170</v>
      </c>
      <c r="L1" t="s">
        <v>171</v>
      </c>
      <c r="M1" t="s">
        <v>172</v>
      </c>
      <c r="N1" t="s">
        <v>173</v>
      </c>
    </row>
    <row r="2" spans="1:14" x14ac:dyDescent="0.35">
      <c r="A2" t="s">
        <v>320</v>
      </c>
      <c r="B2" t="s">
        <v>383</v>
      </c>
      <c r="C2">
        <v>7</v>
      </c>
      <c r="D2">
        <v>0</v>
      </c>
      <c r="E2">
        <v>38</v>
      </c>
      <c r="F2">
        <v>37</v>
      </c>
      <c r="G2">
        <v>23</v>
      </c>
    </row>
    <row r="3" spans="1:14" x14ac:dyDescent="0.35">
      <c r="A3" t="s">
        <v>320</v>
      </c>
      <c r="B3" t="s">
        <v>384</v>
      </c>
      <c r="C3">
        <v>14</v>
      </c>
      <c r="D3">
        <v>0</v>
      </c>
      <c r="E3">
        <v>10</v>
      </c>
      <c r="F3">
        <v>12</v>
      </c>
      <c r="G3">
        <v>2</v>
      </c>
    </row>
    <row r="4" spans="1:14" x14ac:dyDescent="0.35">
      <c r="A4" t="s">
        <v>320</v>
      </c>
      <c r="B4" t="s">
        <v>385</v>
      </c>
      <c r="C4">
        <v>28</v>
      </c>
      <c r="D4">
        <v>0</v>
      </c>
      <c r="E4">
        <v>4</v>
      </c>
      <c r="F4">
        <v>0</v>
      </c>
      <c r="G4">
        <v>0</v>
      </c>
    </row>
    <row r="5" spans="1:14" x14ac:dyDescent="0.35">
      <c r="A5" t="s">
        <v>320</v>
      </c>
      <c r="B5" t="s">
        <v>386</v>
      </c>
      <c r="C5">
        <v>48</v>
      </c>
      <c r="D5">
        <v>0</v>
      </c>
      <c r="E5">
        <v>0</v>
      </c>
      <c r="F5">
        <v>0</v>
      </c>
      <c r="G5">
        <v>0</v>
      </c>
    </row>
    <row r="6" spans="1:14" x14ac:dyDescent="0.35">
      <c r="A6" t="s">
        <v>320</v>
      </c>
      <c r="B6" t="s">
        <v>387</v>
      </c>
      <c r="C6">
        <v>59</v>
      </c>
      <c r="D6">
        <v>0</v>
      </c>
      <c r="E6">
        <v>45</v>
      </c>
      <c r="F6">
        <v>39</v>
      </c>
      <c r="G6">
        <v>21</v>
      </c>
    </row>
  </sheetData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26"/>
  <sheetViews>
    <sheetView workbookViewId="0">
      <selection activeCell="V30" sqref="V30"/>
    </sheetView>
  </sheetViews>
  <sheetFormatPr defaultRowHeight="14.5" x14ac:dyDescent="0.35"/>
  <cols>
    <col min="2" max="2" width="22.26953125" bestFit="1" customWidth="1"/>
    <col min="12" max="12" width="18.54296875" customWidth="1"/>
    <col min="13" max="13" width="13.54296875" customWidth="1"/>
    <col min="14" max="14" width="21.453125" customWidth="1"/>
    <col min="18" max="18" width="20.90625" bestFit="1" customWidth="1"/>
    <col min="19" max="20" width="6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174</v>
      </c>
      <c r="C2">
        <v>6.5714285714285712</v>
      </c>
      <c r="D2">
        <v>3</v>
      </c>
      <c r="E2">
        <v>9.6662739978789389</v>
      </c>
      <c r="F2">
        <v>1.1553407227930055</v>
      </c>
      <c r="G2">
        <v>147.09547388076646</v>
      </c>
      <c r="H2">
        <v>8.8768750889777106</v>
      </c>
      <c r="I2">
        <v>4.26598205387943</v>
      </c>
      <c r="J2">
        <v>7.728829239084849</v>
      </c>
      <c r="K2">
        <v>5.4140279037722916</v>
      </c>
      <c r="L2">
        <v>70</v>
      </c>
      <c r="M2">
        <v>70</v>
      </c>
      <c r="N2" s="19">
        <v>17.581271868589209</v>
      </c>
      <c r="O2">
        <f>J2-C2</f>
        <v>1.1574006676562778</v>
      </c>
      <c r="P2">
        <f>H2-C2</f>
        <v>2.3054465175491394</v>
      </c>
      <c r="R2" s="9" t="s">
        <v>174</v>
      </c>
      <c r="S2" s="7">
        <v>0.875</v>
      </c>
      <c r="T2" s="7">
        <v>0.875</v>
      </c>
    </row>
    <row r="3" spans="1:20" x14ac:dyDescent="0.35">
      <c r="A3" t="s">
        <v>320</v>
      </c>
      <c r="B3" t="s">
        <v>175</v>
      </c>
      <c r="C3">
        <v>13.8</v>
      </c>
      <c r="D3">
        <v>5</v>
      </c>
      <c r="E3">
        <v>15.490623624949871</v>
      </c>
      <c r="F3">
        <v>1.8514836532971337</v>
      </c>
      <c r="G3">
        <v>112.25089583297007</v>
      </c>
      <c r="H3">
        <v>17.49457810720466</v>
      </c>
      <c r="I3">
        <v>10.105421892795341</v>
      </c>
      <c r="J3">
        <v>15.654784804347907</v>
      </c>
      <c r="K3">
        <v>11.945215195652095</v>
      </c>
      <c r="L3">
        <v>70</v>
      </c>
      <c r="M3">
        <v>70</v>
      </c>
      <c r="N3" s="19">
        <v>13.416548212298068</v>
      </c>
      <c r="O3">
        <f t="shared" ref="O3:O26" si="0">J3-C3</f>
        <v>1.854784804347906</v>
      </c>
      <c r="P3">
        <f t="shared" ref="P3:P26" si="1">H3-C3</f>
        <v>3.6945781072046593</v>
      </c>
      <c r="R3" s="9" t="s">
        <v>175</v>
      </c>
      <c r="S3" s="7">
        <v>2.25</v>
      </c>
      <c r="T3" s="7">
        <v>2.25</v>
      </c>
    </row>
    <row r="4" spans="1:20" x14ac:dyDescent="0.35">
      <c r="A4" t="s">
        <v>320</v>
      </c>
      <c r="B4" t="s">
        <v>176</v>
      </c>
      <c r="C4">
        <v>28.342857142857142</v>
      </c>
      <c r="D4">
        <v>20</v>
      </c>
      <c r="E4">
        <v>27.058651119634156</v>
      </c>
      <c r="F4">
        <v>3.2341273948184868</v>
      </c>
      <c r="G4">
        <v>95.469031168064063</v>
      </c>
      <c r="H4">
        <v>34.796457879503535</v>
      </c>
      <c r="I4">
        <v>21.889256406210663</v>
      </c>
      <c r="J4">
        <v>31.582750909433024</v>
      </c>
      <c r="K4">
        <v>25.102963376281174</v>
      </c>
      <c r="L4">
        <v>70</v>
      </c>
      <c r="M4">
        <v>70</v>
      </c>
      <c r="N4" s="19">
        <v>11.410731735750709</v>
      </c>
      <c r="O4">
        <f t="shared" si="0"/>
        <v>3.2398937665758822</v>
      </c>
      <c r="P4">
        <f t="shared" si="1"/>
        <v>6.4536007366463934</v>
      </c>
      <c r="R4" s="9" t="s">
        <v>176</v>
      </c>
      <c r="S4" s="7">
        <v>17.375</v>
      </c>
      <c r="T4" s="7">
        <v>17.375</v>
      </c>
    </row>
    <row r="5" spans="1:20" x14ac:dyDescent="0.35">
      <c r="A5" t="s">
        <v>320</v>
      </c>
      <c r="B5" t="s">
        <v>177</v>
      </c>
      <c r="C5">
        <v>48.328571428571429</v>
      </c>
      <c r="D5">
        <v>55</v>
      </c>
      <c r="E5">
        <v>29.058522374120958</v>
      </c>
      <c r="F5">
        <v>3.4731577286532946</v>
      </c>
      <c r="G5">
        <v>60.127004616862756</v>
      </c>
      <c r="H5">
        <v>55.259149770054499</v>
      </c>
      <c r="I5">
        <v>41.397993087088302</v>
      </c>
      <c r="J5">
        <v>51.807921714347749</v>
      </c>
      <c r="K5">
        <v>44.849221142795052</v>
      </c>
      <c r="L5">
        <v>70</v>
      </c>
      <c r="M5">
        <v>70</v>
      </c>
      <c r="N5" s="18">
        <v>7.1865516111655534</v>
      </c>
      <c r="O5">
        <f t="shared" si="0"/>
        <v>3.4793502857763201</v>
      </c>
      <c r="P5">
        <f t="shared" si="1"/>
        <v>6.9305783414830699</v>
      </c>
      <c r="R5" s="9" t="s">
        <v>177</v>
      </c>
      <c r="S5" s="7">
        <v>81.625</v>
      </c>
      <c r="T5" s="7">
        <v>81.625</v>
      </c>
    </row>
    <row r="6" spans="1:20" x14ac:dyDescent="0.35">
      <c r="A6" t="s">
        <v>320</v>
      </c>
      <c r="B6" t="s">
        <v>178</v>
      </c>
      <c r="C6">
        <v>58.657142857142858</v>
      </c>
      <c r="D6">
        <v>65</v>
      </c>
      <c r="E6">
        <v>28.81066917628074</v>
      </c>
      <c r="F6">
        <v>3.4435336053559311</v>
      </c>
      <c r="G6">
        <v>49.117068736961805</v>
      </c>
      <c r="H6">
        <v>65.528607180965238</v>
      </c>
      <c r="I6">
        <v>51.785678533320556</v>
      </c>
      <c r="J6">
        <v>62.106816200518892</v>
      </c>
      <c r="K6">
        <v>55.20746951376691</v>
      </c>
      <c r="L6">
        <v>70</v>
      </c>
      <c r="M6">
        <v>70</v>
      </c>
      <c r="N6" s="18">
        <v>5.8706125761060681</v>
      </c>
      <c r="O6">
        <f t="shared" si="0"/>
        <v>3.449673343376034</v>
      </c>
      <c r="P6">
        <f t="shared" si="1"/>
        <v>6.87146432382238</v>
      </c>
      <c r="R6" s="9" t="s">
        <v>178</v>
      </c>
      <c r="S6" s="7">
        <v>87.625</v>
      </c>
      <c r="T6" s="7">
        <v>87.625</v>
      </c>
    </row>
    <row r="7" spans="1:20" x14ac:dyDescent="0.35">
      <c r="A7" t="s">
        <v>320</v>
      </c>
      <c r="B7" t="s">
        <v>179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70</v>
      </c>
      <c r="M7">
        <v>70</v>
      </c>
      <c r="N7" s="20">
        <v>0</v>
      </c>
      <c r="O7">
        <f t="shared" si="0"/>
        <v>0</v>
      </c>
      <c r="P7">
        <f t="shared" si="1"/>
        <v>0</v>
      </c>
      <c r="R7" s="9" t="s">
        <v>179</v>
      </c>
      <c r="S7" s="7">
        <v>0.375</v>
      </c>
      <c r="T7" s="7">
        <v>0.375</v>
      </c>
    </row>
    <row r="8" spans="1:20" x14ac:dyDescent="0.35">
      <c r="A8" t="s">
        <v>320</v>
      </c>
      <c r="B8" t="s">
        <v>180</v>
      </c>
      <c r="C8">
        <v>0.2857142857142857</v>
      </c>
      <c r="D8">
        <v>0</v>
      </c>
      <c r="E8">
        <v>2.3904572186687845</v>
      </c>
      <c r="F8">
        <v>0.28571428571428537</v>
      </c>
      <c r="G8">
        <v>836.66002653407463</v>
      </c>
      <c r="H8">
        <v>0.85584826612281062</v>
      </c>
      <c r="I8">
        <v>-0.28441969469423872</v>
      </c>
      <c r="J8">
        <v>0.57193799316331073</v>
      </c>
      <c r="K8">
        <v>-5.0942173473877972E-4</v>
      </c>
      <c r="L8">
        <v>70</v>
      </c>
      <c r="M8">
        <v>70</v>
      </c>
      <c r="N8" s="19">
        <v>99.999999999999872</v>
      </c>
      <c r="O8">
        <f t="shared" si="0"/>
        <v>0.28622370744902503</v>
      </c>
      <c r="P8">
        <f t="shared" si="1"/>
        <v>0.57013398040852492</v>
      </c>
      <c r="R8" s="9" t="s">
        <v>180</v>
      </c>
      <c r="S8" s="7">
        <v>0</v>
      </c>
      <c r="T8" s="7">
        <v>0</v>
      </c>
    </row>
    <row r="9" spans="1:20" x14ac:dyDescent="0.35">
      <c r="A9" t="s">
        <v>320</v>
      </c>
      <c r="B9" t="s">
        <v>181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70</v>
      </c>
      <c r="M9">
        <v>70</v>
      </c>
      <c r="N9" s="20">
        <v>0</v>
      </c>
      <c r="O9">
        <f t="shared" si="0"/>
        <v>0</v>
      </c>
      <c r="P9">
        <f t="shared" si="1"/>
        <v>0</v>
      </c>
      <c r="R9" s="9" t="s">
        <v>181</v>
      </c>
      <c r="S9" s="7">
        <v>0.375</v>
      </c>
      <c r="T9" s="7">
        <v>0.375</v>
      </c>
    </row>
    <row r="10" spans="1:20" x14ac:dyDescent="0.35">
      <c r="A10" t="s">
        <v>320</v>
      </c>
      <c r="B10" t="s">
        <v>182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70</v>
      </c>
      <c r="M10">
        <v>70</v>
      </c>
      <c r="N10" s="20">
        <v>0</v>
      </c>
      <c r="O10">
        <f t="shared" si="0"/>
        <v>0</v>
      </c>
      <c r="P10">
        <f t="shared" si="1"/>
        <v>0</v>
      </c>
      <c r="R10" s="9" t="s">
        <v>182</v>
      </c>
      <c r="S10" s="7">
        <v>0.375</v>
      </c>
      <c r="T10" s="7">
        <v>0.375</v>
      </c>
    </row>
    <row r="11" spans="1:20" x14ac:dyDescent="0.35">
      <c r="A11" t="s">
        <v>320</v>
      </c>
      <c r="B11" t="s">
        <v>183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70</v>
      </c>
      <c r="M11">
        <v>70</v>
      </c>
      <c r="N11" s="20">
        <v>0</v>
      </c>
      <c r="O11">
        <f t="shared" si="0"/>
        <v>0</v>
      </c>
      <c r="P11">
        <f t="shared" si="1"/>
        <v>0</v>
      </c>
      <c r="R11" s="9" t="s">
        <v>183</v>
      </c>
      <c r="S11" s="7">
        <v>0.75</v>
      </c>
      <c r="T11" s="7">
        <v>0.75</v>
      </c>
    </row>
    <row r="12" spans="1:20" x14ac:dyDescent="0.35">
      <c r="A12" t="s">
        <v>320</v>
      </c>
      <c r="B12" t="s">
        <v>184</v>
      </c>
      <c r="C12">
        <v>38.371428571428574</v>
      </c>
      <c r="D12">
        <v>27.5</v>
      </c>
      <c r="E12">
        <v>36.176368068467823</v>
      </c>
      <c r="F12">
        <v>4.323903009724396</v>
      </c>
      <c r="G12">
        <v>94.279440238002508</v>
      </c>
      <c r="H12">
        <v>46.999642689849615</v>
      </c>
      <c r="I12">
        <v>29.743214453007589</v>
      </c>
      <c r="J12">
        <v>42.703040996755206</v>
      </c>
      <c r="K12">
        <v>34.039816146101998</v>
      </c>
      <c r="L12">
        <v>70</v>
      </c>
      <c r="M12">
        <v>70</v>
      </c>
      <c r="N12" s="19">
        <v>11.268548424449282</v>
      </c>
      <c r="O12">
        <f t="shared" si="0"/>
        <v>4.3316124253266324</v>
      </c>
      <c r="P12">
        <f t="shared" si="1"/>
        <v>8.6282141184210417</v>
      </c>
      <c r="R12" s="9" t="s">
        <v>184</v>
      </c>
      <c r="S12" s="7">
        <v>22.375</v>
      </c>
      <c r="T12" s="7">
        <v>22.375</v>
      </c>
    </row>
    <row r="13" spans="1:20" x14ac:dyDescent="0.35">
      <c r="A13" t="s">
        <v>320</v>
      </c>
      <c r="B13" t="s">
        <v>185</v>
      </c>
      <c r="C13">
        <v>9.9428571428571431</v>
      </c>
      <c r="D13">
        <v>0</v>
      </c>
      <c r="E13">
        <v>17.842211562963744</v>
      </c>
      <c r="F13">
        <v>2.1325521713851194</v>
      </c>
      <c r="G13">
        <v>179.44753008727903</v>
      </c>
      <c r="H13">
        <v>14.198298745509383</v>
      </c>
      <c r="I13">
        <v>5.6874155402048956</v>
      </c>
      <c r="J13">
        <v>12.079211603735249</v>
      </c>
      <c r="K13">
        <v>7.8065026819790289</v>
      </c>
      <c r="L13">
        <v>70</v>
      </c>
      <c r="M13">
        <v>70</v>
      </c>
      <c r="N13" s="19">
        <v>21.44808218347103</v>
      </c>
      <c r="O13">
        <f t="shared" si="0"/>
        <v>2.1363544608781062</v>
      </c>
      <c r="P13">
        <f t="shared" si="1"/>
        <v>4.2554416026522404</v>
      </c>
      <c r="R13" s="9" t="s">
        <v>185</v>
      </c>
      <c r="S13" s="7">
        <v>39.875</v>
      </c>
      <c r="T13" s="7">
        <v>39.875</v>
      </c>
    </row>
    <row r="14" spans="1:20" x14ac:dyDescent="0.35">
      <c r="A14" t="s">
        <v>320</v>
      </c>
      <c r="B14" t="s">
        <v>186</v>
      </c>
      <c r="C14">
        <v>3.9</v>
      </c>
      <c r="D14">
        <v>0</v>
      </c>
      <c r="E14">
        <v>14.765951826188962</v>
      </c>
      <c r="F14">
        <v>1.7648688066714484</v>
      </c>
      <c r="G14">
        <v>378.61414938946058</v>
      </c>
      <c r="H14">
        <v>7.4217408717625446</v>
      </c>
      <c r="I14">
        <v>0.37825912823745478</v>
      </c>
      <c r="J14">
        <v>5.6680155255232432</v>
      </c>
      <c r="K14">
        <v>2.1319844744767567</v>
      </c>
      <c r="L14">
        <v>70</v>
      </c>
      <c r="M14">
        <v>70</v>
      </c>
      <c r="N14" s="19">
        <v>45.253046324908929</v>
      </c>
      <c r="O14">
        <f t="shared" si="0"/>
        <v>1.7680155255232433</v>
      </c>
      <c r="P14">
        <f t="shared" si="1"/>
        <v>3.5217408717625447</v>
      </c>
      <c r="R14" s="9" t="s">
        <v>186</v>
      </c>
      <c r="S14" s="7">
        <v>1.375</v>
      </c>
      <c r="T14" s="7">
        <v>1.375</v>
      </c>
    </row>
    <row r="15" spans="1:20" x14ac:dyDescent="0.35">
      <c r="A15" t="s">
        <v>320</v>
      </c>
      <c r="B15" t="s">
        <v>187</v>
      </c>
      <c r="C15">
        <v>4.2857142857142858E-2</v>
      </c>
      <c r="D15">
        <v>0</v>
      </c>
      <c r="E15">
        <v>0.35856858280031828</v>
      </c>
      <c r="F15">
        <v>4.2857142857142885E-2</v>
      </c>
      <c r="G15">
        <v>836.66002653407588</v>
      </c>
      <c r="H15">
        <v>0.12837723991842184</v>
      </c>
      <c r="I15">
        <v>-4.2662954204136044E-2</v>
      </c>
      <c r="J15">
        <v>8.5790698974496732E-2</v>
      </c>
      <c r="K15">
        <v>-7.6413260210933531E-5</v>
      </c>
      <c r="L15">
        <v>70</v>
      </c>
      <c r="M15">
        <v>70</v>
      </c>
      <c r="N15" s="19">
        <v>100.00000000000004</v>
      </c>
      <c r="O15">
        <f t="shared" si="0"/>
        <v>4.2933556117353874E-2</v>
      </c>
      <c r="P15">
        <f t="shared" si="1"/>
        <v>8.5520097061278985E-2</v>
      </c>
      <c r="R15" s="9" t="s">
        <v>187</v>
      </c>
      <c r="S15" s="7">
        <v>1</v>
      </c>
      <c r="T15" s="7">
        <v>1</v>
      </c>
    </row>
    <row r="16" spans="1:20" x14ac:dyDescent="0.35">
      <c r="A16" t="s">
        <v>320</v>
      </c>
      <c r="B16" t="s">
        <v>188</v>
      </c>
      <c r="C16">
        <v>45.471428571428568</v>
      </c>
      <c r="D16">
        <v>47.5</v>
      </c>
      <c r="E16">
        <v>35.749012929951483</v>
      </c>
      <c r="F16">
        <v>4.2728243009343174</v>
      </c>
      <c r="G16">
        <v>78.618627241489293</v>
      </c>
      <c r="H16">
        <v>53.997716713401473</v>
      </c>
      <c r="I16">
        <v>36.945140429455734</v>
      </c>
      <c r="J16">
        <v>49.751871215849597</v>
      </c>
      <c r="K16">
        <v>41.19098592700761</v>
      </c>
      <c r="L16">
        <v>70</v>
      </c>
      <c r="M16">
        <v>70</v>
      </c>
      <c r="N16" s="18">
        <v>9.396723250562431</v>
      </c>
      <c r="O16">
        <f t="shared" si="0"/>
        <v>4.2804426444210293</v>
      </c>
      <c r="P16">
        <f t="shared" si="1"/>
        <v>8.5262881419729055</v>
      </c>
      <c r="R16" s="9" t="s">
        <v>188</v>
      </c>
      <c r="S16" s="7">
        <v>54.125</v>
      </c>
      <c r="T16" s="7">
        <v>54.125</v>
      </c>
    </row>
    <row r="17" spans="1:20" x14ac:dyDescent="0.35">
      <c r="A17" t="s">
        <v>320</v>
      </c>
      <c r="B17" t="s">
        <v>189</v>
      </c>
      <c r="C17">
        <v>36.914285714285711</v>
      </c>
      <c r="D17">
        <v>35</v>
      </c>
      <c r="E17">
        <v>26.796464647381075</v>
      </c>
      <c r="F17">
        <v>3.2027901175567521</v>
      </c>
      <c r="G17">
        <v>72.591042001419325</v>
      </c>
      <c r="H17">
        <v>43.305353887760731</v>
      </c>
      <c r="I17">
        <v>30.523217540810659</v>
      </c>
      <c r="J17">
        <v>40.122786329984379</v>
      </c>
      <c r="K17">
        <v>33.705785098587015</v>
      </c>
      <c r="L17">
        <v>70</v>
      </c>
      <c r="M17">
        <v>70</v>
      </c>
      <c r="N17" s="18">
        <v>8.6762890181490988</v>
      </c>
      <c r="O17">
        <f t="shared" si="0"/>
        <v>3.208500615698668</v>
      </c>
      <c r="P17">
        <f t="shared" si="1"/>
        <v>6.3910681734750199</v>
      </c>
      <c r="R17" s="9" t="s">
        <v>189</v>
      </c>
      <c r="S17" s="7">
        <v>7.5</v>
      </c>
      <c r="T17" s="7">
        <v>7.5</v>
      </c>
    </row>
    <row r="18" spans="1:20" x14ac:dyDescent="0.35">
      <c r="A18" t="s">
        <v>320</v>
      </c>
      <c r="B18" t="s">
        <v>190</v>
      </c>
      <c r="C18">
        <v>11.828571428571429</v>
      </c>
      <c r="D18">
        <v>3</v>
      </c>
      <c r="E18">
        <v>21.062344604731155</v>
      </c>
      <c r="F18">
        <v>2.5174316851234591</v>
      </c>
      <c r="G18">
        <v>178.06329979845179</v>
      </c>
      <c r="H18">
        <v>16.852028143232346</v>
      </c>
      <c r="I18">
        <v>6.805114713910454</v>
      </c>
      <c r="J18">
        <v>14.350491634151302</v>
      </c>
      <c r="K18">
        <v>9.3066512229914995</v>
      </c>
      <c r="L18">
        <v>70</v>
      </c>
      <c r="M18">
        <v>70</v>
      </c>
      <c r="N18" s="19">
        <v>21.282635019159674</v>
      </c>
      <c r="O18">
        <f t="shared" si="0"/>
        <v>2.5219202055798728</v>
      </c>
      <c r="P18">
        <f t="shared" si="1"/>
        <v>5.0234567146609166</v>
      </c>
      <c r="R18" s="9" t="s">
        <v>190</v>
      </c>
      <c r="S18" s="7">
        <v>1.5</v>
      </c>
      <c r="T18" s="7">
        <v>1.5</v>
      </c>
    </row>
    <row r="19" spans="1:20" x14ac:dyDescent="0.35">
      <c r="A19" t="s">
        <v>320</v>
      </c>
      <c r="B19" t="s">
        <v>191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70</v>
      </c>
      <c r="M19">
        <v>70</v>
      </c>
      <c r="N19" s="20">
        <v>0</v>
      </c>
      <c r="O19">
        <f t="shared" si="0"/>
        <v>0</v>
      </c>
      <c r="P19">
        <f t="shared" si="1"/>
        <v>0</v>
      </c>
      <c r="R19" s="9" t="s">
        <v>191</v>
      </c>
      <c r="S19" s="7">
        <v>0</v>
      </c>
      <c r="T19" s="7">
        <v>0</v>
      </c>
    </row>
    <row r="20" spans="1:20" x14ac:dyDescent="0.35">
      <c r="A20" t="s">
        <v>320</v>
      </c>
      <c r="B20" t="s">
        <v>192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70</v>
      </c>
      <c r="M20">
        <v>70</v>
      </c>
      <c r="N20" s="20">
        <v>0</v>
      </c>
      <c r="O20">
        <f t="shared" si="0"/>
        <v>0</v>
      </c>
      <c r="P20">
        <f t="shared" si="1"/>
        <v>0</v>
      </c>
      <c r="R20" s="9" t="s">
        <v>192</v>
      </c>
      <c r="S20" s="7">
        <v>0</v>
      </c>
      <c r="T20" s="7">
        <v>0</v>
      </c>
    </row>
    <row r="21" spans="1:20" x14ac:dyDescent="0.35">
      <c r="A21" t="s">
        <v>320</v>
      </c>
      <c r="B21" t="s">
        <v>193</v>
      </c>
      <c r="C21">
        <v>39.385714285714286</v>
      </c>
      <c r="D21">
        <v>38.5</v>
      </c>
      <c r="E21">
        <v>28.425999966933141</v>
      </c>
      <c r="F21">
        <v>3.3975568409417014</v>
      </c>
      <c r="G21">
        <v>72.173376774948125</v>
      </c>
      <c r="H21">
        <v>46.165433404580376</v>
      </c>
      <c r="I21">
        <v>32.605995166848224</v>
      </c>
      <c r="J21">
        <v>42.789328889205265</v>
      </c>
      <c r="K21">
        <v>35.982099682223335</v>
      </c>
      <c r="L21">
        <v>70</v>
      </c>
      <c r="M21">
        <v>70</v>
      </c>
      <c r="N21" s="18">
        <v>8.6263684753688477</v>
      </c>
      <c r="O21">
        <f t="shared" si="0"/>
        <v>3.4036146034909791</v>
      </c>
      <c r="P21">
        <f t="shared" si="1"/>
        <v>6.7797191188660904</v>
      </c>
      <c r="R21" s="9" t="s">
        <v>193</v>
      </c>
      <c r="S21" s="7">
        <v>8</v>
      </c>
      <c r="T21" s="7">
        <v>8</v>
      </c>
    </row>
    <row r="22" spans="1:20" x14ac:dyDescent="0.35">
      <c r="A22" t="s">
        <v>320</v>
      </c>
      <c r="B22" t="s">
        <v>194</v>
      </c>
      <c r="C22">
        <v>22.557142857142857</v>
      </c>
      <c r="D22">
        <v>5</v>
      </c>
      <c r="E22">
        <v>32.816413229139975</v>
      </c>
      <c r="F22">
        <v>3.9223115947207767</v>
      </c>
      <c r="G22">
        <v>145.48124927421142</v>
      </c>
      <c r="H22">
        <v>30.383993783795255</v>
      </c>
      <c r="I22">
        <v>14.730291930490544</v>
      </c>
      <c r="J22">
        <v>26.486447839582386</v>
      </c>
      <c r="K22">
        <v>18.627837874703413</v>
      </c>
      <c r="L22">
        <v>70</v>
      </c>
      <c r="M22">
        <v>70</v>
      </c>
      <c r="N22" s="19">
        <v>17.388335125424597</v>
      </c>
      <c r="O22">
        <f t="shared" si="0"/>
        <v>3.929304982439529</v>
      </c>
      <c r="P22">
        <f t="shared" si="1"/>
        <v>7.8268509266523978</v>
      </c>
      <c r="R22" s="9" t="s">
        <v>194</v>
      </c>
      <c r="S22" s="7">
        <v>5.75</v>
      </c>
      <c r="T22" s="7">
        <v>5.75</v>
      </c>
    </row>
    <row r="23" spans="1:20" x14ac:dyDescent="0.35">
      <c r="A23" t="s">
        <v>320</v>
      </c>
      <c r="B23" t="s">
        <v>195</v>
      </c>
      <c r="C23">
        <v>1.6428571428571428</v>
      </c>
      <c r="D23">
        <v>0</v>
      </c>
      <c r="E23">
        <v>5.9051333951129896</v>
      </c>
      <c r="F23">
        <v>0.70540246635540482</v>
      </c>
      <c r="G23">
        <v>359.44290231122545</v>
      </c>
      <c r="H23">
        <v>3.051255996894763</v>
      </c>
      <c r="I23">
        <v>0.2344582888195168</v>
      </c>
      <c r="J23">
        <v>2.3499140021602045</v>
      </c>
      <c r="K23">
        <v>0.93580028355407541</v>
      </c>
      <c r="L23">
        <v>70</v>
      </c>
      <c r="M23">
        <v>70</v>
      </c>
      <c r="N23" s="19">
        <v>42.961644026456433</v>
      </c>
      <c r="O23">
        <f t="shared" si="0"/>
        <v>0.70705685930306172</v>
      </c>
      <c r="P23">
        <f t="shared" si="1"/>
        <v>1.4083988540376202</v>
      </c>
      <c r="R23" s="9" t="s">
        <v>195</v>
      </c>
      <c r="S23" s="7">
        <v>0</v>
      </c>
      <c r="T23" s="7">
        <v>0</v>
      </c>
    </row>
    <row r="24" spans="1:20" x14ac:dyDescent="0.35">
      <c r="A24" t="s">
        <v>320</v>
      </c>
      <c r="B24" t="s">
        <v>196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70</v>
      </c>
      <c r="M24">
        <v>70</v>
      </c>
      <c r="N24" s="20">
        <v>0</v>
      </c>
      <c r="O24">
        <f t="shared" si="0"/>
        <v>0</v>
      </c>
      <c r="P24">
        <f t="shared" si="1"/>
        <v>0</v>
      </c>
      <c r="R24" s="9" t="s">
        <v>196</v>
      </c>
      <c r="S24" s="7">
        <v>0</v>
      </c>
      <c r="T24" s="7">
        <v>0</v>
      </c>
    </row>
    <row r="25" spans="1:20" x14ac:dyDescent="0.35">
      <c r="A25" t="s">
        <v>320</v>
      </c>
      <c r="B25" t="s">
        <v>197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70</v>
      </c>
      <c r="M25">
        <v>70</v>
      </c>
      <c r="N25" s="20">
        <v>0</v>
      </c>
      <c r="O25">
        <f t="shared" si="0"/>
        <v>0</v>
      </c>
      <c r="P25">
        <f t="shared" si="1"/>
        <v>0</v>
      </c>
      <c r="R25" s="9" t="s">
        <v>197</v>
      </c>
      <c r="S25" s="7">
        <v>0</v>
      </c>
      <c r="T25" s="7">
        <v>0</v>
      </c>
    </row>
    <row r="26" spans="1:20" x14ac:dyDescent="0.35">
      <c r="A26" t="s">
        <v>320</v>
      </c>
      <c r="B26" t="s">
        <v>198</v>
      </c>
      <c r="C26">
        <v>21.042857142857144</v>
      </c>
      <c r="D26">
        <v>3</v>
      </c>
      <c r="E26">
        <v>32.662275236157157</v>
      </c>
      <c r="F26">
        <v>3.9038885808209307</v>
      </c>
      <c r="G26">
        <v>155.21787281269525</v>
      </c>
      <c r="H26">
        <v>28.832945517649019</v>
      </c>
      <c r="I26">
        <v>13.252768768065177</v>
      </c>
      <c r="J26">
        <v>24.953706263603792</v>
      </c>
      <c r="K26">
        <v>17.132008022110405</v>
      </c>
      <c r="L26">
        <v>70</v>
      </c>
      <c r="M26">
        <v>70</v>
      </c>
      <c r="N26" s="19">
        <v>18.552084226576053</v>
      </c>
      <c r="O26">
        <f t="shared" si="0"/>
        <v>3.9108491207466471</v>
      </c>
      <c r="P26">
        <f t="shared" si="1"/>
        <v>7.7900883747918748</v>
      </c>
      <c r="R26" s="9" t="s">
        <v>198</v>
      </c>
      <c r="S26" s="7">
        <v>5.75</v>
      </c>
      <c r="T26" s="7">
        <v>5.75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V5"/>
  <sheetViews>
    <sheetView zoomScale="112" zoomScaleNormal="112" workbookViewId="0">
      <selection activeCell="C16" sqref="C16"/>
    </sheetView>
  </sheetViews>
  <sheetFormatPr defaultRowHeight="14.5" x14ac:dyDescent="0.35"/>
  <cols>
    <col min="1" max="1" width="9" customWidth="1"/>
    <col min="2" max="2" width="40.81640625" style="3" customWidth="1"/>
    <col min="3" max="3" width="18.54296875" customWidth="1"/>
    <col min="20" max="20" width="15.54296875" bestFit="1" customWidth="1"/>
    <col min="21" max="21" width="13.08984375" bestFit="1" customWidth="1"/>
  </cols>
  <sheetData>
    <row r="1" spans="1:22" s="4" customFormat="1" x14ac:dyDescent="0.35">
      <c r="A1" s="4" t="s">
        <v>0</v>
      </c>
      <c r="B1" s="5" t="s">
        <v>199</v>
      </c>
      <c r="C1" s="4" t="s">
        <v>200</v>
      </c>
      <c r="T1" s="8" t="s">
        <v>201</v>
      </c>
      <c r="U1" t="s">
        <v>202</v>
      </c>
      <c r="V1"/>
    </row>
    <row r="2" spans="1:22" x14ac:dyDescent="0.35">
      <c r="A2" t="s">
        <v>320</v>
      </c>
      <c r="B2" t="s">
        <v>388</v>
      </c>
      <c r="C2">
        <v>2</v>
      </c>
    </row>
    <row r="3" spans="1:22" x14ac:dyDescent="0.35">
      <c r="A3" t="s">
        <v>320</v>
      </c>
      <c r="B3" s="3" t="s">
        <v>389</v>
      </c>
      <c r="C3">
        <v>25.3</v>
      </c>
    </row>
    <row r="4" spans="1:22" x14ac:dyDescent="0.35">
      <c r="A4" t="s">
        <v>320</v>
      </c>
      <c r="B4" s="3" t="s">
        <v>390</v>
      </c>
      <c r="C4">
        <v>8.9</v>
      </c>
    </row>
    <row r="5" spans="1:22" x14ac:dyDescent="0.35">
      <c r="A5" t="s">
        <v>320</v>
      </c>
      <c r="B5" s="3" t="s">
        <v>391</v>
      </c>
      <c r="C5">
        <v>22.8</v>
      </c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5"/>
  <sheetViews>
    <sheetView workbookViewId="0">
      <selection activeCell="A2" sqref="A2"/>
    </sheetView>
  </sheetViews>
  <sheetFormatPr defaultRowHeight="14.5" x14ac:dyDescent="0.35"/>
  <cols>
    <col min="1" max="1" width="14.7265625" customWidth="1"/>
    <col min="2" max="2" width="42.54296875" customWidth="1"/>
    <col min="3" max="3" width="15.453125" customWidth="1"/>
    <col min="14" max="14" width="19.7265625" bestFit="1" customWidth="1"/>
  </cols>
  <sheetData>
    <row r="1" spans="1:14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</row>
    <row r="2" spans="1:14" x14ac:dyDescent="0.35">
      <c r="A2" t="s">
        <v>320</v>
      </c>
      <c r="B2" t="s">
        <v>203</v>
      </c>
      <c r="C2">
        <v>25.297142857142855</v>
      </c>
      <c r="D2">
        <v>73.550000000000011</v>
      </c>
      <c r="E2">
        <v>57.193239621349441</v>
      </c>
      <c r="F2">
        <v>6.8262017119313478</v>
      </c>
      <c r="G2">
        <v>226.08576764707823</v>
      </c>
      <c r="H2">
        <v>38.937968178391451</v>
      </c>
      <c r="I2">
        <v>11.656317535894352</v>
      </c>
      <c r="J2">
        <v>32.145230728198548</v>
      </c>
      <c r="K2">
        <v>18.449054986087258</v>
      </c>
      <c r="L2">
        <v>18</v>
      </c>
      <c r="M2">
        <v>70</v>
      </c>
      <c r="N2" s="19">
        <v>27.022417765511612</v>
      </c>
    </row>
    <row r="3" spans="1:14" x14ac:dyDescent="0.35">
      <c r="A3" t="s">
        <v>320</v>
      </c>
      <c r="B3" t="s">
        <v>204</v>
      </c>
      <c r="C3">
        <v>2.0314285714285716</v>
      </c>
      <c r="D3">
        <v>7.3000000000000007</v>
      </c>
      <c r="E3">
        <v>4.0971373129894832</v>
      </c>
      <c r="F3">
        <v>0.48970157328564751</v>
      </c>
      <c r="G3">
        <v>201.68749079413769</v>
      </c>
      <c r="H3">
        <v>3.0086128465923925</v>
      </c>
      <c r="I3">
        <v>1.0542442962647471</v>
      </c>
      <c r="J3">
        <v>2.5220032709016049</v>
      </c>
      <c r="K3">
        <v>1.5408538719555347</v>
      </c>
      <c r="L3">
        <v>18</v>
      </c>
      <c r="M3">
        <v>70</v>
      </c>
      <c r="N3" s="19">
        <v>24.106265914202051</v>
      </c>
    </row>
    <row r="4" spans="1:14" x14ac:dyDescent="0.35">
      <c r="A4" t="s">
        <v>320</v>
      </c>
      <c r="B4" t="s">
        <v>205</v>
      </c>
      <c r="C4">
        <v>2.2400000000000002</v>
      </c>
      <c r="D4">
        <v>8.5</v>
      </c>
      <c r="E4">
        <v>4.1950764792392832</v>
      </c>
      <c r="F4">
        <v>0.50037054592553076</v>
      </c>
      <c r="G4">
        <v>187.28019996603942</v>
      </c>
      <c r="H4">
        <v>3.240543173309252</v>
      </c>
      <c r="I4">
        <v>1.2394568266907482</v>
      </c>
      <c r="J4">
        <v>2.7423015402838886</v>
      </c>
      <c r="K4">
        <v>1.7376984597161118</v>
      </c>
      <c r="L4">
        <v>18</v>
      </c>
      <c r="M4">
        <v>70</v>
      </c>
      <c r="N4" s="19">
        <v>22.384265296127641</v>
      </c>
    </row>
    <row r="5" spans="1:14" x14ac:dyDescent="0.35">
      <c r="A5" t="s">
        <v>320</v>
      </c>
      <c r="B5" t="s">
        <v>206</v>
      </c>
      <c r="C5">
        <v>5.4685714285714289</v>
      </c>
      <c r="D5">
        <v>22</v>
      </c>
      <c r="E5">
        <v>10.338033660159565</v>
      </c>
      <c r="F5">
        <v>1.2331233873969107</v>
      </c>
      <c r="G5">
        <v>189.04450266749467</v>
      </c>
      <c r="H5">
        <v>7.9342354171310916</v>
      </c>
      <c r="I5">
        <v>3.0029074400117675</v>
      </c>
      <c r="J5">
        <v>6.7064058892071747</v>
      </c>
      <c r="K5">
        <v>4.2307369679356848</v>
      </c>
      <c r="L5">
        <v>18</v>
      </c>
      <c r="M5">
        <v>70</v>
      </c>
      <c r="N5" s="19">
        <v>22.595139802558169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3"/>
  <sheetViews>
    <sheetView tabSelected="1" zoomScale="98" zoomScaleNormal="98" workbookViewId="0">
      <selection activeCell="G26" sqref="G26"/>
    </sheetView>
  </sheetViews>
  <sheetFormatPr defaultRowHeight="14.5" x14ac:dyDescent="0.35"/>
  <cols>
    <col min="1" max="1" width="20" customWidth="1"/>
    <col min="2" max="2" width="16.7265625" customWidth="1"/>
    <col min="3" max="3" width="18.1796875" bestFit="1" customWidth="1"/>
    <col min="4" max="4" width="10.26953125" customWidth="1"/>
    <col min="5" max="5" width="21.1796875" customWidth="1"/>
    <col min="6" max="6" width="16.7265625" customWidth="1"/>
    <col min="7" max="7" width="17.54296875" bestFit="1" customWidth="1"/>
    <col min="9" max="9" width="10.90625" customWidth="1"/>
    <col min="10" max="10" width="18.36328125" customWidth="1"/>
  </cols>
  <sheetData>
    <row r="1" spans="1:10" ht="15" thickBot="1" x14ac:dyDescent="0.4">
      <c r="A1" t="s">
        <v>0</v>
      </c>
      <c r="B1" t="s">
        <v>207</v>
      </c>
      <c r="C1" t="s">
        <v>208</v>
      </c>
      <c r="D1" t="s">
        <v>209</v>
      </c>
      <c r="E1" t="s">
        <v>210</v>
      </c>
      <c r="F1" t="s">
        <v>211</v>
      </c>
      <c r="G1" t="s">
        <v>212</v>
      </c>
      <c r="I1" s="21" t="s">
        <v>213</v>
      </c>
      <c r="J1" s="12" t="s">
        <v>214</v>
      </c>
    </row>
    <row r="2" spans="1:10" x14ac:dyDescent="0.35">
      <c r="A2" t="s">
        <v>320</v>
      </c>
      <c r="B2" t="s">
        <v>392</v>
      </c>
      <c r="C2">
        <v>20</v>
      </c>
      <c r="D2" t="s">
        <v>395</v>
      </c>
      <c r="E2">
        <v>43</v>
      </c>
      <c r="F2" t="s">
        <v>397</v>
      </c>
      <c r="G2">
        <v>2</v>
      </c>
    </row>
    <row r="3" spans="1:10" x14ac:dyDescent="0.35">
      <c r="A3" t="s">
        <v>320</v>
      </c>
      <c r="B3" t="s">
        <v>393</v>
      </c>
      <c r="C3">
        <v>39</v>
      </c>
      <c r="D3" t="s">
        <v>396</v>
      </c>
      <c r="E3">
        <v>27</v>
      </c>
      <c r="F3" t="s">
        <v>398</v>
      </c>
      <c r="G3">
        <v>7</v>
      </c>
    </row>
    <row r="4" spans="1:10" x14ac:dyDescent="0.35">
      <c r="A4" t="s">
        <v>320</v>
      </c>
      <c r="B4" t="s">
        <v>394</v>
      </c>
      <c r="C4">
        <v>11</v>
      </c>
      <c r="D4">
        <v>0</v>
      </c>
      <c r="E4">
        <v>0</v>
      </c>
      <c r="F4" t="s">
        <v>399</v>
      </c>
      <c r="G4">
        <v>7</v>
      </c>
    </row>
    <row r="5" spans="1:10" x14ac:dyDescent="0.35">
      <c r="A5" t="s">
        <v>320</v>
      </c>
      <c r="B5">
        <v>0</v>
      </c>
      <c r="C5">
        <v>0</v>
      </c>
      <c r="D5">
        <v>0</v>
      </c>
      <c r="E5">
        <v>0</v>
      </c>
      <c r="F5" t="s">
        <v>400</v>
      </c>
      <c r="G5">
        <v>21</v>
      </c>
    </row>
    <row r="6" spans="1:10" x14ac:dyDescent="0.35">
      <c r="A6" t="s">
        <v>320</v>
      </c>
      <c r="B6">
        <v>0</v>
      </c>
      <c r="C6">
        <v>0</v>
      </c>
      <c r="D6">
        <v>0</v>
      </c>
      <c r="E6">
        <v>0</v>
      </c>
      <c r="F6" t="s">
        <v>401</v>
      </c>
      <c r="G6">
        <v>27</v>
      </c>
    </row>
    <row r="7" spans="1:10" x14ac:dyDescent="0.35">
      <c r="A7" t="s">
        <v>320</v>
      </c>
      <c r="B7">
        <v>0</v>
      </c>
      <c r="C7">
        <v>0</v>
      </c>
      <c r="D7">
        <v>0</v>
      </c>
      <c r="E7">
        <v>0</v>
      </c>
      <c r="F7" t="s">
        <v>402</v>
      </c>
      <c r="G7">
        <v>5</v>
      </c>
      <c r="I7" s="16"/>
      <c r="J7" s="17"/>
    </row>
    <row r="8" spans="1:10" x14ac:dyDescent="0.35">
      <c r="A8" t="s">
        <v>320</v>
      </c>
      <c r="B8">
        <v>0</v>
      </c>
      <c r="C8">
        <v>0</v>
      </c>
      <c r="D8">
        <v>0</v>
      </c>
      <c r="E8">
        <v>0</v>
      </c>
      <c r="F8" t="s">
        <v>403</v>
      </c>
      <c r="G8">
        <v>66.55</v>
      </c>
      <c r="I8" s="16"/>
      <c r="J8" s="17"/>
    </row>
    <row r="9" spans="1:10" x14ac:dyDescent="0.35">
      <c r="I9" s="16"/>
      <c r="J9" s="17"/>
    </row>
    <row r="10" spans="1:10" x14ac:dyDescent="0.35">
      <c r="I10" s="16"/>
      <c r="J10" s="17"/>
    </row>
    <row r="11" spans="1:10" x14ac:dyDescent="0.35">
      <c r="I11" s="16"/>
      <c r="J11" s="17"/>
    </row>
    <row r="16" spans="1:10" ht="15" thickBot="1" x14ac:dyDescent="0.4"/>
    <row r="17" spans="9:10" ht="15" thickBot="1" x14ac:dyDescent="0.4">
      <c r="I17" s="21" t="s">
        <v>209</v>
      </c>
      <c r="J17" s="12" t="s">
        <v>215</v>
      </c>
    </row>
    <row r="22" spans="9:10" x14ac:dyDescent="0.35">
      <c r="I22" s="16"/>
      <c r="J22" s="17"/>
    </row>
    <row r="23" spans="9:10" x14ac:dyDescent="0.35">
      <c r="I23" s="16"/>
      <c r="J23" s="17"/>
    </row>
    <row r="24" spans="9:10" x14ac:dyDescent="0.35">
      <c r="I24" s="16"/>
      <c r="J24" s="17"/>
    </row>
    <row r="25" spans="9:10" x14ac:dyDescent="0.35">
      <c r="I25" s="16"/>
      <c r="J25" s="17"/>
    </row>
    <row r="26" spans="9:10" x14ac:dyDescent="0.35">
      <c r="I26" s="16"/>
      <c r="J26" s="17"/>
    </row>
    <row r="27" spans="9:10" x14ac:dyDescent="0.35">
      <c r="I27" s="16"/>
      <c r="J27" s="17"/>
    </row>
    <row r="28" spans="9:10" x14ac:dyDescent="0.35">
      <c r="I28" s="16"/>
      <c r="J28" s="17"/>
    </row>
    <row r="29" spans="9:10" x14ac:dyDescent="0.35">
      <c r="I29" s="16"/>
      <c r="J29" s="17"/>
    </row>
    <row r="30" spans="9:10" x14ac:dyDescent="0.35">
      <c r="I30" s="16"/>
      <c r="J30" s="17"/>
    </row>
    <row r="31" spans="9:10" x14ac:dyDescent="0.35">
      <c r="I31" s="16"/>
      <c r="J31" s="17"/>
    </row>
    <row r="32" spans="9:10" ht="15" thickBot="1" x14ac:dyDescent="0.4"/>
    <row r="33" spans="9:10" ht="15" thickBot="1" x14ac:dyDescent="0.4">
      <c r="I33" s="8" t="s">
        <v>216</v>
      </c>
      <c r="J33" s="23" t="s">
        <v>217</v>
      </c>
    </row>
  </sheetData>
  <pageMargins left="0.7" right="0.7" top="0.75" bottom="0.75" header="0.3" footer="0.3"/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E14"/>
  <sheetViews>
    <sheetView topLeftCell="I1" workbookViewId="0">
      <selection activeCell="AC9" sqref="AC9"/>
    </sheetView>
  </sheetViews>
  <sheetFormatPr defaultRowHeight="14.5" x14ac:dyDescent="0.35"/>
  <cols>
    <col min="1" max="1" width="26.7265625" customWidth="1"/>
    <col min="2" max="2" width="15.1796875" customWidth="1"/>
    <col min="4" max="4" width="13" customWidth="1"/>
    <col min="5" max="5" width="9.7265625" bestFit="1" customWidth="1"/>
    <col min="6" max="6" width="4.81640625" bestFit="1" customWidth="1"/>
    <col min="7" max="7" width="13.26953125" customWidth="1"/>
    <col min="27" max="27" width="10.7265625" bestFit="1" customWidth="1"/>
    <col min="28" max="28" width="10.54296875" bestFit="1" customWidth="1"/>
    <col min="29" max="29" width="13.08984375" bestFit="1" customWidth="1"/>
    <col min="30" max="30" width="7.6328125" bestFit="1" customWidth="1"/>
    <col min="31" max="31" width="13.54296875" bestFit="1" customWidth="1"/>
    <col min="32" max="32" width="11.7265625" bestFit="1" customWidth="1"/>
  </cols>
  <sheetData>
    <row r="1" spans="1:31" x14ac:dyDescent="0.35">
      <c r="A1" t="s">
        <v>0</v>
      </c>
      <c r="B1" t="s">
        <v>218</v>
      </c>
      <c r="C1" t="s">
        <v>219</v>
      </c>
      <c r="D1" t="s">
        <v>220</v>
      </c>
      <c r="E1" t="s">
        <v>221</v>
      </c>
      <c r="F1" t="s">
        <v>222</v>
      </c>
      <c r="G1" t="s">
        <v>223</v>
      </c>
      <c r="AA1" s="8" t="s">
        <v>1</v>
      </c>
      <c r="AB1" t="s">
        <v>224</v>
      </c>
      <c r="AC1" t="s">
        <v>225</v>
      </c>
      <c r="AD1" t="s">
        <v>226</v>
      </c>
      <c r="AE1" t="s">
        <v>227</v>
      </c>
    </row>
    <row r="2" spans="1:31" x14ac:dyDescent="0.35">
      <c r="A2" t="s">
        <v>320</v>
      </c>
      <c r="B2" t="s">
        <v>324</v>
      </c>
      <c r="C2">
        <v>7</v>
      </c>
      <c r="D2">
        <v>2</v>
      </c>
      <c r="E2">
        <v>0</v>
      </c>
      <c r="F2">
        <v>2</v>
      </c>
      <c r="G2">
        <v>4</v>
      </c>
      <c r="AA2" s="9" t="s">
        <v>80</v>
      </c>
      <c r="AB2" s="7"/>
      <c r="AC2" s="7"/>
      <c r="AD2" s="7"/>
      <c r="AE2" s="7"/>
    </row>
    <row r="3" spans="1:31" x14ac:dyDescent="0.35">
      <c r="A3" t="s">
        <v>320</v>
      </c>
      <c r="B3" t="s">
        <v>327</v>
      </c>
      <c r="C3">
        <v>3</v>
      </c>
      <c r="D3">
        <v>0</v>
      </c>
      <c r="E3">
        <v>0</v>
      </c>
      <c r="F3">
        <v>0</v>
      </c>
      <c r="G3">
        <v>0</v>
      </c>
      <c r="AA3" s="9" t="s">
        <v>24</v>
      </c>
      <c r="AB3" s="7"/>
      <c r="AC3" s="7"/>
      <c r="AD3" s="7"/>
      <c r="AE3" s="7"/>
    </row>
    <row r="4" spans="1:31" x14ac:dyDescent="0.35">
      <c r="A4" t="s">
        <v>320</v>
      </c>
      <c r="B4" t="s">
        <v>322</v>
      </c>
      <c r="C4">
        <v>21</v>
      </c>
      <c r="D4">
        <v>9</v>
      </c>
      <c r="E4">
        <v>0</v>
      </c>
      <c r="F4">
        <v>1</v>
      </c>
      <c r="G4">
        <v>1</v>
      </c>
    </row>
    <row r="5" spans="1:31" x14ac:dyDescent="0.35">
      <c r="A5" t="s">
        <v>320</v>
      </c>
      <c r="B5" t="s">
        <v>329</v>
      </c>
      <c r="C5">
        <v>1</v>
      </c>
      <c r="D5">
        <v>0</v>
      </c>
      <c r="E5">
        <v>0</v>
      </c>
      <c r="F5">
        <v>0</v>
      </c>
      <c r="G5">
        <v>0</v>
      </c>
    </row>
    <row r="6" spans="1:31" x14ac:dyDescent="0.35">
      <c r="A6" t="s">
        <v>320</v>
      </c>
      <c r="B6" t="s">
        <v>328</v>
      </c>
      <c r="C6">
        <v>1</v>
      </c>
      <c r="D6">
        <v>0</v>
      </c>
      <c r="E6">
        <v>0</v>
      </c>
      <c r="F6">
        <v>0</v>
      </c>
      <c r="G6">
        <v>0</v>
      </c>
    </row>
    <row r="7" spans="1:31" x14ac:dyDescent="0.35">
      <c r="A7" t="s">
        <v>320</v>
      </c>
      <c r="B7" t="s">
        <v>331</v>
      </c>
      <c r="C7">
        <v>0</v>
      </c>
      <c r="D7">
        <v>1</v>
      </c>
      <c r="E7">
        <v>0</v>
      </c>
      <c r="F7">
        <v>0</v>
      </c>
      <c r="G7">
        <v>0</v>
      </c>
    </row>
    <row r="8" spans="1:31" x14ac:dyDescent="0.35">
      <c r="A8" t="s">
        <v>320</v>
      </c>
      <c r="B8" t="s">
        <v>325</v>
      </c>
      <c r="C8">
        <v>11</v>
      </c>
      <c r="D8">
        <v>3</v>
      </c>
      <c r="E8">
        <v>0</v>
      </c>
      <c r="F8">
        <v>1</v>
      </c>
      <c r="G8">
        <v>0</v>
      </c>
    </row>
    <row r="9" spans="1:31" x14ac:dyDescent="0.35">
      <c r="A9" t="s">
        <v>320</v>
      </c>
      <c r="B9" t="s">
        <v>323</v>
      </c>
      <c r="C9">
        <v>15</v>
      </c>
      <c r="D9">
        <v>1</v>
      </c>
      <c r="E9">
        <v>0</v>
      </c>
      <c r="F9">
        <v>0</v>
      </c>
      <c r="G9">
        <v>0</v>
      </c>
    </row>
    <row r="10" spans="1:31" x14ac:dyDescent="0.35">
      <c r="A10" t="s">
        <v>320</v>
      </c>
      <c r="B10" t="s">
        <v>332</v>
      </c>
      <c r="C10">
        <v>0</v>
      </c>
      <c r="D10">
        <v>0</v>
      </c>
      <c r="E10">
        <v>0</v>
      </c>
      <c r="F10">
        <v>0</v>
      </c>
      <c r="G10">
        <v>0</v>
      </c>
    </row>
    <row r="11" spans="1:31" x14ac:dyDescent="0.35">
      <c r="A11" t="s">
        <v>320</v>
      </c>
      <c r="B11" t="s">
        <v>334</v>
      </c>
      <c r="C11">
        <v>0</v>
      </c>
      <c r="D11">
        <v>0</v>
      </c>
      <c r="E11">
        <v>0</v>
      </c>
      <c r="F11">
        <v>0</v>
      </c>
      <c r="G11">
        <v>0</v>
      </c>
    </row>
    <row r="12" spans="1:31" x14ac:dyDescent="0.35">
      <c r="A12" t="s">
        <v>320</v>
      </c>
      <c r="B12" t="s">
        <v>326</v>
      </c>
      <c r="C12">
        <v>10</v>
      </c>
      <c r="D12">
        <v>1</v>
      </c>
      <c r="E12">
        <v>0</v>
      </c>
      <c r="F12">
        <v>0</v>
      </c>
      <c r="G12">
        <v>0</v>
      </c>
    </row>
    <row r="13" spans="1:31" x14ac:dyDescent="0.35">
      <c r="A13" t="s">
        <v>320</v>
      </c>
      <c r="B13" t="s">
        <v>330</v>
      </c>
      <c r="C13">
        <v>0</v>
      </c>
      <c r="D13">
        <v>0</v>
      </c>
      <c r="E13">
        <v>0</v>
      </c>
      <c r="F13">
        <v>0</v>
      </c>
      <c r="G13">
        <v>1</v>
      </c>
    </row>
    <row r="14" spans="1:31" x14ac:dyDescent="0.35">
      <c r="A14" t="s">
        <v>320</v>
      </c>
      <c r="B14" t="s">
        <v>333</v>
      </c>
      <c r="C14">
        <v>0</v>
      </c>
      <c r="D14">
        <v>0</v>
      </c>
      <c r="E14">
        <v>0</v>
      </c>
      <c r="F14">
        <v>0</v>
      </c>
      <c r="G14">
        <v>0</v>
      </c>
    </row>
  </sheetData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6"/>
  <sheetViews>
    <sheetView workbookViewId="0">
      <selection activeCell="S20" sqref="S20"/>
    </sheetView>
  </sheetViews>
  <sheetFormatPr defaultRowHeight="14.5" x14ac:dyDescent="0.35"/>
  <cols>
    <col min="1" max="1" width="27.1796875" customWidth="1"/>
    <col min="2" max="2" width="18.7265625" customWidth="1"/>
    <col min="3" max="3" width="15.26953125" customWidth="1"/>
    <col min="15" max="15" width="17.26953125" bestFit="1" customWidth="1"/>
    <col min="16" max="16" width="7.26953125" bestFit="1" customWidth="1"/>
  </cols>
  <sheetData>
    <row r="1" spans="1:16" x14ac:dyDescent="0.35">
      <c r="A1" t="s">
        <v>0</v>
      </c>
      <c r="B1" t="s">
        <v>228</v>
      </c>
      <c r="C1" t="s">
        <v>229</v>
      </c>
      <c r="O1" s="8" t="s">
        <v>230</v>
      </c>
      <c r="P1" t="s">
        <v>231</v>
      </c>
    </row>
    <row r="2" spans="1:16" x14ac:dyDescent="0.35">
      <c r="A2" t="s">
        <v>320</v>
      </c>
      <c r="B2" t="s">
        <v>404</v>
      </c>
      <c r="C2">
        <v>71</v>
      </c>
      <c r="O2" s="9" t="s">
        <v>24</v>
      </c>
      <c r="P2" s="7"/>
    </row>
    <row r="3" spans="1:16" x14ac:dyDescent="0.35">
      <c r="A3" t="s">
        <v>320</v>
      </c>
      <c r="B3" t="s">
        <v>405</v>
      </c>
      <c r="C3">
        <v>17</v>
      </c>
    </row>
    <row r="4" spans="1:16" x14ac:dyDescent="0.35">
      <c r="A4" t="s">
        <v>320</v>
      </c>
      <c r="B4" t="s">
        <v>406</v>
      </c>
      <c r="C4">
        <v>6</v>
      </c>
    </row>
    <row r="5" spans="1:16" x14ac:dyDescent="0.35">
      <c r="A5" t="s">
        <v>320</v>
      </c>
      <c r="B5" t="s">
        <v>407</v>
      </c>
      <c r="C5">
        <v>5</v>
      </c>
    </row>
    <row r="6" spans="1:16" x14ac:dyDescent="0.35">
      <c r="A6" t="s">
        <v>320</v>
      </c>
      <c r="B6" t="s">
        <v>372</v>
      </c>
      <c r="C6">
        <v>1</v>
      </c>
    </row>
  </sheetData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T9"/>
  <sheetViews>
    <sheetView workbookViewId="0">
      <selection activeCell="Q17" sqref="Q17"/>
    </sheetView>
  </sheetViews>
  <sheetFormatPr defaultRowHeight="14.5" x14ac:dyDescent="0.35"/>
  <cols>
    <col min="2" max="2" width="16.81640625" customWidth="1"/>
    <col min="12" max="12" width="17.81640625" customWidth="1"/>
    <col min="13" max="13" width="12.1796875" customWidth="1"/>
    <col min="14" max="14" width="20.81640625" customWidth="1"/>
    <col min="18" max="18" width="21.7265625" bestFit="1" customWidth="1"/>
    <col min="19" max="20" width="12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232</v>
      </c>
      <c r="C2">
        <v>8</v>
      </c>
      <c r="D2">
        <v>30</v>
      </c>
      <c r="E2">
        <v>31.281795419024164</v>
      </c>
      <c r="F2">
        <v>3.7388896836163257</v>
      </c>
      <c r="G2">
        <v>391.02244273780207</v>
      </c>
      <c r="H2">
        <v>15.460838201699939</v>
      </c>
      <c r="I2">
        <v>0.53916179830006072</v>
      </c>
      <c r="J2">
        <v>11.745556034456531</v>
      </c>
      <c r="K2">
        <v>4.2544439655434685</v>
      </c>
      <c r="L2">
        <v>57</v>
      </c>
      <c r="M2">
        <v>70</v>
      </c>
      <c r="N2" s="19">
        <v>46.736121045204072</v>
      </c>
      <c r="O2">
        <f>J2-C2</f>
        <v>3.7455560344565306</v>
      </c>
      <c r="P2">
        <f>H2-C2</f>
        <v>7.4608382016999393</v>
      </c>
      <c r="R2" s="9" t="s">
        <v>232</v>
      </c>
      <c r="S2" s="7">
        <v>2.1818181818181817</v>
      </c>
      <c r="T2" s="7">
        <v>2.1818181818181817</v>
      </c>
    </row>
    <row r="3" spans="1:20" x14ac:dyDescent="0.35">
      <c r="A3" t="s">
        <v>320</v>
      </c>
      <c r="B3" t="s">
        <v>233</v>
      </c>
      <c r="C3">
        <v>6.8571428571428568</v>
      </c>
      <c r="D3">
        <v>20</v>
      </c>
      <c r="E3">
        <v>11.739053753296064</v>
      </c>
      <c r="F3">
        <v>1.403085289245374</v>
      </c>
      <c r="G3">
        <v>171.19453390223427</v>
      </c>
      <c r="H3">
        <v>9.6569559599782693</v>
      </c>
      <c r="I3">
        <v>4.0573297543074522</v>
      </c>
      <c r="J3">
        <v>8.2627298138853629</v>
      </c>
      <c r="K3">
        <v>5.4515559004003569</v>
      </c>
      <c r="L3">
        <v>57</v>
      </c>
      <c r="M3">
        <v>70</v>
      </c>
      <c r="N3" s="19">
        <v>20.461660468161718</v>
      </c>
      <c r="O3">
        <f t="shared" ref="O3:O9" si="0">J3-C3</f>
        <v>1.4055869567425061</v>
      </c>
      <c r="P3">
        <f t="shared" ref="P3:P9" si="1">H3-C3</f>
        <v>2.7998131028354125</v>
      </c>
      <c r="R3" s="9" t="s">
        <v>233</v>
      </c>
      <c r="S3" s="7">
        <v>4</v>
      </c>
      <c r="T3" s="7">
        <v>4</v>
      </c>
    </row>
    <row r="4" spans="1:20" x14ac:dyDescent="0.35">
      <c r="A4" t="s">
        <v>320</v>
      </c>
      <c r="B4" t="s">
        <v>234</v>
      </c>
      <c r="C4">
        <v>94.571428571428569</v>
      </c>
      <c r="D4">
        <v>100</v>
      </c>
      <c r="E4">
        <v>140.01744937101373</v>
      </c>
      <c r="F4">
        <v>16.735286129426562</v>
      </c>
      <c r="G4">
        <v>148.05470477297524</v>
      </c>
      <c r="H4">
        <v>127.96617210128815</v>
      </c>
      <c r="I4">
        <v>61.176685041569044</v>
      </c>
      <c r="J4">
        <v>111.33655331557517</v>
      </c>
      <c r="K4">
        <v>77.806303827282022</v>
      </c>
      <c r="L4">
        <v>57</v>
      </c>
      <c r="M4">
        <v>70</v>
      </c>
      <c r="N4" s="19">
        <v>17.695921889121738</v>
      </c>
      <c r="O4">
        <f t="shared" si="0"/>
        <v>16.765124744146604</v>
      </c>
      <c r="P4">
        <f t="shared" si="1"/>
        <v>33.394743529859582</v>
      </c>
      <c r="R4" s="9" t="s">
        <v>234</v>
      </c>
      <c r="S4" s="7">
        <v>37.454545454545453</v>
      </c>
      <c r="T4" s="7">
        <v>37.454545454545453</v>
      </c>
    </row>
    <row r="5" spans="1:20" x14ac:dyDescent="0.35">
      <c r="A5" t="s">
        <v>320</v>
      </c>
      <c r="B5" t="s">
        <v>235</v>
      </c>
      <c r="C5">
        <v>23.142857142857142</v>
      </c>
      <c r="D5">
        <v>20</v>
      </c>
      <c r="E5">
        <v>47.136645553510348</v>
      </c>
      <c r="F5">
        <v>5.6339067313610416</v>
      </c>
      <c r="G5">
        <v>203.6768635028225</v>
      </c>
      <c r="H5">
        <v>34.385142987861499</v>
      </c>
      <c r="I5">
        <v>11.900571297852702</v>
      </c>
      <c r="J5">
        <v>28.78680899510972</v>
      </c>
      <c r="K5">
        <v>17.49890529060448</v>
      </c>
      <c r="L5">
        <v>57</v>
      </c>
      <c r="M5">
        <v>70</v>
      </c>
      <c r="N5" s="19">
        <v>24.344041431806961</v>
      </c>
      <c r="O5">
        <f t="shared" si="0"/>
        <v>5.6439518522525773</v>
      </c>
      <c r="P5">
        <f t="shared" si="1"/>
        <v>11.242285845004357</v>
      </c>
      <c r="R5" s="9" t="s">
        <v>235</v>
      </c>
      <c r="S5" s="7">
        <v>22.363636363636363</v>
      </c>
      <c r="T5" s="7">
        <v>22.363636363636363</v>
      </c>
    </row>
    <row r="6" spans="1:20" x14ac:dyDescent="0.35">
      <c r="A6" t="s">
        <v>320</v>
      </c>
      <c r="B6" t="s">
        <v>236</v>
      </c>
      <c r="C6">
        <v>13.104522589403041</v>
      </c>
      <c r="D6">
        <v>46.686700508779076</v>
      </c>
      <c r="E6">
        <v>51.978483062598215</v>
      </c>
      <c r="F6">
        <v>6.2126170026220597</v>
      </c>
      <c r="G6">
        <v>396.64537725800528</v>
      </c>
      <c r="H6">
        <v>25.501606801008109</v>
      </c>
      <c r="I6">
        <v>0.70743837779789054</v>
      </c>
      <c r="J6">
        <v>19.328216539482685</v>
      </c>
      <c r="K6">
        <v>6.8808286393233162</v>
      </c>
      <c r="L6">
        <v>57</v>
      </c>
      <c r="M6">
        <v>70</v>
      </c>
      <c r="N6" s="19">
        <v>47.40819026590016</v>
      </c>
      <c r="O6">
        <f t="shared" si="0"/>
        <v>6.2236939500796442</v>
      </c>
      <c r="P6">
        <f t="shared" si="1"/>
        <v>12.397084211605067</v>
      </c>
      <c r="R6" s="9" t="s">
        <v>236</v>
      </c>
      <c r="S6" s="7">
        <v>6.2294033701311182</v>
      </c>
      <c r="T6" s="7">
        <v>6.2294033701311182</v>
      </c>
    </row>
    <row r="7" spans="1:20" x14ac:dyDescent="0.35">
      <c r="A7" t="s">
        <v>320</v>
      </c>
      <c r="B7" t="s">
        <v>237</v>
      </c>
      <c r="C7">
        <v>13.534051958452999</v>
      </c>
      <c r="D7">
        <v>41.34419564763612</v>
      </c>
      <c r="E7">
        <v>28.946632418951033</v>
      </c>
      <c r="F7">
        <v>3.4597843211016737</v>
      </c>
      <c r="G7">
        <v>213.8800154440944</v>
      </c>
      <c r="H7">
        <v>20.43794408065947</v>
      </c>
      <c r="I7">
        <v>6.6301598362465324</v>
      </c>
      <c r="J7">
        <v>17.000004992212055</v>
      </c>
      <c r="K7">
        <v>10.068098924693947</v>
      </c>
      <c r="L7">
        <v>57</v>
      </c>
      <c r="M7">
        <v>70</v>
      </c>
      <c r="N7" s="19">
        <v>25.56355134236636</v>
      </c>
      <c r="O7">
        <f t="shared" si="0"/>
        <v>3.4659530337590567</v>
      </c>
      <c r="P7">
        <f t="shared" si="1"/>
        <v>6.9038921222064715</v>
      </c>
      <c r="R7" s="9" t="s">
        <v>237</v>
      </c>
      <c r="S7" s="7">
        <v>14.017372502086095</v>
      </c>
      <c r="T7" s="7">
        <v>14.017372502086095</v>
      </c>
    </row>
    <row r="8" spans="1:20" x14ac:dyDescent="0.35">
      <c r="A8" t="s">
        <v>320</v>
      </c>
      <c r="B8" t="s">
        <v>238</v>
      </c>
      <c r="C8">
        <v>186.24731381868014</v>
      </c>
      <c r="D8">
        <v>191.49943658451468</v>
      </c>
      <c r="E8">
        <v>330.56137394187931</v>
      </c>
      <c r="F8">
        <v>39.50964112762189</v>
      </c>
      <c r="G8">
        <v>177.48517665263896</v>
      </c>
      <c r="H8">
        <v>265.0875751807921</v>
      </c>
      <c r="I8">
        <v>107.40705245656787</v>
      </c>
      <c r="J8">
        <v>225.82739969102948</v>
      </c>
      <c r="K8">
        <v>146.66722794633051</v>
      </c>
      <c r="L8">
        <v>57</v>
      </c>
      <c r="M8">
        <v>70</v>
      </c>
      <c r="N8" s="19">
        <v>21.213536086800289</v>
      </c>
      <c r="O8">
        <f t="shared" si="0"/>
        <v>39.580085872349343</v>
      </c>
      <c r="P8">
        <f t="shared" si="1"/>
        <v>78.84026136211196</v>
      </c>
      <c r="R8" s="9" t="s">
        <v>238</v>
      </c>
      <c r="S8" s="7">
        <v>52.53717445639532</v>
      </c>
      <c r="T8" s="7">
        <v>52.53717445639532</v>
      </c>
    </row>
    <row r="9" spans="1:20" x14ac:dyDescent="0.35">
      <c r="A9" t="s">
        <v>320</v>
      </c>
      <c r="B9" t="s">
        <v>239</v>
      </c>
      <c r="C9">
        <v>38.707636816539619</v>
      </c>
      <c r="D9">
        <v>38.620239454405741</v>
      </c>
      <c r="E9">
        <v>100.58745746645566</v>
      </c>
      <c r="F9">
        <v>12.02250069041143</v>
      </c>
      <c r="G9">
        <v>259.86463070118259</v>
      </c>
      <c r="H9">
        <v>62.698163422349509</v>
      </c>
      <c r="I9">
        <v>14.717110210729686</v>
      </c>
      <c r="J9">
        <v>50.751573338002743</v>
      </c>
      <c r="K9">
        <v>26.663700295076453</v>
      </c>
      <c r="L9">
        <v>57</v>
      </c>
      <c r="M9">
        <v>70</v>
      </c>
      <c r="N9" s="19">
        <v>31.059764116817018</v>
      </c>
      <c r="O9">
        <f t="shared" si="0"/>
        <v>12.043936521463124</v>
      </c>
      <c r="P9">
        <f t="shared" si="1"/>
        <v>23.99052660580989</v>
      </c>
      <c r="R9" s="9" t="s">
        <v>239</v>
      </c>
      <c r="S9" s="7">
        <v>46.92170997470555</v>
      </c>
      <c r="T9" s="7">
        <v>46.92170997470555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3"/>
  <sheetViews>
    <sheetView workbookViewId="0">
      <selection activeCell="G24" sqref="G24"/>
    </sheetView>
  </sheetViews>
  <sheetFormatPr defaultRowHeight="14.5" x14ac:dyDescent="0.35"/>
  <cols>
    <col min="1" max="1" width="20.54296875" customWidth="1"/>
    <col min="2" max="2" width="34.54296875" customWidth="1"/>
    <col min="3" max="3" width="11.453125" customWidth="1"/>
    <col min="4" max="4" width="8.1796875" customWidth="1"/>
    <col min="5" max="5" width="11.453125" customWidth="1"/>
    <col min="6" max="6" width="11" customWidth="1"/>
    <col min="9" max="9" width="14.54296875" bestFit="1" customWidth="1"/>
    <col min="10" max="10" width="9.453125" bestFit="1" customWidth="1"/>
    <col min="11" max="11" width="5.81640625" bestFit="1" customWidth="1"/>
    <col min="12" max="12" width="9.6328125" bestFit="1" customWidth="1"/>
    <col min="13" max="13" width="9.81640625" bestFit="1" customWidth="1"/>
    <col min="14" max="14" width="10.1796875" bestFit="1" customWidth="1"/>
  </cols>
  <sheetData>
    <row r="1" spans="1:13" x14ac:dyDescent="0.35">
      <c r="A1" t="s">
        <v>0</v>
      </c>
      <c r="B1" t="s">
        <v>240</v>
      </c>
      <c r="C1" t="s">
        <v>241</v>
      </c>
      <c r="D1" t="s">
        <v>242</v>
      </c>
      <c r="E1" t="s">
        <v>243</v>
      </c>
      <c r="F1" t="s">
        <v>244</v>
      </c>
      <c r="I1" s="8" t="s">
        <v>245</v>
      </c>
      <c r="J1" t="s">
        <v>246</v>
      </c>
      <c r="K1" t="s">
        <v>247</v>
      </c>
      <c r="L1" t="s">
        <v>248</v>
      </c>
      <c r="M1" t="s">
        <v>249</v>
      </c>
    </row>
    <row r="2" spans="1:13" x14ac:dyDescent="0.35">
      <c r="I2" s="9" t="s">
        <v>80</v>
      </c>
      <c r="J2" s="7"/>
      <c r="K2" s="7"/>
      <c r="L2" s="7"/>
      <c r="M2" s="7"/>
    </row>
    <row r="3" spans="1:13" x14ac:dyDescent="0.35">
      <c r="I3" s="9" t="s">
        <v>250</v>
      </c>
      <c r="J3" s="7"/>
      <c r="K3" s="7"/>
      <c r="L3" s="7"/>
      <c r="M3" s="7"/>
    </row>
  </sheetData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4"/>
  <sheetViews>
    <sheetView workbookViewId="0">
      <selection activeCell="A2" sqref="A2:C5"/>
    </sheetView>
  </sheetViews>
  <sheetFormatPr defaultRowHeight="14.5" x14ac:dyDescent="0.35"/>
  <cols>
    <col min="1" max="1" width="20.54296875" customWidth="1"/>
    <col min="2" max="2" width="16.7265625" customWidth="1"/>
    <col min="3" max="3" width="10.1796875" bestFit="1" customWidth="1"/>
    <col min="15" max="15" width="14.54296875" customWidth="1"/>
    <col min="16" max="16" width="9.7265625" customWidth="1"/>
  </cols>
  <sheetData>
    <row r="1" spans="1:16" x14ac:dyDescent="0.35">
      <c r="A1" t="s">
        <v>320</v>
      </c>
      <c r="B1" t="s">
        <v>240</v>
      </c>
      <c r="C1" t="s">
        <v>251</v>
      </c>
      <c r="O1" s="8" t="s">
        <v>245</v>
      </c>
      <c r="P1" t="s">
        <v>252</v>
      </c>
    </row>
    <row r="2" spans="1:16" x14ac:dyDescent="0.35">
      <c r="A2" t="s">
        <v>320</v>
      </c>
      <c r="D2">
        <v>0</v>
      </c>
      <c r="E2">
        <v>2</v>
      </c>
      <c r="F2">
        <v>0</v>
      </c>
      <c r="O2" s="9" t="s">
        <v>24</v>
      </c>
      <c r="P2" s="7"/>
    </row>
    <row r="3" spans="1:16" x14ac:dyDescent="0.35">
      <c r="D3">
        <v>0</v>
      </c>
      <c r="E3">
        <v>2</v>
      </c>
      <c r="F3">
        <v>0</v>
      </c>
    </row>
    <row r="4" spans="1:16" x14ac:dyDescent="0.35">
      <c r="D4">
        <v>0</v>
      </c>
      <c r="E4">
        <v>1</v>
      </c>
      <c r="F4">
        <v>0</v>
      </c>
    </row>
  </sheetData>
  <sortState ref="A2:C8">
    <sortCondition ref="C1"/>
  </sortState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7"/>
  <sheetViews>
    <sheetView zoomScale="90" zoomScaleNormal="90" workbookViewId="0">
      <selection activeCell="S24" sqref="S24"/>
    </sheetView>
  </sheetViews>
  <sheetFormatPr defaultRowHeight="14.5" x14ac:dyDescent="0.35"/>
  <cols>
    <col min="1" max="1" width="20.54296875" customWidth="1"/>
    <col min="2" max="2" width="23" customWidth="1"/>
    <col min="3" max="3" width="10.1796875" bestFit="1" customWidth="1"/>
    <col min="17" max="17" width="14.453125" bestFit="1" customWidth="1"/>
    <col min="18" max="18" width="10" bestFit="1" customWidth="1"/>
  </cols>
  <sheetData>
    <row r="1" spans="1:18" x14ac:dyDescent="0.35">
      <c r="A1" t="s">
        <v>0</v>
      </c>
      <c r="B1" t="s">
        <v>253</v>
      </c>
      <c r="C1" t="s">
        <v>251</v>
      </c>
      <c r="Q1" s="8" t="s">
        <v>254</v>
      </c>
      <c r="R1" t="s">
        <v>252</v>
      </c>
    </row>
    <row r="2" spans="1:18" x14ac:dyDescent="0.35">
      <c r="A2" t="s">
        <v>320</v>
      </c>
      <c r="B2" t="s">
        <v>408</v>
      </c>
      <c r="C2">
        <v>26</v>
      </c>
      <c r="Q2" s="9" t="s">
        <v>24</v>
      </c>
      <c r="R2" s="7"/>
    </row>
    <row r="3" spans="1:18" x14ac:dyDescent="0.35">
      <c r="A3" t="s">
        <v>320</v>
      </c>
      <c r="B3" t="s">
        <v>409</v>
      </c>
      <c r="C3">
        <v>19</v>
      </c>
    </row>
    <row r="4" spans="1:18" x14ac:dyDescent="0.35">
      <c r="A4" t="s">
        <v>320</v>
      </c>
      <c r="B4" t="s">
        <v>410</v>
      </c>
      <c r="C4">
        <v>16</v>
      </c>
    </row>
    <row r="5" spans="1:18" x14ac:dyDescent="0.35">
      <c r="A5" t="s">
        <v>320</v>
      </c>
      <c r="B5" t="s">
        <v>411</v>
      </c>
      <c r="C5">
        <v>4</v>
      </c>
    </row>
    <row r="6" spans="1:18" x14ac:dyDescent="0.35">
      <c r="A6" t="s">
        <v>320</v>
      </c>
      <c r="B6" t="s">
        <v>412</v>
      </c>
      <c r="C6">
        <v>2</v>
      </c>
    </row>
    <row r="7" spans="1:18" x14ac:dyDescent="0.35">
      <c r="A7" t="s">
        <v>320</v>
      </c>
      <c r="B7" t="s">
        <v>413</v>
      </c>
      <c r="C7">
        <v>3</v>
      </c>
    </row>
  </sheetData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7"/>
  <sheetViews>
    <sheetView workbookViewId="0">
      <selection activeCell="R19" sqref="R19"/>
    </sheetView>
  </sheetViews>
  <sheetFormatPr defaultRowHeight="14.5" x14ac:dyDescent="0.35"/>
  <cols>
    <col min="1" max="1" width="27.81640625" bestFit="1" customWidth="1"/>
    <col min="2" max="2" width="11.453125" customWidth="1"/>
    <col min="3" max="3" width="10.1796875" bestFit="1" customWidth="1"/>
    <col min="13" max="13" width="11.1796875" bestFit="1" customWidth="1"/>
    <col min="14" max="14" width="9.7265625" bestFit="1" customWidth="1"/>
  </cols>
  <sheetData>
    <row r="1" spans="1:14" x14ac:dyDescent="0.35">
      <c r="A1" t="s">
        <v>0</v>
      </c>
      <c r="B1" t="s">
        <v>255</v>
      </c>
      <c r="C1" t="s">
        <v>251</v>
      </c>
      <c r="M1" s="8" t="s">
        <v>255</v>
      </c>
      <c r="N1" t="s">
        <v>252</v>
      </c>
    </row>
    <row r="2" spans="1:14" x14ac:dyDescent="0.35">
      <c r="A2" t="s">
        <v>320</v>
      </c>
      <c r="B2" t="s">
        <v>414</v>
      </c>
      <c r="C2">
        <v>2</v>
      </c>
      <c r="M2" s="9" t="s">
        <v>24</v>
      </c>
      <c r="N2" s="7"/>
    </row>
    <row r="3" spans="1:14" x14ac:dyDescent="0.35">
      <c r="A3" t="s">
        <v>320</v>
      </c>
      <c r="B3" t="s">
        <v>415</v>
      </c>
      <c r="C3">
        <v>10</v>
      </c>
    </row>
    <row r="4" spans="1:14" x14ac:dyDescent="0.35">
      <c r="A4" t="s">
        <v>320</v>
      </c>
      <c r="B4" t="s">
        <v>416</v>
      </c>
      <c r="C4">
        <v>40</v>
      </c>
    </row>
    <row r="5" spans="1:14" x14ac:dyDescent="0.35">
      <c r="A5" t="s">
        <v>320</v>
      </c>
      <c r="B5" t="s">
        <v>417</v>
      </c>
      <c r="C5">
        <v>8</v>
      </c>
    </row>
    <row r="6" spans="1:14" x14ac:dyDescent="0.35">
      <c r="A6" t="s">
        <v>320</v>
      </c>
      <c r="B6" t="s">
        <v>418</v>
      </c>
      <c r="C6">
        <v>8</v>
      </c>
    </row>
    <row r="7" spans="1:14" x14ac:dyDescent="0.35">
      <c r="A7" t="s">
        <v>320</v>
      </c>
      <c r="B7" t="s">
        <v>419</v>
      </c>
      <c r="C7">
        <v>2</v>
      </c>
    </row>
  </sheetData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22"/>
  <sheetViews>
    <sheetView topLeftCell="F1" zoomScaleNormal="100" workbookViewId="0">
      <selection activeCell="J18" sqref="J18"/>
    </sheetView>
  </sheetViews>
  <sheetFormatPr defaultRowHeight="14.5" x14ac:dyDescent="0.35"/>
  <cols>
    <col min="1" max="1" width="18.1796875" customWidth="1"/>
    <col min="2" max="2" width="15.1796875" customWidth="1"/>
    <col min="3" max="3" width="22.26953125" customWidth="1"/>
    <col min="4" max="4" width="21.453125" bestFit="1" customWidth="1"/>
    <col min="5" max="5" width="17.26953125" bestFit="1" customWidth="1"/>
    <col min="6" max="6" width="18.81640625" bestFit="1" customWidth="1"/>
    <col min="7" max="7" width="21" bestFit="1" customWidth="1"/>
    <col min="8" max="8" width="22.453125" bestFit="1" customWidth="1"/>
    <col min="9" max="9" width="33.1796875" bestFit="1" customWidth="1"/>
    <col min="10" max="10" width="34.54296875" bestFit="1" customWidth="1"/>
    <col min="11" max="11" width="8.54296875" customWidth="1"/>
    <col min="12" max="12" width="10.7265625" style="1" customWidth="1"/>
    <col min="13" max="13" width="15" style="1" customWidth="1"/>
    <col min="14" max="14" width="16.1796875" customWidth="1"/>
  </cols>
  <sheetData>
    <row r="1" spans="1:14" x14ac:dyDescent="0.35">
      <c r="A1" t="s">
        <v>0</v>
      </c>
      <c r="B1" t="s">
        <v>1</v>
      </c>
      <c r="C1" t="s">
        <v>256</v>
      </c>
      <c r="D1" t="s">
        <v>257</v>
      </c>
      <c r="E1" t="s">
        <v>258</v>
      </c>
      <c r="F1" t="s">
        <v>259</v>
      </c>
      <c r="G1" t="s">
        <v>260</v>
      </c>
      <c r="H1" t="s">
        <v>261</v>
      </c>
      <c r="I1" t="s">
        <v>262</v>
      </c>
      <c r="J1" t="s">
        <v>263</v>
      </c>
      <c r="L1" s="8" t="s">
        <v>264</v>
      </c>
      <c r="M1" t="s">
        <v>265</v>
      </c>
      <c r="N1" t="s">
        <v>266</v>
      </c>
    </row>
    <row r="2" spans="1:14" x14ac:dyDescent="0.35">
      <c r="A2" t="s">
        <v>320</v>
      </c>
      <c r="B2" t="s">
        <v>324</v>
      </c>
      <c r="C2">
        <v>3.5468630656995502E-4</v>
      </c>
      <c r="D2">
        <v>0</v>
      </c>
      <c r="E2">
        <v>248002.613393776</v>
      </c>
      <c r="F2">
        <v>0</v>
      </c>
      <c r="G2">
        <v>6.1668322254370099E-2</v>
      </c>
      <c r="H2">
        <v>3.2601158478344902E-3</v>
      </c>
      <c r="I2">
        <v>248002.6141031486</v>
      </c>
      <c r="J2">
        <v>0</v>
      </c>
      <c r="L2" s="9" t="s">
        <v>24</v>
      </c>
      <c r="M2" s="7"/>
      <c r="N2" s="7"/>
    </row>
    <row r="3" spans="1:14" x14ac:dyDescent="0.35">
      <c r="A3" t="s">
        <v>320</v>
      </c>
      <c r="B3" t="s">
        <v>327</v>
      </c>
      <c r="C3">
        <v>0.24009147338820999</v>
      </c>
      <c r="D3">
        <v>0</v>
      </c>
      <c r="E3">
        <v>20709.769415159499</v>
      </c>
      <c r="F3">
        <v>0</v>
      </c>
      <c r="G3">
        <v>0.91157041188743504</v>
      </c>
      <c r="H3">
        <v>0.45491252761678302</v>
      </c>
      <c r="I3">
        <v>20710.249598106275</v>
      </c>
      <c r="J3">
        <v>0</v>
      </c>
      <c r="L3"/>
      <c r="M3"/>
    </row>
    <row r="4" spans="1:14" x14ac:dyDescent="0.35">
      <c r="A4" t="s">
        <v>320</v>
      </c>
      <c r="B4" t="s">
        <v>322</v>
      </c>
      <c r="C4">
        <v>0.64447023854535701</v>
      </c>
      <c r="D4">
        <v>0</v>
      </c>
      <c r="E4">
        <v>354871.09148323297</v>
      </c>
      <c r="F4">
        <v>0</v>
      </c>
      <c r="G4">
        <v>9.8188794932652801</v>
      </c>
      <c r="H4">
        <v>0.58192264707531405</v>
      </c>
      <c r="I4">
        <v>354872.38042371004</v>
      </c>
      <c r="J4">
        <v>0</v>
      </c>
      <c r="L4"/>
      <c r="M4"/>
    </row>
    <row r="5" spans="1:14" x14ac:dyDescent="0.35">
      <c r="A5" t="s">
        <v>320</v>
      </c>
      <c r="B5" t="s">
        <v>329</v>
      </c>
      <c r="C5">
        <v>0</v>
      </c>
      <c r="D5">
        <v>0</v>
      </c>
      <c r="E5">
        <v>0</v>
      </c>
      <c r="F5">
        <v>0</v>
      </c>
      <c r="G5">
        <v>1.1639497272491</v>
      </c>
      <c r="H5">
        <v>0</v>
      </c>
      <c r="I5">
        <v>0</v>
      </c>
      <c r="J5">
        <v>0</v>
      </c>
      <c r="L5"/>
      <c r="M5"/>
    </row>
    <row r="6" spans="1:14" x14ac:dyDescent="0.35">
      <c r="A6" t="s">
        <v>320</v>
      </c>
      <c r="B6" t="s">
        <v>328</v>
      </c>
      <c r="C6">
        <v>0</v>
      </c>
      <c r="D6">
        <v>0</v>
      </c>
      <c r="E6">
        <v>16370.2227180235</v>
      </c>
      <c r="F6">
        <v>0</v>
      </c>
      <c r="G6">
        <v>1.0599214878351599</v>
      </c>
      <c r="H6">
        <v>0</v>
      </c>
      <c r="I6">
        <v>16370.2227180235</v>
      </c>
      <c r="J6">
        <v>0</v>
      </c>
      <c r="L6"/>
      <c r="M6"/>
    </row>
    <row r="7" spans="1:14" x14ac:dyDescent="0.35">
      <c r="A7" t="s">
        <v>320</v>
      </c>
      <c r="B7" t="s">
        <v>331</v>
      </c>
      <c r="C7">
        <v>0</v>
      </c>
      <c r="D7">
        <v>0</v>
      </c>
      <c r="E7">
        <v>8185.1113590117602</v>
      </c>
      <c r="F7">
        <v>0</v>
      </c>
      <c r="G7">
        <v>0.57028124935363</v>
      </c>
      <c r="H7">
        <v>0</v>
      </c>
      <c r="I7">
        <v>8185.1113590117602</v>
      </c>
      <c r="J7">
        <v>0</v>
      </c>
      <c r="L7"/>
      <c r="M7"/>
    </row>
    <row r="8" spans="1:14" x14ac:dyDescent="0.35">
      <c r="A8" t="s">
        <v>320</v>
      </c>
      <c r="B8" t="s">
        <v>325</v>
      </c>
      <c r="C8">
        <v>0.101723660614063</v>
      </c>
      <c r="D8">
        <v>0</v>
      </c>
      <c r="E8">
        <v>422483.30008106597</v>
      </c>
      <c r="F8">
        <v>0</v>
      </c>
      <c r="G8">
        <v>3.3013700101569499</v>
      </c>
      <c r="H8">
        <v>3.1962156143330702</v>
      </c>
      <c r="I8">
        <v>422483.50352838723</v>
      </c>
      <c r="J8">
        <v>0</v>
      </c>
      <c r="L8"/>
      <c r="M8"/>
    </row>
    <row r="9" spans="1:14" x14ac:dyDescent="0.35">
      <c r="A9" t="s">
        <v>320</v>
      </c>
      <c r="B9" t="s">
        <v>323</v>
      </c>
      <c r="C9">
        <v>0.66174436572441397</v>
      </c>
      <c r="D9">
        <v>0</v>
      </c>
      <c r="E9">
        <v>227019.92939476599</v>
      </c>
      <c r="F9">
        <v>0</v>
      </c>
      <c r="G9">
        <v>6.4268639685512099</v>
      </c>
      <c r="H9">
        <v>0.74986077393524098</v>
      </c>
      <c r="I9">
        <v>227021.25288349745</v>
      </c>
      <c r="J9">
        <v>0</v>
      </c>
      <c r="L9"/>
      <c r="M9"/>
    </row>
    <row r="10" spans="1:14" x14ac:dyDescent="0.35">
      <c r="A10" t="s">
        <v>320</v>
      </c>
      <c r="B10" t="s">
        <v>332</v>
      </c>
      <c r="C10">
        <v>0</v>
      </c>
      <c r="D10">
        <v>0</v>
      </c>
      <c r="E10">
        <v>0</v>
      </c>
      <c r="F10">
        <v>0</v>
      </c>
      <c r="G10">
        <v>0.245649493542903</v>
      </c>
      <c r="H10">
        <v>0</v>
      </c>
      <c r="I10">
        <v>0</v>
      </c>
      <c r="J10">
        <v>0</v>
      </c>
      <c r="L10"/>
      <c r="M10"/>
    </row>
    <row r="11" spans="1:14" x14ac:dyDescent="0.35">
      <c r="A11" t="s">
        <v>320</v>
      </c>
      <c r="B11" t="s">
        <v>334</v>
      </c>
      <c r="C11">
        <v>2.3495547461860299E-2</v>
      </c>
      <c r="D11">
        <v>0</v>
      </c>
      <c r="E11">
        <v>545.10627156790099</v>
      </c>
      <c r="F11">
        <v>0</v>
      </c>
      <c r="G11">
        <v>0</v>
      </c>
      <c r="H11">
        <v>0</v>
      </c>
      <c r="I11">
        <v>545.15326266282466</v>
      </c>
      <c r="J11">
        <v>0</v>
      </c>
      <c r="L11"/>
      <c r="M11"/>
    </row>
    <row r="12" spans="1:14" x14ac:dyDescent="0.35">
      <c r="A12" t="s">
        <v>320</v>
      </c>
      <c r="B12" t="s">
        <v>326</v>
      </c>
      <c r="C12">
        <v>0.36170993411938102</v>
      </c>
      <c r="D12">
        <v>0</v>
      </c>
      <c r="E12">
        <v>160416.89106433201</v>
      </c>
      <c r="F12">
        <v>0</v>
      </c>
      <c r="G12">
        <v>3.95372441914424</v>
      </c>
      <c r="H12">
        <v>1.1142860673499799</v>
      </c>
      <c r="I12">
        <v>160417.61448420025</v>
      </c>
      <c r="J12">
        <v>0</v>
      </c>
      <c r="L12"/>
      <c r="M12"/>
    </row>
    <row r="13" spans="1:14" x14ac:dyDescent="0.35">
      <c r="A13" t="s">
        <v>320</v>
      </c>
      <c r="B13" t="s">
        <v>330</v>
      </c>
      <c r="C13">
        <v>2.8607828131901599E-2</v>
      </c>
      <c r="D13">
        <v>0</v>
      </c>
      <c r="E13">
        <v>38352.267344722699</v>
      </c>
      <c r="F13">
        <v>0</v>
      </c>
      <c r="G13">
        <v>0</v>
      </c>
      <c r="H13">
        <v>0.19403239037256101</v>
      </c>
      <c r="I13">
        <v>38352.324560378962</v>
      </c>
      <c r="J13">
        <v>0</v>
      </c>
      <c r="L13"/>
      <c r="M13"/>
    </row>
    <row r="14" spans="1:14" x14ac:dyDescent="0.35">
      <c r="A14" t="s">
        <v>320</v>
      </c>
      <c r="B14" t="s">
        <v>333</v>
      </c>
      <c r="C14">
        <v>0</v>
      </c>
      <c r="D14">
        <v>0</v>
      </c>
      <c r="E14">
        <v>2672.6894233507801</v>
      </c>
      <c r="F14">
        <v>0</v>
      </c>
      <c r="G14">
        <v>0</v>
      </c>
      <c r="H14">
        <v>0</v>
      </c>
      <c r="I14">
        <v>2672.6894233507801</v>
      </c>
      <c r="J14">
        <v>0</v>
      </c>
      <c r="L14"/>
      <c r="M14"/>
    </row>
    <row r="15" spans="1:14" x14ac:dyDescent="0.35">
      <c r="F15" t="s">
        <v>125</v>
      </c>
      <c r="L15"/>
      <c r="M15"/>
    </row>
    <row r="16" spans="1:14" x14ac:dyDescent="0.35">
      <c r="L16"/>
      <c r="M16"/>
    </row>
    <row r="17" spans="12:13" x14ac:dyDescent="0.35">
      <c r="L17"/>
      <c r="M17"/>
    </row>
    <row r="18" spans="12:13" x14ac:dyDescent="0.35">
      <c r="L18"/>
      <c r="M18"/>
    </row>
    <row r="19" spans="12:13" x14ac:dyDescent="0.35">
      <c r="L19"/>
      <c r="M19"/>
    </row>
    <row r="20" spans="12:13" x14ac:dyDescent="0.35">
      <c r="L20"/>
      <c r="M20"/>
    </row>
    <row r="21" spans="12:13" x14ac:dyDescent="0.35">
      <c r="L21"/>
      <c r="M21"/>
    </row>
    <row r="22" spans="12:13" x14ac:dyDescent="0.35">
      <c r="L22"/>
      <c r="M22"/>
    </row>
    <row r="23" spans="12:13" x14ac:dyDescent="0.35">
      <c r="L23"/>
      <c r="M23"/>
    </row>
    <row r="24" spans="12:13" x14ac:dyDescent="0.35">
      <c r="L24"/>
      <c r="M24"/>
    </row>
    <row r="25" spans="12:13" x14ac:dyDescent="0.35">
      <c r="L25"/>
      <c r="M25"/>
    </row>
    <row r="26" spans="12:13" x14ac:dyDescent="0.35">
      <c r="L26"/>
      <c r="M26"/>
    </row>
    <row r="27" spans="12:13" x14ac:dyDescent="0.35">
      <c r="L27"/>
      <c r="M27"/>
    </row>
    <row r="28" spans="12:13" x14ac:dyDescent="0.35">
      <c r="L28"/>
      <c r="M28"/>
    </row>
    <row r="29" spans="12:13" x14ac:dyDescent="0.35">
      <c r="L29"/>
      <c r="M29"/>
    </row>
    <row r="30" spans="12:13" x14ac:dyDescent="0.35">
      <c r="L30"/>
      <c r="M30"/>
    </row>
    <row r="31" spans="12:13" x14ac:dyDescent="0.35">
      <c r="L31"/>
      <c r="M31"/>
    </row>
    <row r="32" spans="12:13" x14ac:dyDescent="0.35">
      <c r="L32"/>
      <c r="M32"/>
    </row>
    <row r="33" spans="12:14" x14ac:dyDescent="0.35">
      <c r="L33" s="8" t="s">
        <v>1</v>
      </c>
      <c r="M33" t="s">
        <v>267</v>
      </c>
      <c r="N33" t="s">
        <v>268</v>
      </c>
    </row>
    <row r="34" spans="12:14" x14ac:dyDescent="0.35">
      <c r="L34" s="9" t="s">
        <v>24</v>
      </c>
      <c r="M34" s="7"/>
      <c r="N34" s="7"/>
    </row>
    <row r="35" spans="12:14" x14ac:dyDescent="0.35">
      <c r="L35"/>
      <c r="M35"/>
    </row>
    <row r="36" spans="12:14" x14ac:dyDescent="0.35">
      <c r="L36"/>
      <c r="M36"/>
    </row>
    <row r="37" spans="12:14" x14ac:dyDescent="0.35">
      <c r="L37"/>
      <c r="M37"/>
    </row>
    <row r="38" spans="12:14" x14ac:dyDescent="0.35">
      <c r="L38"/>
      <c r="M38"/>
    </row>
    <row r="39" spans="12:14" x14ac:dyDescent="0.35">
      <c r="L39"/>
      <c r="M39"/>
    </row>
    <row r="40" spans="12:14" x14ac:dyDescent="0.35">
      <c r="L40"/>
      <c r="M40"/>
    </row>
    <row r="41" spans="12:14" x14ac:dyDescent="0.35">
      <c r="L41"/>
      <c r="M41"/>
    </row>
    <row r="42" spans="12:14" x14ac:dyDescent="0.35">
      <c r="L42"/>
      <c r="M42"/>
    </row>
    <row r="43" spans="12:14" x14ac:dyDescent="0.35">
      <c r="L43"/>
      <c r="M43"/>
    </row>
    <row r="44" spans="12:14" x14ac:dyDescent="0.35">
      <c r="L44"/>
      <c r="M44"/>
    </row>
    <row r="45" spans="12:14" x14ac:dyDescent="0.35">
      <c r="L45"/>
      <c r="M45"/>
    </row>
    <row r="46" spans="12:14" x14ac:dyDescent="0.35">
      <c r="L46"/>
      <c r="M46"/>
    </row>
    <row r="47" spans="12:14" x14ac:dyDescent="0.35">
      <c r="L47"/>
      <c r="M47"/>
    </row>
    <row r="48" spans="12:14" x14ac:dyDescent="0.35">
      <c r="L48"/>
      <c r="M48"/>
    </row>
    <row r="49" spans="12:13" x14ac:dyDescent="0.35">
      <c r="L49"/>
      <c r="M49"/>
    </row>
    <row r="50" spans="12:13" x14ac:dyDescent="0.35">
      <c r="L50"/>
      <c r="M50"/>
    </row>
    <row r="51" spans="12:13" x14ac:dyDescent="0.35">
      <c r="L51"/>
      <c r="M51"/>
    </row>
    <row r="52" spans="12:13" x14ac:dyDescent="0.35">
      <c r="L52"/>
      <c r="M52"/>
    </row>
    <row r="53" spans="12:13" x14ac:dyDescent="0.35">
      <c r="L53"/>
      <c r="M53"/>
    </row>
    <row r="54" spans="12:13" x14ac:dyDescent="0.35">
      <c r="L54"/>
      <c r="M54"/>
    </row>
    <row r="55" spans="12:13" x14ac:dyDescent="0.35">
      <c r="L55"/>
      <c r="M55"/>
    </row>
    <row r="56" spans="12:13" x14ac:dyDescent="0.35">
      <c r="L56"/>
      <c r="M56"/>
    </row>
    <row r="57" spans="12:13" x14ac:dyDescent="0.35">
      <c r="L57"/>
      <c r="M57"/>
    </row>
    <row r="58" spans="12:13" x14ac:dyDescent="0.35">
      <c r="L58"/>
      <c r="M58"/>
    </row>
    <row r="59" spans="12:13" x14ac:dyDescent="0.35">
      <c r="L59"/>
      <c r="M59"/>
    </row>
    <row r="67" spans="12:14" x14ac:dyDescent="0.35">
      <c r="L67" s="8" t="s">
        <v>1</v>
      </c>
      <c r="M67" t="s">
        <v>269</v>
      </c>
      <c r="N67" t="s">
        <v>270</v>
      </c>
    </row>
    <row r="68" spans="12:14" x14ac:dyDescent="0.35">
      <c r="L68" s="9" t="s">
        <v>24</v>
      </c>
      <c r="M68" s="7"/>
      <c r="N68" s="7"/>
    </row>
    <row r="69" spans="12:14" x14ac:dyDescent="0.35">
      <c r="L69"/>
      <c r="M69"/>
    </row>
    <row r="70" spans="12:14" x14ac:dyDescent="0.35">
      <c r="L70"/>
      <c r="M70"/>
    </row>
    <row r="71" spans="12:14" x14ac:dyDescent="0.35">
      <c r="L71"/>
      <c r="M71"/>
    </row>
    <row r="72" spans="12:14" x14ac:dyDescent="0.35">
      <c r="L72"/>
      <c r="M72"/>
    </row>
    <row r="73" spans="12:14" x14ac:dyDescent="0.35">
      <c r="L73"/>
      <c r="M73"/>
    </row>
    <row r="74" spans="12:14" x14ac:dyDescent="0.35">
      <c r="L74"/>
      <c r="M74"/>
    </row>
    <row r="75" spans="12:14" x14ac:dyDescent="0.35">
      <c r="L75"/>
      <c r="M75"/>
    </row>
    <row r="76" spans="12:14" x14ac:dyDescent="0.35">
      <c r="L76"/>
      <c r="M76"/>
    </row>
    <row r="77" spans="12:14" x14ac:dyDescent="0.35">
      <c r="L77"/>
      <c r="M77"/>
    </row>
    <row r="78" spans="12:14" x14ac:dyDescent="0.35">
      <c r="L78"/>
      <c r="M78"/>
    </row>
    <row r="79" spans="12:14" x14ac:dyDescent="0.35">
      <c r="L79"/>
      <c r="M79"/>
    </row>
    <row r="80" spans="12:14" x14ac:dyDescent="0.35">
      <c r="L80"/>
      <c r="M80"/>
    </row>
    <row r="81" spans="12:13" x14ac:dyDescent="0.35">
      <c r="L81"/>
      <c r="M81"/>
    </row>
    <row r="82" spans="12:13" x14ac:dyDescent="0.35">
      <c r="L82"/>
      <c r="M82"/>
    </row>
    <row r="83" spans="12:13" x14ac:dyDescent="0.35">
      <c r="L83"/>
      <c r="M83"/>
    </row>
    <row r="84" spans="12:13" x14ac:dyDescent="0.35">
      <c r="L84"/>
      <c r="M84"/>
    </row>
    <row r="85" spans="12:13" x14ac:dyDescent="0.35">
      <c r="L85"/>
      <c r="M85"/>
    </row>
    <row r="86" spans="12:13" x14ac:dyDescent="0.35">
      <c r="L86"/>
      <c r="M86"/>
    </row>
    <row r="87" spans="12:13" x14ac:dyDescent="0.35">
      <c r="L87"/>
      <c r="M87"/>
    </row>
    <row r="88" spans="12:13" x14ac:dyDescent="0.35">
      <c r="L88"/>
      <c r="M88"/>
    </row>
    <row r="89" spans="12:13" x14ac:dyDescent="0.35">
      <c r="L89"/>
      <c r="M89"/>
    </row>
    <row r="100" spans="12:14" x14ac:dyDescent="0.35">
      <c r="L100" s="8" t="s">
        <v>1</v>
      </c>
      <c r="M100" t="s">
        <v>271</v>
      </c>
      <c r="N100" t="s">
        <v>272</v>
      </c>
    </row>
    <row r="101" spans="12:14" x14ac:dyDescent="0.35">
      <c r="L101" s="9" t="s">
        <v>24</v>
      </c>
      <c r="M101" s="7"/>
      <c r="N101" s="7"/>
    </row>
    <row r="102" spans="12:14" x14ac:dyDescent="0.35">
      <c r="L102"/>
      <c r="M102"/>
    </row>
    <row r="103" spans="12:14" x14ac:dyDescent="0.35">
      <c r="L103"/>
      <c r="M103"/>
    </row>
    <row r="104" spans="12:14" x14ac:dyDescent="0.35">
      <c r="L104"/>
      <c r="M104"/>
    </row>
    <row r="105" spans="12:14" x14ac:dyDescent="0.35">
      <c r="L105"/>
      <c r="M105"/>
    </row>
    <row r="106" spans="12:14" x14ac:dyDescent="0.35">
      <c r="L106"/>
      <c r="M106"/>
    </row>
    <row r="107" spans="12:14" x14ac:dyDescent="0.35">
      <c r="L107"/>
      <c r="M107"/>
    </row>
    <row r="108" spans="12:14" x14ac:dyDescent="0.35">
      <c r="L108"/>
      <c r="M108"/>
    </row>
    <row r="109" spans="12:14" x14ac:dyDescent="0.35">
      <c r="L109"/>
      <c r="M109"/>
    </row>
    <row r="110" spans="12:14" x14ac:dyDescent="0.35">
      <c r="L110"/>
      <c r="M110"/>
    </row>
    <row r="111" spans="12:14" x14ac:dyDescent="0.35">
      <c r="L111"/>
      <c r="M111"/>
    </row>
    <row r="112" spans="12:14" x14ac:dyDescent="0.35">
      <c r="L112"/>
      <c r="M112"/>
    </row>
    <row r="113" spans="12:13" x14ac:dyDescent="0.35">
      <c r="L113"/>
      <c r="M113"/>
    </row>
    <row r="114" spans="12:13" x14ac:dyDescent="0.35">
      <c r="L114"/>
      <c r="M114"/>
    </row>
    <row r="115" spans="12:13" x14ac:dyDescent="0.35">
      <c r="L115"/>
      <c r="M115"/>
    </row>
    <row r="116" spans="12:13" x14ac:dyDescent="0.35">
      <c r="L116"/>
      <c r="M116"/>
    </row>
    <row r="117" spans="12:13" x14ac:dyDescent="0.35">
      <c r="L117"/>
      <c r="M117"/>
    </row>
    <row r="118" spans="12:13" x14ac:dyDescent="0.35">
      <c r="L118"/>
      <c r="M118"/>
    </row>
    <row r="119" spans="12:13" x14ac:dyDescent="0.35">
      <c r="L119"/>
      <c r="M119"/>
    </row>
    <row r="120" spans="12:13" x14ac:dyDescent="0.35">
      <c r="L120"/>
      <c r="M120"/>
    </row>
    <row r="121" spans="12:13" x14ac:dyDescent="0.35">
      <c r="L121"/>
      <c r="M121"/>
    </row>
    <row r="122" spans="12:13" x14ac:dyDescent="0.35">
      <c r="L122"/>
      <c r="M122"/>
    </row>
  </sheetData>
  <pageMargins left="0.7" right="0.7" top="0.75" bottom="0.75" header="0.3" footer="0.3"/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I35"/>
  <sheetViews>
    <sheetView zoomScaleNormal="100" workbookViewId="0">
      <selection activeCell="D5" sqref="D5:F5"/>
    </sheetView>
  </sheetViews>
  <sheetFormatPr defaultRowHeight="14.5" x14ac:dyDescent="0.35"/>
  <cols>
    <col min="1" max="1" width="26" bestFit="1" customWidth="1"/>
    <col min="2" max="2" width="14" customWidth="1"/>
    <col min="3" max="3" width="21.54296875" bestFit="1" customWidth="1"/>
    <col min="4" max="4" width="20.54296875" customWidth="1"/>
    <col min="5" max="5" width="20.453125" customWidth="1"/>
    <col min="6" max="6" width="31.1796875" customWidth="1"/>
    <col min="8" max="8" width="29.26953125" customWidth="1"/>
    <col min="9" max="9" width="15.26953125" customWidth="1"/>
    <col min="10" max="10" width="14.26953125" customWidth="1"/>
    <col min="11" max="11" width="12" customWidth="1"/>
    <col min="12" max="12" width="15.26953125" customWidth="1"/>
    <col min="13" max="14" width="12" customWidth="1"/>
    <col min="15" max="15" width="11.26953125" customWidth="1"/>
    <col min="16" max="21" width="39.1796875" customWidth="1"/>
    <col min="22" max="25" width="39.1796875" bestFit="1" customWidth="1"/>
    <col min="26" max="26" width="35" bestFit="1" customWidth="1"/>
    <col min="27" max="27" width="30.26953125" bestFit="1" customWidth="1"/>
    <col min="28" max="28" width="44.1796875" bestFit="1" customWidth="1"/>
  </cols>
  <sheetData>
    <row r="1" spans="1:9" x14ac:dyDescent="0.35">
      <c r="A1" t="s">
        <v>0</v>
      </c>
      <c r="B1" t="s">
        <v>273</v>
      </c>
      <c r="C1" t="s">
        <v>274</v>
      </c>
      <c r="D1" t="s">
        <v>275</v>
      </c>
      <c r="E1" t="s">
        <v>276</v>
      </c>
      <c r="F1" t="s">
        <v>277</v>
      </c>
      <c r="I1" s="8" t="s">
        <v>278</v>
      </c>
    </row>
    <row r="2" spans="1:9" x14ac:dyDescent="0.35">
      <c r="A2" t="s">
        <v>320</v>
      </c>
      <c r="B2" t="s">
        <v>420</v>
      </c>
      <c r="C2">
        <v>2.0621977342917557</v>
      </c>
      <c r="D2">
        <v>1499628.9919490085</v>
      </c>
      <c r="E2">
        <v>27.51387858324027</v>
      </c>
      <c r="F2">
        <v>1499633.1163444771</v>
      </c>
      <c r="H2" s="8" t="s">
        <v>279</v>
      </c>
      <c r="I2" t="s">
        <v>280</v>
      </c>
    </row>
    <row r="3" spans="1:9" x14ac:dyDescent="0.35">
      <c r="A3" t="s">
        <v>320</v>
      </c>
      <c r="B3" t="s">
        <v>421</v>
      </c>
      <c r="C3">
        <f>SUM(C2:C2)</f>
        <v>2.0621977342917557</v>
      </c>
      <c r="D3">
        <f t="shared" ref="D3:F3" si="0">SUM(D2:D2)</f>
        <v>1499628.9919490085</v>
      </c>
      <c r="E3">
        <f t="shared" si="0"/>
        <v>27.51387858324027</v>
      </c>
      <c r="F3">
        <f t="shared" si="0"/>
        <v>1499633.1163444771</v>
      </c>
      <c r="H3" s="9" t="s">
        <v>281</v>
      </c>
      <c r="I3" s="7"/>
    </row>
    <row r="4" spans="1:9" x14ac:dyDescent="0.35">
      <c r="A4" t="s">
        <v>320</v>
      </c>
      <c r="B4" t="s">
        <v>422</v>
      </c>
      <c r="C4">
        <v>0</v>
      </c>
      <c r="D4">
        <v>0</v>
      </c>
      <c r="E4">
        <v>6.2944901365307793</v>
      </c>
      <c r="F4">
        <v>0</v>
      </c>
      <c r="H4" s="9" t="s">
        <v>282</v>
      </c>
      <c r="I4" s="7"/>
    </row>
    <row r="5" spans="1:9" x14ac:dyDescent="0.35">
      <c r="A5" t="s">
        <v>320</v>
      </c>
      <c r="B5" t="s">
        <v>423</v>
      </c>
      <c r="C5">
        <f>SUM(C4:C4)</f>
        <v>0</v>
      </c>
      <c r="D5">
        <f t="shared" ref="D5:F5" si="1">SUM(D4:D4)</f>
        <v>0</v>
      </c>
      <c r="E5">
        <f t="shared" si="1"/>
        <v>6.2944901365307793</v>
      </c>
      <c r="F5">
        <f t="shared" si="1"/>
        <v>0</v>
      </c>
      <c r="H5" s="9" t="s">
        <v>283</v>
      </c>
      <c r="I5" s="7"/>
    </row>
    <row r="6" spans="1:9" x14ac:dyDescent="0.35">
      <c r="H6" s="9" t="s">
        <v>284</v>
      </c>
      <c r="I6" s="7"/>
    </row>
    <row r="9" spans="1:9" x14ac:dyDescent="0.35">
      <c r="I9" s="8" t="s">
        <v>278</v>
      </c>
    </row>
    <row r="10" spans="1:9" x14ac:dyDescent="0.35">
      <c r="H10" s="8" t="s">
        <v>285</v>
      </c>
      <c r="I10" t="s">
        <v>24</v>
      </c>
    </row>
    <row r="11" spans="1:9" x14ac:dyDescent="0.35">
      <c r="H11" s="9" t="s">
        <v>284</v>
      </c>
      <c r="I11" s="7"/>
    </row>
    <row r="12" spans="1:9" x14ac:dyDescent="0.35">
      <c r="H12" s="9" t="s">
        <v>283</v>
      </c>
      <c r="I12" s="7"/>
    </row>
    <row r="13" spans="1:9" x14ac:dyDescent="0.35">
      <c r="H13" s="9" t="s">
        <v>282</v>
      </c>
      <c r="I13" s="7"/>
    </row>
    <row r="31" spans="8:9" x14ac:dyDescent="0.35">
      <c r="I31" s="8" t="s">
        <v>278</v>
      </c>
    </row>
    <row r="32" spans="8:9" x14ac:dyDescent="0.35">
      <c r="H32" s="8" t="s">
        <v>285</v>
      </c>
      <c r="I32" t="s">
        <v>24</v>
      </c>
    </row>
    <row r="33" spans="8:9" x14ac:dyDescent="0.35">
      <c r="H33" s="9" t="s">
        <v>286</v>
      </c>
      <c r="I33" s="7"/>
    </row>
    <row r="34" spans="8:9" x14ac:dyDescent="0.35">
      <c r="H34" s="9" t="s">
        <v>287</v>
      </c>
      <c r="I34" s="7"/>
    </row>
    <row r="35" spans="8:9" x14ac:dyDescent="0.35">
      <c r="H35" s="9" t="s">
        <v>288</v>
      </c>
      <c r="I35" s="7"/>
    </row>
  </sheetData>
  <pageMargins left="0.7" right="0.7" top="0.75" bottom="0.75" header="0.3" footer="0.3"/>
  <drawing r:id="rId4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T7"/>
  <sheetViews>
    <sheetView workbookViewId="0">
      <selection activeCell="S26" sqref="S26"/>
    </sheetView>
  </sheetViews>
  <sheetFormatPr defaultRowHeight="14.5" x14ac:dyDescent="0.35"/>
  <cols>
    <col min="2" max="2" width="20.1796875" customWidth="1"/>
    <col min="3" max="3" width="15" customWidth="1"/>
    <col min="12" max="12" width="19" customWidth="1"/>
    <col min="13" max="13" width="13.26953125" customWidth="1"/>
    <col min="14" max="14" width="20.1796875" customWidth="1"/>
    <col min="18" max="18" width="20.0898437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289</v>
      </c>
      <c r="C2">
        <v>2.0621977342917561</v>
      </c>
      <c r="D2">
        <v>1.586115620858128</v>
      </c>
      <c r="E2">
        <v>4.0079341804315458</v>
      </c>
      <c r="F2">
        <v>0.47903975967809792</v>
      </c>
      <c r="G2">
        <v>194.35256444057902</v>
      </c>
      <c r="H2">
        <v>3.0181066916490238</v>
      </c>
      <c r="I2">
        <v>1.1062887769344965</v>
      </c>
      <c r="J2">
        <v>2.5420916103987046</v>
      </c>
      <c r="K2">
        <v>1.5823038581848154</v>
      </c>
      <c r="L2">
        <v>56</v>
      </c>
      <c r="M2">
        <v>70</v>
      </c>
      <c r="N2" s="19">
        <v>23.229574531688638</v>
      </c>
      <c r="O2">
        <f t="shared" ref="O2:O7" si="0">J2-C2</f>
        <v>0.47989387610694845</v>
      </c>
      <c r="P2">
        <f t="shared" ref="P2:P7" si="1">H2-C2</f>
        <v>0.95590895735726766</v>
      </c>
      <c r="R2" s="9" t="s">
        <v>289</v>
      </c>
      <c r="S2" s="7">
        <v>0.78645085662902214</v>
      </c>
      <c r="T2" s="7">
        <v>0.78645085662902214</v>
      </c>
    </row>
    <row r="3" spans="1:20" x14ac:dyDescent="0.35">
      <c r="A3" t="s">
        <v>320</v>
      </c>
      <c r="B3" t="s">
        <v>258</v>
      </c>
      <c r="C3">
        <v>1499628.991949009</v>
      </c>
      <c r="D3">
        <v>1072908.6089731655</v>
      </c>
      <c r="E3">
        <v>2530703.3571847891</v>
      </c>
      <c r="F3">
        <v>302476.90542458562</v>
      </c>
      <c r="G3">
        <v>168.75529686150793</v>
      </c>
      <c r="H3">
        <v>2103212.2591988137</v>
      </c>
      <c r="I3">
        <v>896045.7246992063</v>
      </c>
      <c r="J3">
        <v>1802645.2064581763</v>
      </c>
      <c r="K3">
        <v>1196612.7774398436</v>
      </c>
      <c r="L3">
        <v>56</v>
      </c>
      <c r="M3">
        <v>70</v>
      </c>
      <c r="N3" s="19">
        <v>20.17011587855929</v>
      </c>
      <c r="O3">
        <f t="shared" si="0"/>
        <v>303016.21450916724</v>
      </c>
      <c r="P3">
        <f t="shared" si="1"/>
        <v>603583.26724980469</v>
      </c>
      <c r="R3" s="9" t="s">
        <v>258</v>
      </c>
      <c r="S3" s="7">
        <v>14.60160316991392</v>
      </c>
      <c r="T3" s="7">
        <v>14.60160316991392</v>
      </c>
    </row>
    <row r="4" spans="1:20" x14ac:dyDescent="0.35">
      <c r="A4" t="s">
        <v>320</v>
      </c>
      <c r="B4" t="s">
        <v>290</v>
      </c>
      <c r="C4">
        <v>27.513878583240285</v>
      </c>
      <c r="D4">
        <v>21.625454875880187</v>
      </c>
      <c r="E4">
        <v>48.297528124165005</v>
      </c>
      <c r="F4">
        <v>5.7726587374134493</v>
      </c>
      <c r="G4">
        <v>175.53878482834045</v>
      </c>
      <c r="H4">
        <v>39.033039745495856</v>
      </c>
      <c r="I4">
        <v>15.99471742098474</v>
      </c>
      <c r="J4">
        <v>33.296829833052008</v>
      </c>
      <c r="K4">
        <v>21.730927333428589</v>
      </c>
      <c r="L4">
        <v>56</v>
      </c>
      <c r="M4">
        <v>70</v>
      </c>
      <c r="N4" s="19">
        <v>20.980897767462668</v>
      </c>
      <c r="O4">
        <f t="shared" si="0"/>
        <v>5.7829512498117239</v>
      </c>
      <c r="P4">
        <f t="shared" si="1"/>
        <v>11.519161162255571</v>
      </c>
      <c r="R4" s="9" t="s">
        <v>290</v>
      </c>
      <c r="S4" s="7">
        <v>42.779989725230855</v>
      </c>
      <c r="T4" s="7">
        <v>42.779989725230855</v>
      </c>
    </row>
    <row r="5" spans="1:20" x14ac:dyDescent="0.35">
      <c r="A5" t="s">
        <v>320</v>
      </c>
      <c r="B5" t="s">
        <v>291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20</v>
      </c>
      <c r="M5">
        <v>70</v>
      </c>
      <c r="N5" s="20">
        <v>0</v>
      </c>
      <c r="O5">
        <f t="shared" si="0"/>
        <v>0</v>
      </c>
      <c r="P5">
        <f t="shared" si="1"/>
        <v>0</v>
      </c>
      <c r="R5" s="9" t="s">
        <v>291</v>
      </c>
      <c r="S5" s="7">
        <v>0</v>
      </c>
      <c r="T5" s="7">
        <v>0</v>
      </c>
    </row>
    <row r="6" spans="1:20" x14ac:dyDescent="0.35">
      <c r="A6" t="s">
        <v>320</v>
      </c>
      <c r="B6" t="s">
        <v>259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20</v>
      </c>
      <c r="M6">
        <v>70</v>
      </c>
      <c r="N6" s="20">
        <v>0</v>
      </c>
      <c r="O6">
        <f t="shared" si="0"/>
        <v>0</v>
      </c>
      <c r="P6">
        <f t="shared" si="1"/>
        <v>0</v>
      </c>
      <c r="R6" s="9" t="s">
        <v>259</v>
      </c>
      <c r="S6" s="7">
        <v>0.14314871923067682</v>
      </c>
      <c r="T6" s="7">
        <v>0.14314871923067682</v>
      </c>
    </row>
    <row r="7" spans="1:20" x14ac:dyDescent="0.35">
      <c r="A7" t="s">
        <v>320</v>
      </c>
      <c r="B7" t="s">
        <v>292</v>
      </c>
      <c r="C7">
        <v>6.2944901365307784</v>
      </c>
      <c r="D7">
        <v>14.168277102904089</v>
      </c>
      <c r="E7">
        <v>15.385606537453446</v>
      </c>
      <c r="F7">
        <v>1.8389317105526648</v>
      </c>
      <c r="G7">
        <v>244.42975052357863</v>
      </c>
      <c r="H7">
        <v>9.9640212319597445</v>
      </c>
      <c r="I7">
        <v>2.6249590411018153</v>
      </c>
      <c r="J7">
        <v>8.1367006183206421</v>
      </c>
      <c r="K7">
        <v>4.4522796547409191</v>
      </c>
      <c r="L7">
        <v>20</v>
      </c>
      <c r="M7">
        <v>70</v>
      </c>
      <c r="N7" s="19">
        <v>29.214943079824966</v>
      </c>
      <c r="O7">
        <f t="shared" si="0"/>
        <v>1.8422104817898637</v>
      </c>
      <c r="P7">
        <f t="shared" si="1"/>
        <v>3.6695310954289662</v>
      </c>
      <c r="R7" s="9" t="s">
        <v>292</v>
      </c>
      <c r="S7" s="7">
        <v>1.5330029670373284</v>
      </c>
      <c r="T7" s="7">
        <v>1.5330029670373284</v>
      </c>
    </row>
  </sheetData>
  <pageMargins left="0.7" right="0.7" top="0.75" bottom="0.75" header="0.3" footer="0.3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74"/>
  <sheetViews>
    <sheetView topLeftCell="D1" zoomScale="106" zoomScaleNormal="106" workbookViewId="0">
      <selection activeCell="M14" sqref="M14"/>
    </sheetView>
  </sheetViews>
  <sheetFormatPr defaultRowHeight="14.5" x14ac:dyDescent="0.35"/>
  <cols>
    <col min="1" max="1" width="33.81640625" bestFit="1" customWidth="1"/>
    <col min="2" max="2" width="13.26953125" bestFit="1" customWidth="1"/>
    <col min="3" max="3" width="33.1796875" customWidth="1"/>
    <col min="4" max="4" width="19.54296875" customWidth="1"/>
    <col min="5" max="5" width="16.81640625" bestFit="1" customWidth="1"/>
    <col min="6" max="7" width="16.7265625" customWidth="1"/>
    <col min="8" max="8" width="14.81640625" customWidth="1"/>
    <col min="9" max="9" width="20" customWidth="1"/>
    <col min="10" max="10" width="16.7265625" customWidth="1"/>
    <col min="11" max="11" width="22.7265625" customWidth="1"/>
    <col min="13" max="13" width="10.7265625" customWidth="1"/>
    <col min="14" max="14" width="25.54296875" style="1" customWidth="1"/>
    <col min="15" max="15" width="27.36328125" style="1" customWidth="1"/>
    <col min="16" max="16" width="22.26953125" customWidth="1"/>
  </cols>
  <sheetData>
    <row r="1" spans="1:16" s="6" customFormat="1" x14ac:dyDescent="0.35">
      <c r="A1" s="6" t="s">
        <v>0</v>
      </c>
      <c r="B1" s="6" t="s">
        <v>1</v>
      </c>
      <c r="C1" s="6" t="s">
        <v>293</v>
      </c>
      <c r="D1" s="6" t="s">
        <v>294</v>
      </c>
      <c r="E1" s="6" t="s">
        <v>295</v>
      </c>
      <c r="F1" s="6" t="s">
        <v>296</v>
      </c>
      <c r="G1" s="6" t="s">
        <v>297</v>
      </c>
      <c r="H1" s="6" t="s">
        <v>298</v>
      </c>
      <c r="I1" s="6" t="s">
        <v>299</v>
      </c>
      <c r="J1" s="6" t="s">
        <v>300</v>
      </c>
      <c r="K1" s="6" t="s">
        <v>301</v>
      </c>
      <c r="M1" s="8" t="s">
        <v>1</v>
      </c>
      <c r="N1" s="1" t="s">
        <v>302</v>
      </c>
      <c r="O1" s="1" t="s">
        <v>303</v>
      </c>
      <c r="P1"/>
    </row>
    <row r="2" spans="1:16" x14ac:dyDescent="0.35">
      <c r="A2" t="s">
        <v>320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M2" s="9" t="s">
        <v>24</v>
      </c>
    </row>
    <row r="3" spans="1:16" x14ac:dyDescent="0.35">
      <c r="A3" t="s">
        <v>320</v>
      </c>
      <c r="B3" t="s">
        <v>324</v>
      </c>
      <c r="C3">
        <v>17.784592</v>
      </c>
      <c r="D3">
        <v>1.431581</v>
      </c>
      <c r="E3">
        <v>6.6685180232040346E-6</v>
      </c>
      <c r="F3">
        <v>20.396129896542213</v>
      </c>
      <c r="G3">
        <v>0</v>
      </c>
      <c r="H3">
        <v>0</v>
      </c>
      <c r="I3">
        <v>0</v>
      </c>
      <c r="J3">
        <v>0.10284060776902257</v>
      </c>
      <c r="K3">
        <v>0</v>
      </c>
      <c r="N3"/>
      <c r="O3"/>
    </row>
    <row r="4" spans="1:16" x14ac:dyDescent="0.35">
      <c r="A4" t="s">
        <v>320</v>
      </c>
      <c r="B4" t="s">
        <v>327</v>
      </c>
      <c r="C4">
        <v>3.0058395</v>
      </c>
      <c r="D4">
        <v>0.39672849999999998</v>
      </c>
      <c r="E4">
        <v>1.0032372533780705E-9</v>
      </c>
      <c r="F4">
        <v>0</v>
      </c>
      <c r="G4">
        <v>0</v>
      </c>
      <c r="H4">
        <v>0</v>
      </c>
      <c r="I4">
        <v>0</v>
      </c>
      <c r="J4">
        <v>0.10539798914937457</v>
      </c>
      <c r="K4">
        <v>0</v>
      </c>
      <c r="N4"/>
      <c r="O4"/>
    </row>
    <row r="5" spans="1:16" x14ac:dyDescent="0.35">
      <c r="A5" t="s">
        <v>320</v>
      </c>
      <c r="B5" t="s">
        <v>322</v>
      </c>
      <c r="C5">
        <v>37.512927499999996</v>
      </c>
      <c r="D5">
        <v>7.1290659999999999</v>
      </c>
      <c r="E5">
        <v>1.8860860363507725E-7</v>
      </c>
      <c r="F5">
        <v>5.1981668848910338</v>
      </c>
      <c r="G5">
        <v>0</v>
      </c>
      <c r="H5">
        <v>0</v>
      </c>
      <c r="I5">
        <v>0</v>
      </c>
      <c r="J5">
        <v>8.632842088910786E-2</v>
      </c>
      <c r="K5">
        <v>0</v>
      </c>
      <c r="N5"/>
      <c r="O5"/>
    </row>
    <row r="6" spans="1:16" x14ac:dyDescent="0.35">
      <c r="A6" t="s">
        <v>320</v>
      </c>
      <c r="B6" t="s">
        <v>329</v>
      </c>
      <c r="C6">
        <v>2.4491999999999998</v>
      </c>
      <c r="D6">
        <v>0</v>
      </c>
      <c r="E6">
        <v>2.2071219574317551E-8</v>
      </c>
      <c r="F6">
        <v>0.11763007381757004</v>
      </c>
      <c r="G6">
        <v>0</v>
      </c>
      <c r="H6">
        <v>0</v>
      </c>
      <c r="I6">
        <v>0</v>
      </c>
      <c r="J6">
        <v>0.18156047195856143</v>
      </c>
      <c r="K6">
        <v>0</v>
      </c>
      <c r="N6"/>
      <c r="O6"/>
    </row>
    <row r="7" spans="1:16" x14ac:dyDescent="0.35">
      <c r="A7" t="s">
        <v>320</v>
      </c>
      <c r="B7" t="s">
        <v>328</v>
      </c>
      <c r="C7">
        <v>2.2285180000000002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N7"/>
      <c r="O7"/>
    </row>
    <row r="8" spans="1:16" x14ac:dyDescent="0.35">
      <c r="A8" t="s">
        <v>320</v>
      </c>
      <c r="B8" t="s">
        <v>331</v>
      </c>
      <c r="C8">
        <v>0.58879499999999996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N8"/>
      <c r="O8"/>
    </row>
    <row r="9" spans="1:16" x14ac:dyDescent="0.35">
      <c r="A9" t="s">
        <v>320</v>
      </c>
      <c r="B9" t="s">
        <v>325</v>
      </c>
      <c r="C9">
        <v>13.3038685</v>
      </c>
      <c r="D9">
        <v>2.2662455000000001</v>
      </c>
      <c r="E9">
        <v>7.7249268510111419E-7</v>
      </c>
      <c r="F9">
        <v>1.3122182008639913</v>
      </c>
      <c r="G9">
        <v>0</v>
      </c>
      <c r="H9">
        <v>0</v>
      </c>
      <c r="I9">
        <v>0</v>
      </c>
      <c r="J9">
        <v>0.45846934056729144</v>
      </c>
      <c r="K9">
        <v>0</v>
      </c>
      <c r="N9"/>
      <c r="O9"/>
    </row>
    <row r="10" spans="1:16" x14ac:dyDescent="0.35">
      <c r="A10" t="s">
        <v>320</v>
      </c>
      <c r="B10" t="s">
        <v>323</v>
      </c>
      <c r="C10">
        <v>13.369785500000001</v>
      </c>
      <c r="D10">
        <v>0.5353055000000001</v>
      </c>
      <c r="E10">
        <v>0</v>
      </c>
      <c r="F10">
        <v>0</v>
      </c>
      <c r="G10">
        <v>0</v>
      </c>
      <c r="H10">
        <v>0</v>
      </c>
      <c r="I10">
        <v>0</v>
      </c>
      <c r="J10">
        <v>0.46617147354538002</v>
      </c>
      <c r="K10">
        <v>0</v>
      </c>
      <c r="N10"/>
      <c r="O10"/>
    </row>
    <row r="11" spans="1:16" x14ac:dyDescent="0.35">
      <c r="A11" t="s">
        <v>320</v>
      </c>
      <c r="B11" t="s">
        <v>332</v>
      </c>
      <c r="C11">
        <v>0.32651600000000003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N11"/>
      <c r="O11"/>
    </row>
    <row r="12" spans="1:16" x14ac:dyDescent="0.35">
      <c r="A12" t="s">
        <v>320</v>
      </c>
      <c r="B12" t="s">
        <v>334</v>
      </c>
      <c r="C12">
        <v>0.28694449999999999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N12"/>
      <c r="O12"/>
    </row>
    <row r="13" spans="1:16" x14ac:dyDescent="0.35">
      <c r="A13" t="s">
        <v>320</v>
      </c>
      <c r="B13" t="s">
        <v>326</v>
      </c>
      <c r="C13">
        <v>12.753697499999999</v>
      </c>
      <c r="D13">
        <v>0.95413899999999996</v>
      </c>
      <c r="E13">
        <v>0</v>
      </c>
      <c r="F13">
        <v>0</v>
      </c>
      <c r="G13">
        <v>0</v>
      </c>
      <c r="H13">
        <v>0</v>
      </c>
      <c r="I13">
        <v>0</v>
      </c>
      <c r="J13">
        <v>0.56077237066504704</v>
      </c>
      <c r="K13">
        <v>0</v>
      </c>
      <c r="N13"/>
      <c r="O13"/>
    </row>
    <row r="14" spans="1:16" x14ac:dyDescent="0.35">
      <c r="A14" t="s">
        <v>320</v>
      </c>
      <c r="B14" t="s">
        <v>330</v>
      </c>
      <c r="C14">
        <v>1.0258825</v>
      </c>
      <c r="D14">
        <v>0.19825000000000001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N14"/>
      <c r="O14"/>
    </row>
    <row r="15" spans="1:16" x14ac:dyDescent="0.35">
      <c r="A15" t="s">
        <v>320</v>
      </c>
      <c r="B15" t="s">
        <v>333</v>
      </c>
      <c r="C15">
        <v>0.19227900000000001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N15"/>
      <c r="O15"/>
    </row>
    <row r="16" spans="1:16" x14ac:dyDescent="0.35">
      <c r="A16" t="s">
        <v>320</v>
      </c>
      <c r="B16" t="s">
        <v>337</v>
      </c>
      <c r="C16">
        <v>0</v>
      </c>
      <c r="D16">
        <v>0</v>
      </c>
      <c r="E16">
        <v>0</v>
      </c>
      <c r="F16">
        <v>0</v>
      </c>
      <c r="G16">
        <v>9.4121720429327427E-2</v>
      </c>
      <c r="H16">
        <v>0</v>
      </c>
      <c r="I16">
        <v>0</v>
      </c>
      <c r="J16">
        <v>0</v>
      </c>
      <c r="K16">
        <v>0</v>
      </c>
      <c r="N16"/>
      <c r="O16"/>
    </row>
    <row r="17" spans="1:15" x14ac:dyDescent="0.35">
      <c r="A17" t="s">
        <v>320</v>
      </c>
      <c r="B17" t="s">
        <v>338</v>
      </c>
      <c r="C17">
        <v>0</v>
      </c>
      <c r="D17">
        <v>0</v>
      </c>
      <c r="E17">
        <v>0</v>
      </c>
      <c r="F17">
        <v>0</v>
      </c>
      <c r="G17">
        <v>5.9624632665959389E-2</v>
      </c>
      <c r="H17">
        <v>0</v>
      </c>
      <c r="I17">
        <v>0</v>
      </c>
      <c r="J17">
        <v>0</v>
      </c>
      <c r="K17">
        <v>0</v>
      </c>
      <c r="N17"/>
      <c r="O17"/>
    </row>
    <row r="18" spans="1:15" x14ac:dyDescent="0.35">
      <c r="A18" t="s">
        <v>320</v>
      </c>
      <c r="B18" t="s">
        <v>339</v>
      </c>
      <c r="C18">
        <v>0</v>
      </c>
      <c r="D18">
        <v>0</v>
      </c>
      <c r="E18">
        <v>0</v>
      </c>
      <c r="F18">
        <v>0</v>
      </c>
      <c r="G18">
        <v>18.747918421019275</v>
      </c>
      <c r="H18">
        <v>0</v>
      </c>
      <c r="I18">
        <v>0</v>
      </c>
      <c r="J18">
        <v>0</v>
      </c>
      <c r="K18">
        <v>0</v>
      </c>
      <c r="N18"/>
      <c r="O18"/>
    </row>
    <row r="19" spans="1:15" x14ac:dyDescent="0.35">
      <c r="A19" t="s">
        <v>320</v>
      </c>
      <c r="B19" t="s">
        <v>340</v>
      </c>
      <c r="C19">
        <v>0</v>
      </c>
      <c r="D19">
        <v>0</v>
      </c>
      <c r="E19">
        <v>0</v>
      </c>
      <c r="F19">
        <v>0</v>
      </c>
      <c r="G19">
        <v>1.7887389799787816E-2</v>
      </c>
      <c r="H19">
        <v>0</v>
      </c>
      <c r="I19">
        <v>0</v>
      </c>
      <c r="J19">
        <v>0</v>
      </c>
      <c r="K19">
        <v>0</v>
      </c>
      <c r="N19"/>
      <c r="O19"/>
    </row>
    <row r="20" spans="1:15" x14ac:dyDescent="0.35">
      <c r="A20" t="s">
        <v>320</v>
      </c>
      <c r="B20" t="s">
        <v>341</v>
      </c>
      <c r="C20">
        <v>0</v>
      </c>
      <c r="D20">
        <v>0</v>
      </c>
      <c r="E20">
        <v>0</v>
      </c>
      <c r="F20">
        <v>0</v>
      </c>
      <c r="G20">
        <v>0.4046808944481326</v>
      </c>
      <c r="H20">
        <v>0</v>
      </c>
      <c r="I20">
        <v>0</v>
      </c>
      <c r="J20">
        <v>0</v>
      </c>
      <c r="K20">
        <v>0</v>
      </c>
      <c r="N20"/>
      <c r="O20"/>
    </row>
    <row r="21" spans="1:15" x14ac:dyDescent="0.35">
      <c r="A21" t="s">
        <v>320</v>
      </c>
      <c r="B21" t="s">
        <v>342</v>
      </c>
      <c r="C21">
        <v>0</v>
      </c>
      <c r="D21">
        <v>0</v>
      </c>
      <c r="E21">
        <v>0</v>
      </c>
      <c r="F21">
        <v>0</v>
      </c>
      <c r="G21">
        <v>0.94334681370606521</v>
      </c>
      <c r="H21">
        <v>0</v>
      </c>
      <c r="I21">
        <v>0</v>
      </c>
      <c r="J21">
        <v>0</v>
      </c>
      <c r="K21">
        <v>0</v>
      </c>
      <c r="N21"/>
      <c r="O21"/>
    </row>
    <row r="22" spans="1:15" x14ac:dyDescent="0.35">
      <c r="A22" t="s">
        <v>320</v>
      </c>
      <c r="B22" t="s">
        <v>343</v>
      </c>
      <c r="C22">
        <v>0</v>
      </c>
      <c r="D22">
        <v>0</v>
      </c>
      <c r="E22">
        <v>0</v>
      </c>
      <c r="F22">
        <v>0</v>
      </c>
      <c r="G22">
        <v>2.9812316332979694E-2</v>
      </c>
      <c r="H22">
        <v>0</v>
      </c>
      <c r="I22">
        <v>0</v>
      </c>
      <c r="J22">
        <v>0</v>
      </c>
      <c r="K22">
        <v>0</v>
      </c>
      <c r="N22"/>
      <c r="O22"/>
    </row>
    <row r="23" spans="1:15" x14ac:dyDescent="0.35">
      <c r="A23" t="s">
        <v>320</v>
      </c>
      <c r="B23" t="s">
        <v>344</v>
      </c>
      <c r="C23">
        <v>0</v>
      </c>
      <c r="D23">
        <v>0</v>
      </c>
      <c r="E23">
        <v>0</v>
      </c>
      <c r="F23">
        <v>0</v>
      </c>
      <c r="G23">
        <v>4.2825347607419104</v>
      </c>
      <c r="H23">
        <v>0</v>
      </c>
      <c r="I23">
        <v>0</v>
      </c>
      <c r="J23">
        <v>0</v>
      </c>
      <c r="K23">
        <v>0</v>
      </c>
      <c r="N23"/>
      <c r="O23"/>
    </row>
    <row r="24" spans="1:15" x14ac:dyDescent="0.35">
      <c r="A24" t="s">
        <v>320</v>
      </c>
      <c r="B24" t="s">
        <v>345</v>
      </c>
      <c r="C24">
        <v>0</v>
      </c>
      <c r="D24">
        <v>0</v>
      </c>
      <c r="E24">
        <v>0</v>
      </c>
      <c r="F24">
        <v>0</v>
      </c>
      <c r="G24">
        <v>0.42727432565719614</v>
      </c>
      <c r="H24">
        <v>0</v>
      </c>
      <c r="I24">
        <v>0</v>
      </c>
      <c r="J24">
        <v>0</v>
      </c>
      <c r="K24">
        <v>0</v>
      </c>
      <c r="N24"/>
      <c r="O24"/>
    </row>
    <row r="25" spans="1:15" x14ac:dyDescent="0.35">
      <c r="A25" t="s">
        <v>320</v>
      </c>
      <c r="B25" t="s">
        <v>346</v>
      </c>
      <c r="C25">
        <v>0</v>
      </c>
      <c r="D25">
        <v>0</v>
      </c>
      <c r="E25">
        <v>0</v>
      </c>
      <c r="F25">
        <v>0</v>
      </c>
      <c r="G25">
        <v>0.37014096100546356</v>
      </c>
      <c r="H25">
        <v>0</v>
      </c>
      <c r="I25">
        <v>0</v>
      </c>
      <c r="J25">
        <v>0</v>
      </c>
      <c r="K25">
        <v>0</v>
      </c>
      <c r="N25"/>
      <c r="O25"/>
    </row>
    <row r="26" spans="1:15" x14ac:dyDescent="0.35">
      <c r="A26" t="s">
        <v>320</v>
      </c>
      <c r="B26" t="s">
        <v>347</v>
      </c>
      <c r="C26">
        <v>0</v>
      </c>
      <c r="D26">
        <v>0</v>
      </c>
      <c r="E26">
        <v>0</v>
      </c>
      <c r="F26">
        <v>0</v>
      </c>
      <c r="G26">
        <v>2.3435831537084733</v>
      </c>
      <c r="H26">
        <v>0</v>
      </c>
      <c r="I26">
        <v>0</v>
      </c>
      <c r="J26">
        <v>0</v>
      </c>
      <c r="K26">
        <v>0</v>
      </c>
      <c r="N26"/>
      <c r="O26"/>
    </row>
    <row r="27" spans="1:15" x14ac:dyDescent="0.35">
      <c r="A27" t="s">
        <v>320</v>
      </c>
      <c r="B27" t="s">
        <v>348</v>
      </c>
      <c r="C27">
        <v>0</v>
      </c>
      <c r="D27">
        <v>0</v>
      </c>
      <c r="E27">
        <v>0</v>
      </c>
      <c r="F27">
        <v>0</v>
      </c>
      <c r="G27">
        <v>0.26767199256256285</v>
      </c>
      <c r="H27">
        <v>0</v>
      </c>
      <c r="I27">
        <v>0</v>
      </c>
      <c r="J27">
        <v>0</v>
      </c>
      <c r="K27">
        <v>0</v>
      </c>
      <c r="N27"/>
      <c r="O27"/>
    </row>
    <row r="28" spans="1:15" x14ac:dyDescent="0.35">
      <c r="A28" t="s">
        <v>320</v>
      </c>
      <c r="B28" t="s">
        <v>349</v>
      </c>
      <c r="C28">
        <v>0</v>
      </c>
      <c r="D28">
        <v>0</v>
      </c>
      <c r="E28">
        <v>0</v>
      </c>
      <c r="F28">
        <v>0</v>
      </c>
      <c r="G28">
        <v>12.094139873921137</v>
      </c>
      <c r="H28">
        <v>0</v>
      </c>
      <c r="I28">
        <v>0</v>
      </c>
      <c r="J28">
        <v>0</v>
      </c>
      <c r="K28">
        <v>0</v>
      </c>
      <c r="N28"/>
      <c r="O28"/>
    </row>
    <row r="29" spans="1:15" x14ac:dyDescent="0.35">
      <c r="A29" t="s">
        <v>320</v>
      </c>
      <c r="B29" t="s">
        <v>350</v>
      </c>
      <c r="C29">
        <v>0</v>
      </c>
      <c r="D29">
        <v>0</v>
      </c>
      <c r="E29">
        <v>0</v>
      </c>
      <c r="F29">
        <v>0</v>
      </c>
      <c r="G29">
        <v>0.87903627669153195</v>
      </c>
      <c r="H29">
        <v>0</v>
      </c>
      <c r="I29">
        <v>0</v>
      </c>
      <c r="J29">
        <v>0</v>
      </c>
      <c r="K29">
        <v>0</v>
      </c>
      <c r="N29"/>
      <c r="O29"/>
    </row>
    <row r="30" spans="1:15" x14ac:dyDescent="0.35">
      <c r="A30" t="s">
        <v>320</v>
      </c>
      <c r="B30" t="s">
        <v>351</v>
      </c>
      <c r="C30">
        <v>0</v>
      </c>
      <c r="D30">
        <v>0</v>
      </c>
      <c r="E30">
        <v>0</v>
      </c>
      <c r="F30">
        <v>0</v>
      </c>
      <c r="G30">
        <v>2.5452685115038745</v>
      </c>
      <c r="H30">
        <v>0</v>
      </c>
      <c r="I30">
        <v>0</v>
      </c>
      <c r="J30">
        <v>0</v>
      </c>
      <c r="K30">
        <v>0</v>
      </c>
      <c r="N30"/>
      <c r="O30"/>
    </row>
    <row r="31" spans="1:15" x14ac:dyDescent="0.35">
      <c r="A31" t="s">
        <v>320</v>
      </c>
      <c r="B31" t="s">
        <v>352</v>
      </c>
      <c r="C31">
        <v>0</v>
      </c>
      <c r="D31">
        <v>0</v>
      </c>
      <c r="E31">
        <v>0</v>
      </c>
      <c r="F31">
        <v>0</v>
      </c>
      <c r="G31">
        <v>1.1356360302342852</v>
      </c>
      <c r="H31">
        <v>0</v>
      </c>
      <c r="I31">
        <v>0</v>
      </c>
      <c r="J31">
        <v>0</v>
      </c>
      <c r="K31">
        <v>0</v>
      </c>
      <c r="N31"/>
      <c r="O31"/>
    </row>
    <row r="32" spans="1:15" x14ac:dyDescent="0.35">
      <c r="A32" t="s">
        <v>320</v>
      </c>
      <c r="C32">
        <v>0</v>
      </c>
      <c r="D32">
        <v>0</v>
      </c>
      <c r="E32">
        <v>0</v>
      </c>
      <c r="F32">
        <v>0</v>
      </c>
      <c r="G32">
        <v>0</v>
      </c>
      <c r="H32">
        <v>1.1740095568999371</v>
      </c>
      <c r="I32">
        <v>0</v>
      </c>
      <c r="J32">
        <v>0</v>
      </c>
      <c r="K32">
        <v>0</v>
      </c>
      <c r="N32"/>
      <c r="O32"/>
    </row>
    <row r="33" spans="1:15" x14ac:dyDescent="0.35">
      <c r="A33" t="s">
        <v>320</v>
      </c>
      <c r="B33" t="s">
        <v>355</v>
      </c>
      <c r="C33">
        <v>0</v>
      </c>
      <c r="D33">
        <v>0</v>
      </c>
      <c r="E33">
        <v>0</v>
      </c>
      <c r="F33">
        <v>0</v>
      </c>
      <c r="G33">
        <v>0</v>
      </c>
      <c r="H33">
        <v>0.12520001755715934</v>
      </c>
      <c r="I33">
        <v>0</v>
      </c>
      <c r="J33">
        <v>0</v>
      </c>
      <c r="K33">
        <v>0</v>
      </c>
      <c r="N33"/>
      <c r="O33"/>
    </row>
    <row r="34" spans="1:15" x14ac:dyDescent="0.35">
      <c r="A34" t="s">
        <v>320</v>
      </c>
      <c r="B34" t="s">
        <v>356</v>
      </c>
      <c r="C34">
        <v>0</v>
      </c>
      <c r="D34">
        <v>0</v>
      </c>
      <c r="E34">
        <v>0</v>
      </c>
      <c r="F34">
        <v>0</v>
      </c>
      <c r="G34">
        <v>0</v>
      </c>
      <c r="H34">
        <v>0.58603345228595882</v>
      </c>
      <c r="I34">
        <v>0</v>
      </c>
      <c r="J34">
        <v>0</v>
      </c>
      <c r="K34">
        <v>0</v>
      </c>
      <c r="N34"/>
      <c r="O34"/>
    </row>
    <row r="35" spans="1:15" x14ac:dyDescent="0.35">
      <c r="A35" t="s">
        <v>320</v>
      </c>
      <c r="B35" t="s">
        <v>357</v>
      </c>
      <c r="C35">
        <v>0</v>
      </c>
      <c r="D35">
        <v>0</v>
      </c>
      <c r="E35">
        <v>0</v>
      </c>
      <c r="F35">
        <v>0</v>
      </c>
      <c r="G35">
        <v>0</v>
      </c>
      <c r="H35">
        <v>0.87418713345391552</v>
      </c>
      <c r="I35">
        <v>0</v>
      </c>
      <c r="J35">
        <v>0</v>
      </c>
      <c r="K35">
        <v>0</v>
      </c>
      <c r="N35"/>
      <c r="O35"/>
    </row>
    <row r="36" spans="1:15" x14ac:dyDescent="0.35">
      <c r="A36" t="s">
        <v>320</v>
      </c>
      <c r="B36" t="s">
        <v>358</v>
      </c>
      <c r="C36">
        <v>0</v>
      </c>
      <c r="D36">
        <v>0</v>
      </c>
      <c r="E36">
        <v>0</v>
      </c>
      <c r="F36">
        <v>0</v>
      </c>
      <c r="G36">
        <v>0</v>
      </c>
      <c r="H36">
        <v>36.357655615544346</v>
      </c>
      <c r="I36">
        <v>0</v>
      </c>
      <c r="J36">
        <v>0</v>
      </c>
      <c r="K36">
        <v>0</v>
      </c>
      <c r="N36"/>
      <c r="O36"/>
    </row>
    <row r="37" spans="1:15" x14ac:dyDescent="0.35">
      <c r="A37" t="s">
        <v>320</v>
      </c>
      <c r="B37" t="s">
        <v>359</v>
      </c>
      <c r="C37">
        <v>0</v>
      </c>
      <c r="D37">
        <v>0</v>
      </c>
      <c r="E37">
        <v>0</v>
      </c>
      <c r="F37">
        <v>0</v>
      </c>
      <c r="G37">
        <v>0</v>
      </c>
      <c r="H37">
        <v>5.6157227777843435</v>
      </c>
      <c r="I37">
        <v>0</v>
      </c>
      <c r="J37">
        <v>0</v>
      </c>
      <c r="K37">
        <v>0</v>
      </c>
      <c r="N37"/>
      <c r="O37"/>
    </row>
    <row r="38" spans="1:15" x14ac:dyDescent="0.35">
      <c r="A38" t="s">
        <v>320</v>
      </c>
      <c r="B38" t="s">
        <v>360</v>
      </c>
      <c r="C38">
        <v>0</v>
      </c>
      <c r="D38">
        <v>0</v>
      </c>
      <c r="E38">
        <v>0</v>
      </c>
      <c r="F38">
        <v>0</v>
      </c>
      <c r="G38">
        <v>0</v>
      </c>
      <c r="H38">
        <v>17.544896833897329</v>
      </c>
      <c r="I38">
        <v>0</v>
      </c>
      <c r="J38">
        <v>0</v>
      </c>
      <c r="K38">
        <v>0</v>
      </c>
      <c r="N38"/>
      <c r="O38"/>
    </row>
    <row r="39" spans="1:15" x14ac:dyDescent="0.35">
      <c r="A39" t="s">
        <v>320</v>
      </c>
      <c r="B39" t="s">
        <v>361</v>
      </c>
      <c r="C39">
        <v>0</v>
      </c>
      <c r="D39">
        <v>0</v>
      </c>
      <c r="E39">
        <v>0</v>
      </c>
      <c r="F39">
        <v>0</v>
      </c>
      <c r="G39">
        <v>0</v>
      </c>
      <c r="H39">
        <v>74.442464277503248</v>
      </c>
      <c r="I39">
        <v>0</v>
      </c>
      <c r="J39">
        <v>0</v>
      </c>
      <c r="K39">
        <v>0</v>
      </c>
      <c r="N39"/>
      <c r="O39"/>
    </row>
    <row r="40" spans="1:15" x14ac:dyDescent="0.35">
      <c r="A40" t="s">
        <v>320</v>
      </c>
      <c r="B40" t="s">
        <v>362</v>
      </c>
      <c r="C40">
        <v>0</v>
      </c>
      <c r="D40">
        <v>0</v>
      </c>
      <c r="E40">
        <v>0</v>
      </c>
      <c r="F40">
        <v>0</v>
      </c>
      <c r="G40">
        <v>0</v>
      </c>
      <c r="H40">
        <v>0.39133651896664579</v>
      </c>
      <c r="I40">
        <v>0</v>
      </c>
      <c r="J40">
        <v>0</v>
      </c>
      <c r="K40">
        <v>0</v>
      </c>
      <c r="N40"/>
      <c r="O40"/>
    </row>
    <row r="41" spans="1:15" x14ac:dyDescent="0.35">
      <c r="A41" t="s">
        <v>320</v>
      </c>
      <c r="B41" t="s">
        <v>363</v>
      </c>
      <c r="C41">
        <v>0</v>
      </c>
      <c r="D41">
        <v>0</v>
      </c>
      <c r="E41">
        <v>0</v>
      </c>
      <c r="F41">
        <v>0</v>
      </c>
      <c r="G41">
        <v>0</v>
      </c>
      <c r="H41">
        <v>0.39133651896664579</v>
      </c>
      <c r="I41">
        <v>0</v>
      </c>
      <c r="J41">
        <v>0</v>
      </c>
      <c r="K41">
        <v>0</v>
      </c>
      <c r="N41"/>
      <c r="O41"/>
    </row>
    <row r="42" spans="1:15" x14ac:dyDescent="0.35">
      <c r="A42" t="s">
        <v>320</v>
      </c>
      <c r="B42" t="s">
        <v>364</v>
      </c>
      <c r="C42">
        <v>0</v>
      </c>
      <c r="D42">
        <v>0</v>
      </c>
      <c r="E42">
        <v>0</v>
      </c>
      <c r="F42">
        <v>0</v>
      </c>
      <c r="G42">
        <v>0</v>
      </c>
      <c r="H42">
        <v>12.886041347361367</v>
      </c>
      <c r="I42">
        <v>0</v>
      </c>
      <c r="J42">
        <v>0</v>
      </c>
      <c r="K42">
        <v>0</v>
      </c>
      <c r="N42"/>
      <c r="O42"/>
    </row>
    <row r="43" spans="1:15" x14ac:dyDescent="0.35">
      <c r="A43" t="s">
        <v>320</v>
      </c>
      <c r="B43" t="s">
        <v>365</v>
      </c>
      <c r="C43">
        <v>0</v>
      </c>
      <c r="D43">
        <v>0</v>
      </c>
      <c r="E43">
        <v>0</v>
      </c>
      <c r="F43">
        <v>0</v>
      </c>
      <c r="G43">
        <v>0</v>
      </c>
      <c r="H43">
        <v>57.742933243468912</v>
      </c>
      <c r="I43">
        <v>0</v>
      </c>
      <c r="J43">
        <v>0</v>
      </c>
      <c r="K43">
        <v>0</v>
      </c>
      <c r="N43"/>
      <c r="O43"/>
    </row>
    <row r="44" spans="1:15" x14ac:dyDescent="0.35">
      <c r="A44" t="s">
        <v>320</v>
      </c>
      <c r="B44" t="s">
        <v>367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48.208806878954285</v>
      </c>
      <c r="J44">
        <v>0</v>
      </c>
      <c r="K44">
        <v>0</v>
      </c>
      <c r="N44"/>
      <c r="O44"/>
    </row>
    <row r="45" spans="1:15" x14ac:dyDescent="0.35">
      <c r="A45" t="s">
        <v>320</v>
      </c>
      <c r="B45" t="s">
        <v>368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14.865897553489429</v>
      </c>
      <c r="J45">
        <v>0</v>
      </c>
      <c r="K45">
        <v>0</v>
      </c>
      <c r="N45"/>
      <c r="O45"/>
    </row>
    <row r="46" spans="1:15" x14ac:dyDescent="0.35">
      <c r="A46" t="s">
        <v>320</v>
      </c>
      <c r="B46" t="s">
        <v>369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71.068366560051857</v>
      </c>
      <c r="J46">
        <v>0</v>
      </c>
      <c r="K46">
        <v>0</v>
      </c>
      <c r="N46"/>
      <c r="O46"/>
    </row>
    <row r="47" spans="1:15" x14ac:dyDescent="0.35">
      <c r="M47" s="8" t="s">
        <v>1</v>
      </c>
      <c r="N47" t="s">
        <v>304</v>
      </c>
      <c r="O47"/>
    </row>
    <row r="48" spans="1:15" x14ac:dyDescent="0.35">
      <c r="M48" s="9" t="s">
        <v>24</v>
      </c>
      <c r="N48" s="7"/>
      <c r="O48"/>
    </row>
    <row r="49" spans="14:15" x14ac:dyDescent="0.35">
      <c r="N49"/>
      <c r="O49"/>
    </row>
    <row r="50" spans="14:15" x14ac:dyDescent="0.35">
      <c r="N50"/>
      <c r="O50"/>
    </row>
    <row r="51" spans="14:15" x14ac:dyDescent="0.35">
      <c r="N51"/>
    </row>
    <row r="52" spans="14:15" x14ac:dyDescent="0.35">
      <c r="N52"/>
    </row>
    <row r="53" spans="14:15" x14ac:dyDescent="0.35">
      <c r="N53"/>
    </row>
    <row r="54" spans="14:15" x14ac:dyDescent="0.35">
      <c r="N54"/>
      <c r="O54"/>
    </row>
    <row r="55" spans="14:15" x14ac:dyDescent="0.35">
      <c r="N55"/>
      <c r="O55"/>
    </row>
    <row r="56" spans="14:15" x14ac:dyDescent="0.35">
      <c r="N56"/>
      <c r="O56"/>
    </row>
    <row r="57" spans="14:15" x14ac:dyDescent="0.35">
      <c r="N57"/>
      <c r="O57"/>
    </row>
    <row r="58" spans="14:15" x14ac:dyDescent="0.35">
      <c r="N58"/>
      <c r="O58"/>
    </row>
    <row r="59" spans="14:15" x14ac:dyDescent="0.35">
      <c r="N59"/>
      <c r="O59"/>
    </row>
    <row r="60" spans="14:15" x14ac:dyDescent="0.35">
      <c r="N60"/>
      <c r="O60"/>
    </row>
    <row r="61" spans="14:15" x14ac:dyDescent="0.35">
      <c r="N61"/>
      <c r="O61"/>
    </row>
    <row r="62" spans="14:15" x14ac:dyDescent="0.35">
      <c r="N62"/>
      <c r="O62"/>
    </row>
    <row r="63" spans="14:15" x14ac:dyDescent="0.35">
      <c r="N63"/>
      <c r="O63"/>
    </row>
    <row r="64" spans="14:15" x14ac:dyDescent="0.35">
      <c r="N64"/>
      <c r="O64"/>
    </row>
    <row r="65" spans="13:15" x14ac:dyDescent="0.35">
      <c r="N65"/>
      <c r="O65"/>
    </row>
    <row r="66" spans="13:15" x14ac:dyDescent="0.35">
      <c r="N66"/>
      <c r="O66"/>
    </row>
    <row r="67" spans="13:15" x14ac:dyDescent="0.35">
      <c r="N67"/>
      <c r="O67"/>
    </row>
    <row r="68" spans="13:15" x14ac:dyDescent="0.35">
      <c r="N68"/>
      <c r="O68"/>
    </row>
    <row r="69" spans="13:15" x14ac:dyDescent="0.35">
      <c r="N69"/>
      <c r="O69"/>
    </row>
    <row r="70" spans="13:15" x14ac:dyDescent="0.35">
      <c r="N70"/>
      <c r="O70"/>
    </row>
    <row r="71" spans="13:15" x14ac:dyDescent="0.35">
      <c r="N71"/>
      <c r="O71"/>
    </row>
    <row r="72" spans="13:15" x14ac:dyDescent="0.35">
      <c r="N72"/>
    </row>
    <row r="73" spans="13:15" x14ac:dyDescent="0.35">
      <c r="N73"/>
    </row>
    <row r="74" spans="13:15" x14ac:dyDescent="0.35">
      <c r="N74"/>
    </row>
    <row r="75" spans="13:15" x14ac:dyDescent="0.35">
      <c r="N75"/>
      <c r="O75"/>
    </row>
    <row r="76" spans="13:15" x14ac:dyDescent="0.35">
      <c r="N76"/>
      <c r="O76"/>
    </row>
    <row r="77" spans="13:15" x14ac:dyDescent="0.35">
      <c r="N77"/>
      <c r="O77"/>
    </row>
    <row r="78" spans="13:15" x14ac:dyDescent="0.35">
      <c r="N78"/>
      <c r="O78"/>
    </row>
    <row r="79" spans="13:15" x14ac:dyDescent="0.35">
      <c r="N79"/>
      <c r="O79"/>
    </row>
    <row r="80" spans="13:15" x14ac:dyDescent="0.35">
      <c r="M80" s="8" t="s">
        <v>1</v>
      </c>
      <c r="N80" t="s">
        <v>305</v>
      </c>
      <c r="O80"/>
    </row>
    <row r="81" spans="13:15" x14ac:dyDescent="0.35">
      <c r="M81" s="9" t="s">
        <v>24</v>
      </c>
      <c r="N81" s="7"/>
      <c r="O81"/>
    </row>
    <row r="82" spans="13:15" x14ac:dyDescent="0.35">
      <c r="N82"/>
      <c r="O82"/>
    </row>
    <row r="83" spans="13:15" x14ac:dyDescent="0.35">
      <c r="N83"/>
      <c r="O83"/>
    </row>
    <row r="84" spans="13:15" x14ac:dyDescent="0.35">
      <c r="N84"/>
      <c r="O84"/>
    </row>
    <row r="85" spans="13:15" x14ac:dyDescent="0.35">
      <c r="N85"/>
      <c r="O85"/>
    </row>
    <row r="86" spans="13:15" x14ac:dyDescent="0.35">
      <c r="N86"/>
      <c r="O86"/>
    </row>
    <row r="87" spans="13:15" x14ac:dyDescent="0.35">
      <c r="N87"/>
      <c r="O87"/>
    </row>
    <row r="88" spans="13:15" x14ac:dyDescent="0.35">
      <c r="N88"/>
      <c r="O88"/>
    </row>
    <row r="89" spans="13:15" x14ac:dyDescent="0.35">
      <c r="N89"/>
      <c r="O89"/>
    </row>
    <row r="90" spans="13:15" x14ac:dyDescent="0.35">
      <c r="N90"/>
      <c r="O90"/>
    </row>
    <row r="91" spans="13:15" x14ac:dyDescent="0.35">
      <c r="N91"/>
      <c r="O91"/>
    </row>
    <row r="92" spans="13:15" x14ac:dyDescent="0.35">
      <c r="N92"/>
      <c r="O92"/>
    </row>
    <row r="93" spans="13:15" x14ac:dyDescent="0.35">
      <c r="N93"/>
    </row>
    <row r="94" spans="13:15" x14ac:dyDescent="0.35">
      <c r="N94"/>
    </row>
    <row r="95" spans="13:15" x14ac:dyDescent="0.35">
      <c r="M95" s="9"/>
      <c r="N95" s="7"/>
    </row>
    <row r="96" spans="13:15" x14ac:dyDescent="0.35">
      <c r="M96" s="9"/>
      <c r="N96" s="7"/>
    </row>
    <row r="97" spans="13:14" x14ac:dyDescent="0.35">
      <c r="M97" s="9"/>
      <c r="N97" s="7"/>
    </row>
    <row r="98" spans="13:14" x14ac:dyDescent="0.35">
      <c r="M98" s="9"/>
      <c r="N98" s="7"/>
    </row>
    <row r="99" spans="13:14" x14ac:dyDescent="0.35">
      <c r="M99" s="9"/>
      <c r="N99" s="7"/>
    </row>
    <row r="100" spans="13:14" x14ac:dyDescent="0.35">
      <c r="M100" s="9"/>
      <c r="N100" s="7"/>
    </row>
    <row r="101" spans="13:14" x14ac:dyDescent="0.35">
      <c r="M101" s="9"/>
      <c r="N101" s="7"/>
    </row>
    <row r="102" spans="13:14" x14ac:dyDescent="0.35">
      <c r="N102"/>
    </row>
    <row r="103" spans="13:14" x14ac:dyDescent="0.35">
      <c r="N103"/>
    </row>
    <row r="104" spans="13:14" x14ac:dyDescent="0.35">
      <c r="N104"/>
    </row>
    <row r="105" spans="13:14" x14ac:dyDescent="0.35">
      <c r="N105"/>
    </row>
    <row r="109" spans="13:14" x14ac:dyDescent="0.35">
      <c r="M109" s="8" t="s">
        <v>1</v>
      </c>
      <c r="N109" t="s">
        <v>306</v>
      </c>
    </row>
    <row r="110" spans="13:14" x14ac:dyDescent="0.35">
      <c r="M110" s="9" t="s">
        <v>24</v>
      </c>
      <c r="N110" s="7"/>
    </row>
    <row r="111" spans="13:14" x14ac:dyDescent="0.35">
      <c r="N111"/>
    </row>
    <row r="112" spans="13:14" x14ac:dyDescent="0.35">
      <c r="N112"/>
    </row>
    <row r="113" spans="14:14" x14ac:dyDescent="0.35">
      <c r="N113"/>
    </row>
    <row r="114" spans="14:14" x14ac:dyDescent="0.35">
      <c r="N114"/>
    </row>
    <row r="115" spans="14:14" x14ac:dyDescent="0.35">
      <c r="N115"/>
    </row>
    <row r="116" spans="14:14" x14ac:dyDescent="0.35">
      <c r="N116"/>
    </row>
    <row r="117" spans="14:14" x14ac:dyDescent="0.35">
      <c r="N117"/>
    </row>
    <row r="118" spans="14:14" x14ac:dyDescent="0.35">
      <c r="N118"/>
    </row>
    <row r="119" spans="14:14" x14ac:dyDescent="0.35">
      <c r="N119"/>
    </row>
    <row r="120" spans="14:14" x14ac:dyDescent="0.35">
      <c r="N120"/>
    </row>
    <row r="121" spans="14:14" x14ac:dyDescent="0.35">
      <c r="N121"/>
    </row>
    <row r="122" spans="14:14" x14ac:dyDescent="0.35">
      <c r="N122"/>
    </row>
    <row r="123" spans="14:14" x14ac:dyDescent="0.35">
      <c r="N123"/>
    </row>
    <row r="124" spans="14:14" x14ac:dyDescent="0.35">
      <c r="N124"/>
    </row>
    <row r="125" spans="14:14" x14ac:dyDescent="0.35">
      <c r="N125"/>
    </row>
    <row r="126" spans="14:14" x14ac:dyDescent="0.35">
      <c r="N126"/>
    </row>
    <row r="127" spans="14:14" x14ac:dyDescent="0.35">
      <c r="N127"/>
    </row>
    <row r="128" spans="14:14" x14ac:dyDescent="0.35">
      <c r="N128"/>
    </row>
    <row r="129" spans="14:14" x14ac:dyDescent="0.35">
      <c r="N129"/>
    </row>
    <row r="130" spans="14:14" x14ac:dyDescent="0.35">
      <c r="N130"/>
    </row>
    <row r="131" spans="14:14" x14ac:dyDescent="0.35">
      <c r="N131"/>
    </row>
    <row r="132" spans="14:14" x14ac:dyDescent="0.35">
      <c r="N132"/>
    </row>
    <row r="133" spans="14:14" x14ac:dyDescent="0.35">
      <c r="N133"/>
    </row>
    <row r="134" spans="14:14" x14ac:dyDescent="0.35">
      <c r="N134"/>
    </row>
    <row r="135" spans="14:14" x14ac:dyDescent="0.35">
      <c r="N135"/>
    </row>
    <row r="136" spans="14:14" x14ac:dyDescent="0.35">
      <c r="N136"/>
    </row>
    <row r="137" spans="14:14" x14ac:dyDescent="0.35">
      <c r="N137"/>
    </row>
    <row r="138" spans="14:14" x14ac:dyDescent="0.35">
      <c r="N138"/>
    </row>
    <row r="139" spans="14:14" x14ac:dyDescent="0.35">
      <c r="N139"/>
    </row>
    <row r="140" spans="14:14" x14ac:dyDescent="0.35">
      <c r="N140"/>
    </row>
    <row r="141" spans="14:14" x14ac:dyDescent="0.35">
      <c r="N141"/>
    </row>
    <row r="142" spans="14:14" x14ac:dyDescent="0.35">
      <c r="N142"/>
    </row>
    <row r="143" spans="14:14" x14ac:dyDescent="0.35">
      <c r="N143"/>
    </row>
    <row r="144" spans="14:14" x14ac:dyDescent="0.35">
      <c r="N144"/>
    </row>
    <row r="145" spans="14:14" x14ac:dyDescent="0.35">
      <c r="N145"/>
    </row>
    <row r="146" spans="14:14" x14ac:dyDescent="0.35">
      <c r="N146"/>
    </row>
    <row r="147" spans="14:14" x14ac:dyDescent="0.35">
      <c r="N147"/>
    </row>
    <row r="148" spans="14:14" x14ac:dyDescent="0.35">
      <c r="N148"/>
    </row>
    <row r="149" spans="14:14" x14ac:dyDescent="0.35">
      <c r="N149"/>
    </row>
    <row r="150" spans="14:14" x14ac:dyDescent="0.35">
      <c r="N150"/>
    </row>
    <row r="151" spans="14:14" x14ac:dyDescent="0.35">
      <c r="N151"/>
    </row>
    <row r="152" spans="14:14" x14ac:dyDescent="0.35">
      <c r="N152"/>
    </row>
    <row r="153" spans="14:14" x14ac:dyDescent="0.35">
      <c r="N153"/>
    </row>
    <row r="154" spans="14:14" x14ac:dyDescent="0.35">
      <c r="N154"/>
    </row>
    <row r="155" spans="14:14" x14ac:dyDescent="0.35">
      <c r="N155"/>
    </row>
    <row r="156" spans="14:14" x14ac:dyDescent="0.35">
      <c r="N156"/>
    </row>
    <row r="157" spans="14:14" x14ac:dyDescent="0.35">
      <c r="N157"/>
    </row>
    <row r="158" spans="14:14" x14ac:dyDescent="0.35">
      <c r="N158"/>
    </row>
    <row r="159" spans="14:14" x14ac:dyDescent="0.35">
      <c r="N159"/>
    </row>
    <row r="160" spans="14:14" x14ac:dyDescent="0.35">
      <c r="N160"/>
    </row>
    <row r="161" spans="14:14" x14ac:dyDescent="0.35">
      <c r="N161"/>
    </row>
    <row r="162" spans="14:14" x14ac:dyDescent="0.35">
      <c r="N162"/>
    </row>
    <row r="163" spans="14:14" x14ac:dyDescent="0.35">
      <c r="N163"/>
    </row>
    <row r="164" spans="14:14" x14ac:dyDescent="0.35">
      <c r="N164"/>
    </row>
    <row r="165" spans="14:14" x14ac:dyDescent="0.35">
      <c r="N165"/>
    </row>
    <row r="166" spans="14:14" x14ac:dyDescent="0.35">
      <c r="N166"/>
    </row>
    <row r="167" spans="14:14" x14ac:dyDescent="0.35">
      <c r="N167"/>
    </row>
    <row r="168" spans="14:14" x14ac:dyDescent="0.35">
      <c r="N168"/>
    </row>
    <row r="169" spans="14:14" x14ac:dyDescent="0.35">
      <c r="N169"/>
    </row>
    <row r="170" spans="14:14" x14ac:dyDescent="0.35">
      <c r="N170"/>
    </row>
    <row r="171" spans="14:14" x14ac:dyDescent="0.35">
      <c r="N171"/>
    </row>
    <row r="172" spans="14:14" x14ac:dyDescent="0.35">
      <c r="N172"/>
    </row>
    <row r="173" spans="14:14" x14ac:dyDescent="0.35">
      <c r="N173"/>
    </row>
    <row r="174" spans="14:14" x14ac:dyDescent="0.35">
      <c r="N174"/>
    </row>
  </sheetData>
  <pageMargins left="0.7" right="0.7" top="0.75" bottom="0.75" header="0.3" footer="0.3"/>
  <pageSetup orientation="portrait" verticalDpi="0" r:id="rId5"/>
  <drawing r:id="rId6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1"/>
  <sheetViews>
    <sheetView workbookViewId="0">
      <selection activeCell="A2" sqref="A2:C9"/>
    </sheetView>
  </sheetViews>
  <sheetFormatPr defaultRowHeight="14.5" x14ac:dyDescent="0.35"/>
  <cols>
    <col min="1" max="1" width="35.7265625" bestFit="1" customWidth="1"/>
    <col min="2" max="2" width="24.81640625" bestFit="1" customWidth="1"/>
    <col min="3" max="3" width="13.1796875" bestFit="1" customWidth="1"/>
    <col min="14" max="14" width="18" customWidth="1"/>
    <col min="15" max="15" width="12.7265625" style="1" customWidth="1"/>
  </cols>
  <sheetData>
    <row r="1" spans="1:16" s="6" customFormat="1" x14ac:dyDescent="0.35">
      <c r="A1" s="6" t="s">
        <v>0</v>
      </c>
      <c r="B1" s="6" t="s">
        <v>307</v>
      </c>
      <c r="C1" s="6" t="s">
        <v>308</v>
      </c>
      <c r="D1"/>
      <c r="E1"/>
      <c r="F1"/>
      <c r="G1"/>
      <c r="H1"/>
      <c r="I1"/>
      <c r="J1"/>
      <c r="N1" s="8" t="s">
        <v>309</v>
      </c>
      <c r="O1" s="1" t="s">
        <v>310</v>
      </c>
      <c r="P1"/>
    </row>
    <row r="2" spans="1:16" x14ac:dyDescent="0.35">
      <c r="A2" t="s">
        <v>320</v>
      </c>
      <c r="B2" t="s">
        <v>424</v>
      </c>
      <c r="C2">
        <v>104.8288455</v>
      </c>
      <c r="N2" s="9" t="s">
        <v>24</v>
      </c>
    </row>
    <row r="3" spans="1:16" x14ac:dyDescent="0.35">
      <c r="A3" t="s">
        <v>320</v>
      </c>
      <c r="B3" t="s">
        <v>425</v>
      </c>
      <c r="C3">
        <v>12.911315499999999</v>
      </c>
      <c r="O3"/>
    </row>
    <row r="4" spans="1:16" x14ac:dyDescent="0.35">
      <c r="A4" t="s">
        <v>320</v>
      </c>
      <c r="B4" t="s">
        <v>426</v>
      </c>
      <c r="C4">
        <v>3.215662036291967E-7</v>
      </c>
      <c r="O4"/>
    </row>
    <row r="5" spans="1:16" x14ac:dyDescent="0.35">
      <c r="A5" t="s">
        <v>320</v>
      </c>
      <c r="B5" t="s">
        <v>427</v>
      </c>
      <c r="C5">
        <v>0.38689942990033704</v>
      </c>
      <c r="O5"/>
    </row>
    <row r="6" spans="1:16" x14ac:dyDescent="0.35">
      <c r="A6" t="s">
        <v>320</v>
      </c>
      <c r="B6" t="s">
        <v>336</v>
      </c>
      <c r="C6">
        <v>0.84218535368224268</v>
      </c>
      <c r="O6"/>
    </row>
    <row r="7" spans="1:16" x14ac:dyDescent="0.35">
      <c r="A7" t="s">
        <v>320</v>
      </c>
      <c r="B7" t="s">
        <v>166</v>
      </c>
      <c r="C7">
        <v>5.120962870983818</v>
      </c>
      <c r="O7"/>
    </row>
    <row r="8" spans="1:16" x14ac:dyDescent="0.35">
      <c r="A8" t="s">
        <v>320</v>
      </c>
      <c r="B8" t="s">
        <v>428</v>
      </c>
      <c r="C8">
        <v>2.7325900925160145</v>
      </c>
      <c r="O8"/>
    </row>
    <row r="9" spans="1:16" x14ac:dyDescent="0.35">
      <c r="A9" t="s">
        <v>320</v>
      </c>
      <c r="B9" t="s">
        <v>429</v>
      </c>
      <c r="C9">
        <v>2.0324670508720506</v>
      </c>
      <c r="O9"/>
    </row>
    <row r="10" spans="1:16" x14ac:dyDescent="0.35">
      <c r="O10"/>
    </row>
    <row r="11" spans="1:16" x14ac:dyDescent="0.35">
      <c r="O11"/>
    </row>
  </sheetData>
  <pageMargins left="0.7" right="0.7" top="0.75" bottom="0.75" header="0.3" footer="0.3"/>
  <pageSetup orientation="portrait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0"/>
  <sheetViews>
    <sheetView workbookViewId="0">
      <selection activeCell="M14" sqref="M14"/>
    </sheetView>
  </sheetViews>
  <sheetFormatPr defaultRowHeight="14.5" x14ac:dyDescent="0.35"/>
  <cols>
    <col min="14" max="14" width="19.7265625" bestFit="1" customWidth="1"/>
  </cols>
  <sheetData>
    <row r="1" spans="1:14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</row>
    <row r="2" spans="1:14" x14ac:dyDescent="0.35">
      <c r="A2" t="s">
        <v>320</v>
      </c>
      <c r="B2" t="s">
        <v>311</v>
      </c>
      <c r="C2">
        <v>2.0314285714285716</v>
      </c>
      <c r="D2">
        <v>7.3000000000000007</v>
      </c>
      <c r="E2">
        <v>4.0971373129894832</v>
      </c>
      <c r="F2">
        <v>0.48970157328564751</v>
      </c>
      <c r="G2">
        <v>201.68749079413769</v>
      </c>
      <c r="H2">
        <v>3.0086128465923925</v>
      </c>
      <c r="I2">
        <v>1.0542442962647471</v>
      </c>
      <c r="J2">
        <v>2.5220032709016049</v>
      </c>
      <c r="K2">
        <v>1.5408538719555347</v>
      </c>
      <c r="L2">
        <v>18</v>
      </c>
      <c r="M2">
        <v>70</v>
      </c>
      <c r="N2" s="19">
        <v>24.106265914202051</v>
      </c>
    </row>
    <row r="3" spans="1:14" x14ac:dyDescent="0.35">
      <c r="A3" t="s">
        <v>320</v>
      </c>
      <c r="B3" t="s">
        <v>312</v>
      </c>
      <c r="C3">
        <v>5.1209628709838153</v>
      </c>
      <c r="D3">
        <v>5.0174072483950285</v>
      </c>
      <c r="E3">
        <v>3.6870897517205004</v>
      </c>
      <c r="F3">
        <v>0.44069151564399889</v>
      </c>
      <c r="G3">
        <v>71.999931352990927</v>
      </c>
      <c r="H3">
        <v>6.0003490987961481</v>
      </c>
      <c r="I3">
        <v>4.2415766431714914</v>
      </c>
      <c r="J3">
        <v>5.5624401290551644</v>
      </c>
      <c r="K3">
        <v>4.6794856129124751</v>
      </c>
      <c r="L3">
        <v>70</v>
      </c>
      <c r="M3">
        <v>70</v>
      </c>
      <c r="N3" s="18">
        <v>8.6056377823207164</v>
      </c>
    </row>
    <row r="4" spans="1:14" x14ac:dyDescent="0.35">
      <c r="A4" t="s">
        <v>320</v>
      </c>
      <c r="B4" t="s">
        <v>313</v>
      </c>
      <c r="C4">
        <v>2.7325900925160154</v>
      </c>
      <c r="D4">
        <v>0.39250753592465298</v>
      </c>
      <c r="E4">
        <v>4.2334541220564761</v>
      </c>
      <c r="F4">
        <v>0.50599454829865187</v>
      </c>
      <c r="G4">
        <v>154.92459456875773</v>
      </c>
      <c r="H4">
        <v>3.7422864931188569</v>
      </c>
      <c r="I4">
        <v>1.7228936919131825</v>
      </c>
      <c r="J4">
        <v>3.2394868169866435</v>
      </c>
      <c r="K4">
        <v>2.2256933680453961</v>
      </c>
      <c r="L4">
        <v>70</v>
      </c>
      <c r="M4">
        <v>70</v>
      </c>
      <c r="N4" s="19">
        <v>18.517030771811097</v>
      </c>
    </row>
    <row r="5" spans="1:14" x14ac:dyDescent="0.35">
      <c r="A5" t="s">
        <v>320</v>
      </c>
      <c r="B5" t="s">
        <v>314</v>
      </c>
      <c r="C5">
        <v>3.2156620362919659E-7</v>
      </c>
      <c r="D5">
        <v>2.5080931334451762E-8</v>
      </c>
      <c r="E5">
        <v>1.3816178247358621E-6</v>
      </c>
      <c r="F5">
        <v>1.6513491512906541E-7</v>
      </c>
      <c r="G5">
        <v>429.65268400190115</v>
      </c>
      <c r="H5">
        <v>6.5108779626355048E-7</v>
      </c>
      <c r="I5">
        <v>-7.9553890051563948E-9</v>
      </c>
      <c r="J5">
        <v>4.8699555036052127E-7</v>
      </c>
      <c r="K5">
        <v>1.5613685689787271E-7</v>
      </c>
      <c r="L5">
        <v>41</v>
      </c>
      <c r="M5">
        <v>70</v>
      </c>
      <c r="N5" s="19">
        <v>51.353317999638207</v>
      </c>
    </row>
    <row r="6" spans="1:14" x14ac:dyDescent="0.35">
      <c r="A6" t="s">
        <v>320</v>
      </c>
      <c r="B6" t="s">
        <v>315</v>
      </c>
      <c r="C6">
        <v>0.38689942990033704</v>
      </c>
      <c r="D6">
        <v>0.33530509715225115</v>
      </c>
      <c r="E6">
        <v>1.423729154975816</v>
      </c>
      <c r="F6">
        <v>0.17016818179705764</v>
      </c>
      <c r="G6">
        <v>367.98429900570284</v>
      </c>
      <c r="H6">
        <v>0.72646474979427156</v>
      </c>
      <c r="I6">
        <v>4.7334110006402363E-2</v>
      </c>
      <c r="J6">
        <v>0.55737101749368512</v>
      </c>
      <c r="K6">
        <v>0.21642784230698886</v>
      </c>
      <c r="L6">
        <v>18</v>
      </c>
      <c r="M6">
        <v>70</v>
      </c>
      <c r="N6" s="19">
        <v>43.982536195747791</v>
      </c>
    </row>
    <row r="7" spans="1:14" x14ac:dyDescent="0.35">
      <c r="A7" t="s">
        <v>320</v>
      </c>
      <c r="B7" t="s">
        <v>316</v>
      </c>
      <c r="C7">
        <v>0.84218535368224268</v>
      </c>
      <c r="D7">
        <v>0.59624632665959387</v>
      </c>
      <c r="E7">
        <v>1.482545321019364</v>
      </c>
      <c r="F7">
        <v>0.17719805823171866</v>
      </c>
      <c r="G7">
        <v>176.03551457375852</v>
      </c>
      <c r="H7">
        <v>1.1957785735933326</v>
      </c>
      <c r="I7">
        <v>0.48859213377115335</v>
      </c>
      <c r="J7">
        <v>1.0196993518117206</v>
      </c>
      <c r="K7">
        <v>0.66467135555276546</v>
      </c>
      <c r="L7">
        <v>70</v>
      </c>
      <c r="M7">
        <v>70</v>
      </c>
      <c r="N7" s="19">
        <v>21.040268327745778</v>
      </c>
    </row>
    <row r="8" spans="1:14" x14ac:dyDescent="0.35">
      <c r="A8" t="s">
        <v>320</v>
      </c>
      <c r="B8" t="s">
        <v>317</v>
      </c>
      <c r="C8">
        <v>12.911314901856271</v>
      </c>
      <c r="D8">
        <v>16.587874677509671</v>
      </c>
      <c r="E8">
        <v>56.774691873579663</v>
      </c>
      <c r="F8">
        <v>6.7858736013447318</v>
      </c>
      <c r="G8">
        <v>439.72819426329011</v>
      </c>
      <c r="H8">
        <v>26.452314845949658</v>
      </c>
      <c r="I8">
        <v>-0.62968504223705679</v>
      </c>
      <c r="J8">
        <v>19.709287553457067</v>
      </c>
      <c r="K8">
        <v>6.1133422502555339</v>
      </c>
      <c r="L8">
        <v>20</v>
      </c>
      <c r="M8">
        <v>70</v>
      </c>
      <c r="N8" s="19">
        <v>52.557571811443623</v>
      </c>
    </row>
    <row r="9" spans="1:14" x14ac:dyDescent="0.35">
      <c r="A9" t="s">
        <v>320</v>
      </c>
      <c r="B9" t="s">
        <v>318</v>
      </c>
      <c r="C9">
        <v>104.82884613270808</v>
      </c>
      <c r="D9">
        <v>37.38517088886573</v>
      </c>
      <c r="E9">
        <v>146.99253415751303</v>
      </c>
      <c r="F9">
        <v>17.568968218362262</v>
      </c>
      <c r="G9">
        <v>140.22145581134015</v>
      </c>
      <c r="H9">
        <v>139.88717636972819</v>
      </c>
      <c r="I9">
        <v>69.770515895687794</v>
      </c>
      <c r="J9">
        <v>122.42913940100613</v>
      </c>
      <c r="K9">
        <v>87.228552864409863</v>
      </c>
      <c r="L9">
        <v>56</v>
      </c>
      <c r="M9">
        <v>70</v>
      </c>
      <c r="N9" s="19">
        <v>16.759669562823223</v>
      </c>
    </row>
    <row r="10" spans="1:14" x14ac:dyDescent="0.35">
      <c r="A10" t="s">
        <v>320</v>
      </c>
      <c r="B10" t="s">
        <v>319</v>
      </c>
      <c r="C10">
        <v>117.74016103456437</v>
      </c>
      <c r="D10">
        <v>32.546873492366295</v>
      </c>
      <c r="E10">
        <v>168.61790753781594</v>
      </c>
      <c r="F10">
        <v>20.15369471352988</v>
      </c>
      <c r="G10">
        <v>143.21188798808902</v>
      </c>
      <c r="H10">
        <v>157.95623268893479</v>
      </c>
      <c r="I10">
        <v>77.524089380193189</v>
      </c>
      <c r="J10">
        <v>137.92978930352226</v>
      </c>
      <c r="K10">
        <v>97.550532765605737</v>
      </c>
      <c r="L10">
        <v>57</v>
      </c>
      <c r="M10">
        <v>70</v>
      </c>
      <c r="N10" s="19">
        <v>17.11709457201566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87443-fb63-4041-8bab-c8366de136ed"/>
    <FileType xmlns="23277bc2-f8fe-4901-aaef-f93f447d4e50">Reports_Template_Master</FileType>
    <Refuge xmlns="23277bc2-f8fe-4901-aaef-f93f447d4e50">N/A</Refuge>
    <Protocol_Section xmlns="23277bc2-f8fe-4901-aaef-f93f447d4e50" xsi:nil="true"/>
    <Description xmlns="23277bc2-f8fe-4901-aaef-f93f447d4e50" xsi:nil="true"/>
    <Cal_Year xmlns="23277bc2-f8fe-4901-aaef-f93f447d4e5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F706F723D31D4F83CC9C5C59DBC8F8" ma:contentTypeVersion="16" ma:contentTypeDescription="Create a new document." ma:contentTypeScope="" ma:versionID="0ec50a50162c112a7472a58b9350b377">
  <xsd:schema xmlns:xsd="http://www.w3.org/2001/XMLSchema" xmlns:xs="http://www.w3.org/2001/XMLSchema" xmlns:p="http://schemas.microsoft.com/office/2006/metadata/properties" xmlns:ns2="23277bc2-f8fe-4901-aaef-f93f447d4e50" xmlns:ns3="f4d87443-fb63-4041-8bab-c8366de136ed" targetNamespace="http://schemas.microsoft.com/office/2006/metadata/properties" ma:root="true" ma:fieldsID="79f95edf13cc530e4d404267ff6b18e4" ns2:_="" ns3:_="">
    <xsd:import namespace="23277bc2-f8fe-4901-aaef-f93f447d4e50"/>
    <xsd:import namespace="f4d87443-fb63-4041-8bab-c8366de136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TaxCatchAll" minOccurs="0"/>
                <xsd:element ref="ns2:FileType"/>
                <xsd:element ref="ns3:SharedWithUsers" minOccurs="0"/>
                <xsd:element ref="ns3:SharedWithDetails" minOccurs="0"/>
                <xsd:element ref="ns2:Refuge"/>
                <xsd:element ref="ns2:Protocol_Section" minOccurs="0"/>
                <xsd:element ref="ns2:Description" minOccurs="0"/>
                <xsd:element ref="ns2:MediaServiceDateTaken" minOccurs="0"/>
                <xsd:element ref="ns2:Cal_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277bc2-f8fe-4901-aaef-f93f447d4e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FileType" ma:index="11" ma:displayName="FileType" ma:format="Dropdown" ma:internalName="FileType">
      <xsd:simpleType>
        <xsd:restriction base="dms:Choice">
          <xsd:enumeration value="N/A"/>
          <xsd:enumeration value="FMP"/>
          <xsd:enumeration value="FM_output"/>
          <xsd:enumeration value="Validation_report"/>
          <xsd:enumeration value="Inventory_workbook"/>
          <xsd:enumeration value="Inventory_narrative_report"/>
          <xsd:enumeration value="Factory_DB_Master"/>
          <xsd:enumeration value="Protocol_Material"/>
          <xsd:enumeration value="Reports_DB_Master"/>
          <xsd:enumeration value="Reports_Template_Master"/>
          <xsd:enumeration value="Other_raw_data_file"/>
          <xsd:enumeration value="Training_Material"/>
          <xsd:enumeration value="Training_Recording"/>
        </xsd:restriction>
      </xsd:simpleType>
    </xsd:element>
    <xsd:element name="Refuge" ma:index="14" ma:displayName="Refuge" ma:format="Dropdown" ma:internalName="Refuge">
      <xsd:simpleType>
        <xsd:restriction base="dms:Choice">
          <xsd:enumeration value="N/A"/>
          <xsd:enumeration value="Amagansett National Wildlife Refuge"/>
          <xsd:enumeration value="Aroostook National Wildlife Refuge"/>
          <xsd:enumeration value="Assabet River National Wildlife Refuge"/>
          <xsd:enumeration value="Back Bay National Wildlife Refuge"/>
          <xsd:enumeration value="Blackwater National Wildlife Refuge"/>
          <xsd:enumeration value="Block Island National Wildlife Refuge"/>
          <xsd:enumeration value="Bombay Hook National Wildlife Refuge"/>
          <xsd:enumeration value="Canaan Valley National Wildlife Refuge"/>
          <xsd:enumeration value="Cape May National Wildlife Refuge"/>
          <xsd:enumeration value="Cherry Valley National Wildlife Refuge"/>
          <xsd:enumeration value="Chincoteague National Wildlife Refuge"/>
          <xsd:enumeration value="Conscience Point National Wildlife Refuge"/>
          <xsd:enumeration value="Cross Island National Wildlife Refuge"/>
          <xsd:enumeration value="Eastern Neck National Wildlife Refuge"/>
          <xsd:enumeration value="Eastern Shore of Virginia National Wildlife Refuge"/>
          <xsd:enumeration value="Edwin B. Forsythe National Wildlife Refuge"/>
          <xsd:enumeration value="Elizabeth Alexandra Morton National Wildlife Refuge"/>
          <xsd:enumeration value="Erie National Wildlife Refuge"/>
          <xsd:enumeration value="Featherstone National Wildlife Refuge"/>
          <xsd:enumeration value="Fisherman Island National Wildlife Refuge"/>
          <xsd:enumeration value="Franklin Island National Wildlife Refuge"/>
          <xsd:enumeration value="Great Bay National Wildlife Refuge"/>
          <xsd:enumeration value="Great Dismal Swamp National Wildlife Refuge"/>
          <xsd:enumeration value="Great Meadows National Wildlife Refuge"/>
          <xsd:enumeration value="Great Swamp National Wildlife Refuge"/>
          <xsd:enumeration value="Great Thicket National Wildlife Refuge"/>
          <xsd:enumeration value="Great Thicket National Wildlife Refuge-Connecticut Focus Area"/>
          <xsd:enumeration value="Great Thicket National Wildlife Refuge-Housatonic Focus Area"/>
          <xsd:enumeration value="Great Thicket National Wildlife Refuge-Maine Focus Area"/>
          <xsd:enumeration value="Great Thicket National Wildlife Refuge-Massachusetts Focus Area"/>
          <xsd:enumeration value="Great Thicket National Wildlife Refuge-New Hampshire Focus Area"/>
          <xsd:enumeration value="Great Thicket National Wildlife Refuge-Rhode Island Focus Area"/>
          <xsd:enumeration value="Iroquois National Wildlife Refuge"/>
          <xsd:enumeration value="James River National Wildlife Refuge"/>
          <xsd:enumeration value="John H. Chafee National Wildlife Refuge"/>
          <xsd:enumeration value="John Hay National Wildlife Refuge"/>
          <xsd:enumeration value="John Heinz National Wildlife Refuge at Tinicum"/>
          <xsd:enumeration value="Martin National Wildlife Refuge"/>
          <xsd:enumeration value="Mashpee National Wildlife Refuge"/>
          <xsd:enumeration value="Mason Neck National Wildlife Refuge"/>
          <xsd:enumeration value="Massasoit National Wildlife Refuge"/>
          <xsd:enumeration value="Missisquoi National Wildlife Refuge"/>
          <xsd:enumeration value="Monomoy National Wildlife Refuge"/>
          <xsd:enumeration value="Montezuma National Wildlife Refuge"/>
          <xsd:enumeration value="Moosehorn National Wildlife Refuge"/>
          <xsd:enumeration value="Nansemond National Wildlife Refuge"/>
          <xsd:enumeration value="Nantucket National Wildlife Refuge"/>
          <xsd:enumeration value="Ninigret National Wildlife Refuge"/>
          <xsd:enumeration value="Nomans Land Island National Wildlife Refuge"/>
          <xsd:enumeration value="Occoquan Bay National Wildlife Refuge"/>
          <xsd:enumeration value="Ohio River Islands National Wildlife Refuge"/>
          <xsd:enumeration value="Oxbow National Wildlife Refuge"/>
          <xsd:enumeration value="Oyster Bay National Wildlife Refuge"/>
          <xsd:enumeration value="Parker River National Wildlife Refuge"/>
          <xsd:enumeration value="Patuxent Research Refuge"/>
          <xsd:enumeration value="Petit Manan National Wildlife Refuge"/>
          <xsd:enumeration value="Plum Tree Island National Wildlife Refuge"/>
          <xsd:enumeration value="Pond Island National Wildlife Refuge"/>
          <xsd:enumeration value="Presquile National Wildlife Refuge"/>
          <xsd:enumeration value="Prime Hook National Wildlife Refuge"/>
          <xsd:enumeration value="Rachel Carson National Wildlife Refuge"/>
          <xsd:enumeration value="Rappahannock River Valley National Wildlife Refuge"/>
          <xsd:enumeration value="Sachuest Point National Wildlife Refuge"/>
          <xsd:enumeration value="Seal Island National Wildlife Refuge"/>
          <xsd:enumeration value="Seatuck National Wildlife Refuge"/>
          <xsd:enumeration value="Shawangunk Grasslands National Wildlife Refuge"/>
          <xsd:enumeration value="Silvio O. Conte National Fish and Wildlife Refuge"/>
          <xsd:enumeration value="Stewart B. Mckinney National Wildlife Refuge"/>
          <xsd:enumeration value="Sunkhaze Meadows National Wildlife Refuge"/>
          <xsd:enumeration value="Supawna Meadows National Wildlife Refuge"/>
          <xsd:enumeration value="Susquehanna National Wildlife Refuge"/>
          <xsd:enumeration value="Target Rock National Wildlife Refuge"/>
          <xsd:enumeration value="Thacher Island National Wildlife Refuge"/>
          <xsd:enumeration value="Trustom Pond National Wildlife Refuge"/>
          <xsd:enumeration value="Umbagog National Wildlife Refuge"/>
          <xsd:enumeration value="Wallkill River National Wildlife Refuge"/>
          <xsd:enumeration value="Wallops Island National Wildlife Refuge"/>
          <xsd:enumeration value="Wapack National Wildlife Refuge"/>
          <xsd:enumeration value="Wertheim National Wildlife Refuge"/>
        </xsd:restriction>
      </xsd:simpleType>
    </xsd:element>
    <xsd:element name="Protocol_Section" ma:index="15" nillable="true" ma:displayName="Protocol_Section" ma:format="Dropdown" ma:internalName="Protocol_Section">
      <xsd:simpleType>
        <xsd:restriction base="dms:Choice">
          <xsd:enumeration value="N/A"/>
          <xsd:enumeration value="Element"/>
          <xsd:enumeration value="Appendix"/>
          <xsd:enumeration value="SOP"/>
          <xsd:enumeration value="Supplemental Materials"/>
        </xsd:restriction>
      </xsd:simpleType>
    </xsd:element>
    <xsd:element name="Description" ma:index="16" nillable="true" ma:displayName="Description" ma:format="Dropdown" ma:internalName="Description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Cal_Year" ma:index="18" nillable="true" ma:displayName="Cal_Year" ma:format="Dropdown" ma:internalName="Cal_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87443-fb63-4041-8bab-c8366de136ed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ffb55cf-3e11-4995-849e-49046e88e425}" ma:internalName="TaxCatchAll" ma:showField="CatchAllData" ma:web="f4d87443-fb63-4041-8bab-c8366de136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32FA8-A862-4DB5-9E07-03F2746B37B7}">
  <ds:schemaRefs>
    <ds:schemaRef ds:uri="http://schemas.microsoft.com/office/2006/metadata/properties"/>
    <ds:schemaRef ds:uri="http://schemas.microsoft.com/office/infopath/2007/PartnerControls"/>
    <ds:schemaRef ds:uri="f4d87443-fb63-4041-8bab-c8366de136ed"/>
    <ds:schemaRef ds:uri="23277bc2-f8fe-4901-aaef-f93f447d4e50"/>
  </ds:schemaRefs>
</ds:datastoreItem>
</file>

<file path=customXml/itemProps2.xml><?xml version="1.0" encoding="utf-8"?>
<ds:datastoreItem xmlns:ds="http://schemas.openxmlformats.org/officeDocument/2006/customXml" ds:itemID="{EEF07003-FA44-460D-B349-F065408350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277bc2-f8fe-4901-aaef-f93f447d4e50"/>
    <ds:schemaRef ds:uri="f4d87443-fb63-4041-8bab-c8366de136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796A06-8981-4CAD-8586-B6F497B7E2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8</vt:i4>
      </vt:variant>
    </vt:vector>
  </HeadingPairs>
  <TitlesOfParts>
    <vt:vector size="43" baseType="lpstr">
      <vt:lpstr>1 TreeComposition</vt:lpstr>
      <vt:lpstr>2 TreeStats</vt:lpstr>
      <vt:lpstr>3 Regen</vt:lpstr>
      <vt:lpstr>4 Regen_Stats</vt:lpstr>
      <vt:lpstr>5 VegComposition</vt:lpstr>
      <vt:lpstr>6 WatchlistSpecies</vt:lpstr>
      <vt:lpstr>7 CrownComposition</vt:lpstr>
      <vt:lpstr>8 CrownStructure</vt:lpstr>
      <vt:lpstr>9 CrownStructure_Stats</vt:lpstr>
      <vt:lpstr>10 TreeDiameter</vt:lpstr>
      <vt:lpstr>11 TreeDiameter_Stats</vt:lpstr>
      <vt:lpstr>12 DeadTreeDiameter</vt:lpstr>
      <vt:lpstr>13 TreeCavityClass</vt:lpstr>
      <vt:lpstr>14 TreeCavityClass_Stats</vt:lpstr>
      <vt:lpstr>15 TreeCavityDistribution</vt:lpstr>
      <vt:lpstr>16 TreeWildlifeValues</vt:lpstr>
      <vt:lpstr>17 TreeWildlifeValues_Stats</vt:lpstr>
      <vt:lpstr>18 VegStructure</vt:lpstr>
      <vt:lpstr>19 VegStructure_Stats</vt:lpstr>
      <vt:lpstr>20 CWD</vt:lpstr>
      <vt:lpstr>21 CWD_Stats</vt:lpstr>
      <vt:lpstr>22 CanopyStructure</vt:lpstr>
      <vt:lpstr>23 CrownConditionSpecies</vt:lpstr>
      <vt:lpstr>24 CrownConditionSummary</vt:lpstr>
      <vt:lpstr>25 CrownConditionSummary_Stats</vt:lpstr>
      <vt:lpstr>26 DamageImpact</vt:lpstr>
      <vt:lpstr>27 DamageAgent</vt:lpstr>
      <vt:lpstr>28 Browse</vt:lpstr>
      <vt:lpstr>29 Landform</vt:lpstr>
      <vt:lpstr>30 MerchantableSpeciesVolume</vt:lpstr>
      <vt:lpstr>31 MerchantableSummary</vt:lpstr>
      <vt:lpstr>32 MerchantableSummaryStats</vt:lpstr>
      <vt:lpstr>33 BiomassSpecies</vt:lpstr>
      <vt:lpstr>34 BiomassSummary</vt:lpstr>
      <vt:lpstr>35 BiomassSummary_Stats</vt:lpstr>
      <vt:lpstr>Report_4_Plot_Tract_Watchlist</vt:lpstr>
      <vt:lpstr>Report_7_Plot_Tract_Live_Tree_DBH_Crown_Position_Label</vt:lpstr>
      <vt:lpstr>Report_9_Plot_Tract_Cavity_Trees</vt:lpstr>
      <vt:lpstr>Report_A_10_Plot_Tract_Wildlife</vt:lpstr>
      <vt:lpstr>Report_A_13_Plot_Tract_Total_Per_Cent_Label</vt:lpstr>
      <vt:lpstr>Report_A_14_Plot_Tract</vt:lpstr>
      <vt:lpstr>Report_Table__11_Plot_Tract</vt:lpstr>
      <vt:lpstr>Report_Table_15_Plot_Tract</vt:lpstr>
    </vt:vector>
  </TitlesOfParts>
  <Manager/>
  <Company>Department of Interior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NBush</dc:creator>
  <cp:keywords/>
  <dc:description/>
  <cp:lastModifiedBy>T.LaPointe</cp:lastModifiedBy>
  <cp:revision/>
  <dcterms:created xsi:type="dcterms:W3CDTF">2018-01-18T13:59:04Z</dcterms:created>
  <dcterms:modified xsi:type="dcterms:W3CDTF">2021-04-28T19:10:11Z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0x0101007FF706F723D31D4F83CC9C5C59DBC8F8</vt:lpwstr>
  </property>
</Properties>
</file>