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516"/>
  <workbookPr defaultThemeVersion="124226"/>
  <mc:AlternateContent xmlns:mc="http://schemas.openxmlformats.org/markup-compatibility/2006">
    <mc:Choice Requires="x15">
      <x15ac:absPath xmlns:x15ac="http://schemas.microsoft.com/office/spreadsheetml/2010/11/ac" url="C:\Users\rkatz\DOI\Invasive Species Network - Documents\General\"/>
    </mc:Choice>
  </mc:AlternateContent>
  <xr:revisionPtr revIDLastSave="0" documentId="8_{1C2F9EE0-DDD9-4873-83BE-3A808958EE2E}" xr6:coauthVersionLast="45" xr6:coauthVersionMax="45" xr10:uidLastSave="{00000000-0000-0000-0000-000000000000}"/>
  <bookViews>
    <workbookView xWindow="-120" yWindow="-120" windowWidth="29040" windowHeight="15990" xr2:uid="{00000000-000D-0000-FFFF-FFFF00000000}"/>
  </bookViews>
  <sheets>
    <sheet name="Instructions" sheetId="5" r:id="rId1"/>
    <sheet name="1 - Decision Elements" sheetId="3" r:id="rId2"/>
    <sheet name="2 - Relative Importance" sheetId="2" r:id="rId3"/>
    <sheet name="3 - Evaluation" sheetId="1" r:id="rId4"/>
    <sheet name="4 - Visualize Results" sheetId="6" r:id="rId5"/>
  </sheets>
  <calcPr calcId="191028" calcCompleted="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7" i="6" l="1"/>
  <c r="A30" i="6" s="1"/>
  <c r="J48" i="6"/>
  <c r="I48" i="6"/>
  <c r="H48" i="6"/>
  <c r="G48" i="6"/>
  <c r="F48" i="6"/>
  <c r="E48" i="6"/>
  <c r="D48" i="6"/>
  <c r="C48" i="6"/>
  <c r="J47" i="6"/>
  <c r="I47" i="6"/>
  <c r="H47" i="6"/>
  <c r="G47" i="6"/>
  <c r="F47" i="6"/>
  <c r="E47" i="6"/>
  <c r="D47" i="6"/>
  <c r="C47" i="6"/>
  <c r="J46" i="6"/>
  <c r="I46" i="6"/>
  <c r="H46" i="6"/>
  <c r="G46" i="6"/>
  <c r="F46" i="6"/>
  <c r="E46" i="6"/>
  <c r="D46" i="6"/>
  <c r="C46" i="6"/>
  <c r="J45" i="6"/>
  <c r="I45" i="6"/>
  <c r="H45" i="6"/>
  <c r="G45" i="6"/>
  <c r="F45" i="6"/>
  <c r="E45" i="6"/>
  <c r="D45" i="6"/>
  <c r="C45" i="6"/>
  <c r="J44" i="6"/>
  <c r="I44" i="6"/>
  <c r="H44" i="6"/>
  <c r="G44" i="6"/>
  <c r="F44" i="6"/>
  <c r="E44" i="6"/>
  <c r="D44" i="6"/>
  <c r="C44" i="6"/>
  <c r="J43" i="6"/>
  <c r="I43" i="6"/>
  <c r="H43" i="6"/>
  <c r="G43" i="6"/>
  <c r="F43" i="6"/>
  <c r="E43" i="6"/>
  <c r="D43" i="6"/>
  <c r="C43" i="6"/>
  <c r="J42" i="6"/>
  <c r="I42" i="6"/>
  <c r="H42" i="6"/>
  <c r="G42" i="6"/>
  <c r="F42" i="6"/>
  <c r="E42" i="6"/>
  <c r="D42" i="6"/>
  <c r="C42" i="6"/>
  <c r="J41" i="6"/>
  <c r="I41" i="6"/>
  <c r="H41" i="6"/>
  <c r="G41" i="6"/>
  <c r="F41" i="6"/>
  <c r="E41" i="6"/>
  <c r="D41" i="6"/>
  <c r="C41" i="6"/>
  <c r="J40" i="6"/>
  <c r="I40" i="6"/>
  <c r="H40" i="6"/>
  <c r="G40" i="6"/>
  <c r="F40" i="6"/>
  <c r="E40" i="6"/>
  <c r="D40" i="6"/>
  <c r="C40" i="6"/>
  <c r="J39" i="6"/>
  <c r="I39" i="6"/>
  <c r="H39" i="6"/>
  <c r="G39" i="6"/>
  <c r="F39" i="6"/>
  <c r="E39" i="6"/>
  <c r="D39" i="6"/>
  <c r="C39" i="6"/>
  <c r="J38" i="6"/>
  <c r="I38" i="6"/>
  <c r="H38" i="6"/>
  <c r="G38" i="6"/>
  <c r="F38" i="6"/>
  <c r="E38" i="6"/>
  <c r="D38" i="6"/>
  <c r="C38" i="6"/>
  <c r="J37" i="6"/>
  <c r="I37" i="6"/>
  <c r="H37" i="6"/>
  <c r="G37" i="6"/>
  <c r="F37" i="6"/>
  <c r="E37" i="6"/>
  <c r="D37" i="6"/>
  <c r="C37" i="6"/>
  <c r="J36" i="6"/>
  <c r="I36" i="6"/>
  <c r="H36" i="6"/>
  <c r="G36" i="6"/>
  <c r="F36" i="6"/>
  <c r="E36" i="6"/>
  <c r="D36" i="6"/>
  <c r="C36" i="6"/>
  <c r="J35" i="6"/>
  <c r="I35" i="6"/>
  <c r="H35" i="6"/>
  <c r="G35" i="6"/>
  <c r="F35" i="6"/>
  <c r="E35" i="6"/>
  <c r="D35" i="6"/>
  <c r="C35" i="6"/>
  <c r="J34" i="6"/>
  <c r="I34" i="6"/>
  <c r="H34" i="6"/>
  <c r="G34" i="6"/>
  <c r="F34" i="6"/>
  <c r="E34" i="6"/>
  <c r="D34" i="6"/>
  <c r="C34" i="6"/>
  <c r="J33" i="6"/>
  <c r="I33" i="6"/>
  <c r="H33" i="6"/>
  <c r="G33" i="6"/>
  <c r="F33" i="6"/>
  <c r="E33" i="6"/>
  <c r="D33" i="6"/>
  <c r="C33" i="6"/>
  <c r="J32" i="6"/>
  <c r="I32" i="6"/>
  <c r="H32" i="6"/>
  <c r="G32" i="6"/>
  <c r="F32" i="6"/>
  <c r="E32" i="6"/>
  <c r="D32" i="6"/>
  <c r="C32" i="6"/>
  <c r="J31" i="6"/>
  <c r="I31" i="6"/>
  <c r="H31" i="6"/>
  <c r="G31" i="6"/>
  <c r="F31" i="6"/>
  <c r="E31" i="6"/>
  <c r="D31" i="6"/>
  <c r="C31" i="6"/>
  <c r="J30" i="6"/>
  <c r="I30" i="6"/>
  <c r="H30" i="6"/>
  <c r="G30" i="6"/>
  <c r="F30" i="6"/>
  <c r="E30" i="6"/>
  <c r="D30" i="6"/>
  <c r="C30" i="6"/>
  <c r="J29" i="6"/>
  <c r="I29" i="6"/>
  <c r="H29" i="6"/>
  <c r="G29" i="6"/>
  <c r="F29" i="6"/>
  <c r="E29" i="6"/>
  <c r="D29" i="6"/>
  <c r="C29" i="6"/>
  <c r="K25" i="6"/>
  <c r="K24" i="6"/>
  <c r="K23" i="6"/>
  <c r="K22" i="6"/>
  <c r="K21" i="6"/>
  <c r="K20" i="6"/>
  <c r="K19" i="6"/>
  <c r="K18" i="6"/>
  <c r="K17" i="6"/>
  <c r="K16" i="6"/>
  <c r="K15" i="6"/>
  <c r="K14" i="6"/>
  <c r="K13" i="6"/>
  <c r="K12" i="6"/>
  <c r="K11" i="6"/>
  <c r="K10" i="6"/>
  <c r="K9" i="6"/>
  <c r="K8" i="6"/>
  <c r="K7" i="6"/>
  <c r="K6" i="6"/>
  <c r="J25" i="6"/>
  <c r="I25" i="6"/>
  <c r="H25" i="6"/>
  <c r="G25" i="6"/>
  <c r="F25" i="6"/>
  <c r="E25" i="6"/>
  <c r="D25" i="6"/>
  <c r="C25" i="6"/>
  <c r="J24" i="6"/>
  <c r="I24" i="6"/>
  <c r="H24" i="6"/>
  <c r="G24" i="6"/>
  <c r="F24" i="6"/>
  <c r="E24" i="6"/>
  <c r="D24" i="6"/>
  <c r="C24" i="6"/>
  <c r="J23" i="6"/>
  <c r="I23" i="6"/>
  <c r="H23" i="6"/>
  <c r="G23" i="6"/>
  <c r="F23" i="6"/>
  <c r="E23" i="6"/>
  <c r="D23" i="6"/>
  <c r="C23" i="6"/>
  <c r="J22" i="6"/>
  <c r="I22" i="6"/>
  <c r="H22" i="6"/>
  <c r="G22" i="6"/>
  <c r="F22" i="6"/>
  <c r="E22" i="6"/>
  <c r="D22" i="6"/>
  <c r="C22" i="6"/>
  <c r="J21" i="6"/>
  <c r="I21" i="6"/>
  <c r="H21" i="6"/>
  <c r="G21" i="6"/>
  <c r="F21" i="6"/>
  <c r="E21" i="6"/>
  <c r="D21" i="6"/>
  <c r="C21" i="6"/>
  <c r="J20" i="6"/>
  <c r="I20" i="6"/>
  <c r="H20" i="6"/>
  <c r="G20" i="6"/>
  <c r="F20" i="6"/>
  <c r="E20" i="6"/>
  <c r="D20" i="6"/>
  <c r="C20" i="6"/>
  <c r="J19" i="6"/>
  <c r="I19" i="6"/>
  <c r="H19" i="6"/>
  <c r="G19" i="6"/>
  <c r="F19" i="6"/>
  <c r="E19" i="6"/>
  <c r="D19" i="6"/>
  <c r="C19" i="6"/>
  <c r="J18" i="6"/>
  <c r="I18" i="6"/>
  <c r="H18" i="6"/>
  <c r="G18" i="6"/>
  <c r="F18" i="6"/>
  <c r="E18" i="6"/>
  <c r="D18" i="6"/>
  <c r="C18" i="6"/>
  <c r="J17" i="6"/>
  <c r="I17" i="6"/>
  <c r="H17" i="6"/>
  <c r="G17" i="6"/>
  <c r="F17" i="6"/>
  <c r="E17" i="6"/>
  <c r="D17" i="6"/>
  <c r="C17" i="6"/>
  <c r="J16" i="6"/>
  <c r="I16" i="6"/>
  <c r="H16" i="6"/>
  <c r="G16" i="6"/>
  <c r="F16" i="6"/>
  <c r="E16" i="6"/>
  <c r="D16" i="6"/>
  <c r="C16" i="6"/>
  <c r="J15" i="6"/>
  <c r="I15" i="6"/>
  <c r="H15" i="6"/>
  <c r="G15" i="6"/>
  <c r="F15" i="6"/>
  <c r="E15" i="6"/>
  <c r="D15" i="6"/>
  <c r="C15" i="6"/>
  <c r="J14" i="6"/>
  <c r="I14" i="6"/>
  <c r="H14" i="6"/>
  <c r="G14" i="6"/>
  <c r="F14" i="6"/>
  <c r="E14" i="6"/>
  <c r="D14" i="6"/>
  <c r="C14" i="6"/>
  <c r="J13" i="6"/>
  <c r="I13" i="6"/>
  <c r="H13" i="6"/>
  <c r="G13" i="6"/>
  <c r="F13" i="6"/>
  <c r="E13" i="6"/>
  <c r="D13" i="6"/>
  <c r="C13" i="6"/>
  <c r="J12" i="6"/>
  <c r="I12" i="6"/>
  <c r="H12" i="6"/>
  <c r="G12" i="6"/>
  <c r="F12" i="6"/>
  <c r="E12" i="6"/>
  <c r="D12" i="6"/>
  <c r="C12" i="6"/>
  <c r="J11" i="6"/>
  <c r="I11" i="6"/>
  <c r="H11" i="6"/>
  <c r="G11" i="6"/>
  <c r="F11" i="6"/>
  <c r="E11" i="6"/>
  <c r="D11" i="6"/>
  <c r="C11" i="6"/>
  <c r="J10" i="6"/>
  <c r="I10" i="6"/>
  <c r="H10" i="6"/>
  <c r="G10" i="6"/>
  <c r="F10" i="6"/>
  <c r="E10" i="6"/>
  <c r="D10" i="6"/>
  <c r="C10" i="6"/>
  <c r="J9" i="6"/>
  <c r="I9" i="6"/>
  <c r="H9" i="6"/>
  <c r="G9" i="6"/>
  <c r="F9" i="6"/>
  <c r="E9" i="6"/>
  <c r="D9" i="6"/>
  <c r="C9" i="6"/>
  <c r="J8" i="6"/>
  <c r="I8" i="6"/>
  <c r="H8" i="6"/>
  <c r="G8" i="6"/>
  <c r="F8" i="6"/>
  <c r="E8" i="6"/>
  <c r="D8" i="6"/>
  <c r="C8" i="6"/>
  <c r="J7" i="6"/>
  <c r="I7" i="6"/>
  <c r="H7" i="6"/>
  <c r="G7" i="6"/>
  <c r="F7" i="6"/>
  <c r="E7" i="6"/>
  <c r="D7" i="6"/>
  <c r="C7" i="6"/>
  <c r="C6" i="6"/>
  <c r="J6" i="6"/>
  <c r="I6" i="6"/>
  <c r="H6" i="6"/>
  <c r="G6" i="6"/>
  <c r="F6" i="6"/>
  <c r="E6" i="6"/>
  <c r="D6" i="6"/>
  <c r="A25" i="6"/>
  <c r="A48" i="6" s="1"/>
  <c r="A24" i="6"/>
  <c r="A47" i="6" s="1"/>
  <c r="A23" i="6"/>
  <c r="A46" i="6" s="1"/>
  <c r="A22" i="6"/>
  <c r="A45" i="6" s="1"/>
  <c r="A21" i="6"/>
  <c r="A44" i="6" s="1"/>
  <c r="A20" i="6"/>
  <c r="A43" i="6" s="1"/>
  <c r="A19" i="6"/>
  <c r="A42" i="6" s="1"/>
  <c r="A18" i="6"/>
  <c r="A41" i="6" s="1"/>
  <c r="A17" i="6"/>
  <c r="A40" i="6" s="1"/>
  <c r="A16" i="6"/>
  <c r="A39" i="6" s="1"/>
  <c r="A15" i="6"/>
  <c r="A38" i="6" s="1"/>
  <c r="A14" i="6"/>
  <c r="A37" i="6" s="1"/>
  <c r="A13" i="6"/>
  <c r="A36" i="6" s="1"/>
  <c r="A12" i="6"/>
  <c r="A35" i="6" s="1"/>
  <c r="A11" i="6"/>
  <c r="A34" i="6" s="1"/>
  <c r="A10" i="6"/>
  <c r="A33" i="6" s="1"/>
  <c r="A9" i="6"/>
  <c r="A32" i="6" s="1"/>
  <c r="A8" i="6"/>
  <c r="A31" i="6" s="1"/>
  <c r="A6" i="6"/>
  <c r="A29" i="6" s="1"/>
  <c r="B25" i="6"/>
  <c r="B48" i="6" s="1"/>
  <c r="B24" i="6"/>
  <c r="B47" i="6" s="1"/>
  <c r="B23" i="6"/>
  <c r="B46" i="6" s="1"/>
  <c r="B22" i="6"/>
  <c r="B45" i="6" s="1"/>
  <c r="B21" i="6"/>
  <c r="B44" i="6" s="1"/>
  <c r="B20" i="6"/>
  <c r="B43" i="6" s="1"/>
  <c r="B19" i="6"/>
  <c r="B42" i="6" s="1"/>
  <c r="B18" i="6"/>
  <c r="B41" i="6" s="1"/>
  <c r="B17" i="6"/>
  <c r="B40" i="6" s="1"/>
  <c r="B16" i="6"/>
  <c r="B39" i="6" s="1"/>
  <c r="B15" i="6"/>
  <c r="B38" i="6" s="1"/>
  <c r="B14" i="6"/>
  <c r="B37" i="6" s="1"/>
  <c r="B13" i="6"/>
  <c r="B36" i="6" s="1"/>
  <c r="B12" i="6"/>
  <c r="B35" i="6" s="1"/>
  <c r="B11" i="6"/>
  <c r="B34" i="6" s="1"/>
  <c r="B10" i="6"/>
  <c r="B33" i="6" s="1"/>
  <c r="B9" i="6"/>
  <c r="B32" i="6" s="1"/>
  <c r="B8" i="6"/>
  <c r="B31" i="6" s="1"/>
  <c r="B7" i="6"/>
  <c r="B30" i="6" s="1"/>
  <c r="B6" i="6"/>
  <c r="B29" i="6" s="1"/>
  <c r="I6" i="2"/>
  <c r="H6" i="2"/>
  <c r="G6" i="2"/>
  <c r="F6" i="2"/>
  <c r="E6" i="2"/>
  <c r="D6" i="2"/>
  <c r="C6" i="2"/>
  <c r="B6" i="2"/>
  <c r="H11" i="1" l="1"/>
  <c r="H12" i="1" s="1"/>
  <c r="R65" i="1" l="1"/>
  <c r="P65" i="1"/>
  <c r="N65" i="1"/>
  <c r="L65" i="1"/>
  <c r="J65" i="1"/>
  <c r="H65" i="1"/>
  <c r="F65" i="1"/>
  <c r="D65" i="1"/>
  <c r="R62" i="1"/>
  <c r="P62" i="1"/>
  <c r="N62" i="1"/>
  <c r="L62" i="1"/>
  <c r="J62" i="1"/>
  <c r="H62" i="1"/>
  <c r="F62" i="1"/>
  <c r="D62" i="1"/>
  <c r="R59" i="1"/>
  <c r="P59" i="1"/>
  <c r="N59" i="1"/>
  <c r="L59" i="1"/>
  <c r="J59" i="1"/>
  <c r="H59" i="1"/>
  <c r="F59" i="1"/>
  <c r="D59" i="1"/>
  <c r="D60" i="1" s="1"/>
  <c r="D61" i="1" s="1"/>
  <c r="R56" i="1"/>
  <c r="P56" i="1"/>
  <c r="N56" i="1"/>
  <c r="L56" i="1"/>
  <c r="J56" i="1"/>
  <c r="H56" i="1"/>
  <c r="F56" i="1"/>
  <c r="D56" i="1"/>
  <c r="R53" i="1"/>
  <c r="P53" i="1"/>
  <c r="N53" i="1"/>
  <c r="L53" i="1"/>
  <c r="J53" i="1"/>
  <c r="H53" i="1"/>
  <c r="F53" i="1"/>
  <c r="D53" i="1"/>
  <c r="R50" i="1"/>
  <c r="P50" i="1"/>
  <c r="N50" i="1"/>
  <c r="L50" i="1"/>
  <c r="J50" i="1"/>
  <c r="H50" i="1"/>
  <c r="F50" i="1"/>
  <c r="D50" i="1"/>
  <c r="R47" i="1"/>
  <c r="P47" i="1"/>
  <c r="N47" i="1"/>
  <c r="L47" i="1"/>
  <c r="J47" i="1"/>
  <c r="H47" i="1"/>
  <c r="F47" i="1"/>
  <c r="D47" i="1"/>
  <c r="R44" i="1"/>
  <c r="P44" i="1"/>
  <c r="N44" i="1"/>
  <c r="L44" i="1"/>
  <c r="J44" i="1"/>
  <c r="H44" i="1"/>
  <c r="F44" i="1"/>
  <c r="D44" i="1"/>
  <c r="R41" i="1"/>
  <c r="P41" i="1"/>
  <c r="N41" i="1"/>
  <c r="L41" i="1"/>
  <c r="J41" i="1"/>
  <c r="H41" i="1"/>
  <c r="F41" i="1"/>
  <c r="D41" i="1"/>
  <c r="R38" i="1"/>
  <c r="P38" i="1"/>
  <c r="N38" i="1"/>
  <c r="L38" i="1"/>
  <c r="J38" i="1"/>
  <c r="H38" i="1"/>
  <c r="F38" i="1"/>
  <c r="D38" i="1"/>
  <c r="R35" i="1"/>
  <c r="P35" i="1"/>
  <c r="N35" i="1"/>
  <c r="L35" i="1"/>
  <c r="J35" i="1"/>
  <c r="H35" i="1"/>
  <c r="F35" i="1"/>
  <c r="D35" i="1"/>
  <c r="R32" i="1"/>
  <c r="P32" i="1"/>
  <c r="N32" i="1"/>
  <c r="L32" i="1"/>
  <c r="J32" i="1"/>
  <c r="H32" i="1"/>
  <c r="F32" i="1"/>
  <c r="D32" i="1"/>
  <c r="R29" i="1"/>
  <c r="P29" i="1"/>
  <c r="N29" i="1"/>
  <c r="L29" i="1"/>
  <c r="J29" i="1"/>
  <c r="H29" i="1"/>
  <c r="F29" i="1"/>
  <c r="D29" i="1"/>
  <c r="R26" i="1"/>
  <c r="P26" i="1"/>
  <c r="N26" i="1"/>
  <c r="L26" i="1"/>
  <c r="J26" i="1"/>
  <c r="H26" i="1"/>
  <c r="F26" i="1"/>
  <c r="D26" i="1"/>
  <c r="R23" i="1"/>
  <c r="P23" i="1"/>
  <c r="N23" i="1"/>
  <c r="L23" i="1"/>
  <c r="J23" i="1"/>
  <c r="H23" i="1"/>
  <c r="F23" i="1"/>
  <c r="D23" i="1"/>
  <c r="R20" i="1"/>
  <c r="P20" i="1"/>
  <c r="N20" i="1"/>
  <c r="L20" i="1"/>
  <c r="J20" i="1"/>
  <c r="H20" i="1"/>
  <c r="F20" i="1"/>
  <c r="D20" i="1"/>
  <c r="R17" i="1"/>
  <c r="P17" i="1"/>
  <c r="N17" i="1"/>
  <c r="L17" i="1"/>
  <c r="J17" i="1"/>
  <c r="H17" i="1"/>
  <c r="F17" i="1"/>
  <c r="D17" i="1"/>
  <c r="R14" i="1"/>
  <c r="P14" i="1"/>
  <c r="N14" i="1"/>
  <c r="N15" i="1" s="1"/>
  <c r="L14" i="1"/>
  <c r="J14" i="1"/>
  <c r="H14" i="1"/>
  <c r="F14" i="1"/>
  <c r="D14" i="1"/>
  <c r="R11" i="1"/>
  <c r="P11" i="1"/>
  <c r="N11" i="1"/>
  <c r="L11" i="1"/>
  <c r="J11" i="1"/>
  <c r="H13" i="1"/>
  <c r="F11" i="1"/>
  <c r="D11" i="1"/>
  <c r="R8" i="1"/>
  <c r="R9" i="1" s="1"/>
  <c r="N8" i="1"/>
  <c r="P8" i="1"/>
  <c r="P9" i="1" s="1"/>
  <c r="L8" i="1"/>
  <c r="L9" i="1" s="1"/>
  <c r="J8" i="1"/>
  <c r="J9" i="1" s="1"/>
  <c r="H8" i="1"/>
  <c r="H9" i="1" s="1"/>
  <c r="D8" i="1"/>
  <c r="D9" i="1" s="1"/>
  <c r="D10" i="1" s="1"/>
  <c r="F8" i="1"/>
  <c r="F9" i="1" s="1"/>
  <c r="P12" i="1" l="1"/>
  <c r="P13" i="1" s="1"/>
  <c r="R12" i="1"/>
  <c r="R13" i="1" s="1"/>
  <c r="D18" i="1"/>
  <c r="D19" i="1" s="1"/>
  <c r="D27" i="1"/>
  <c r="D28" i="1" s="1"/>
  <c r="D39" i="1"/>
  <c r="D40" i="1" s="1"/>
  <c r="D48" i="1"/>
  <c r="D49" i="1" s="1"/>
  <c r="D57" i="1"/>
  <c r="D58" i="1" s="1"/>
  <c r="F21" i="1"/>
  <c r="F22" i="1" s="1"/>
  <c r="F30" i="1"/>
  <c r="F31" i="1" s="1"/>
  <c r="F42" i="1"/>
  <c r="F43" i="1" s="1"/>
  <c r="F54" i="1"/>
  <c r="F55" i="1" s="1"/>
  <c r="F60" i="1"/>
  <c r="F61" i="1" s="1"/>
  <c r="H21" i="1"/>
  <c r="H22" i="1" s="1"/>
  <c r="H24" i="1"/>
  <c r="H25" i="1" s="1"/>
  <c r="H27" i="1"/>
  <c r="H28" i="1" s="1"/>
  <c r="H30" i="1"/>
  <c r="H31" i="1" s="1"/>
  <c r="H33" i="1"/>
  <c r="H34" i="1" s="1"/>
  <c r="H36" i="1"/>
  <c r="H37" i="1" s="1"/>
  <c r="H39" i="1"/>
  <c r="H40" i="1" s="1"/>
  <c r="H42" i="1"/>
  <c r="H43" i="1" s="1"/>
  <c r="H45" i="1"/>
  <c r="H46" i="1" s="1"/>
  <c r="H48" i="1"/>
  <c r="H49" i="1" s="1"/>
  <c r="H51" i="1"/>
  <c r="H52" i="1" s="1"/>
  <c r="H54" i="1"/>
  <c r="H55" i="1" s="1"/>
  <c r="H57" i="1"/>
  <c r="H58" i="1" s="1"/>
  <c r="H60" i="1"/>
  <c r="H61" i="1" s="1"/>
  <c r="H63" i="1"/>
  <c r="H64" i="1" s="1"/>
  <c r="H66" i="1"/>
  <c r="H67" i="1" s="1"/>
  <c r="P15" i="1"/>
  <c r="P16" i="1" s="1"/>
  <c r="R24" i="1"/>
  <c r="R25" i="1" s="1"/>
  <c r="D30" i="1"/>
  <c r="D31" i="1" s="1"/>
  <c r="F15" i="1"/>
  <c r="F16" i="1" s="1"/>
  <c r="F33" i="1"/>
  <c r="F34" i="1" s="1"/>
  <c r="F48" i="1"/>
  <c r="F49" i="1" s="1"/>
  <c r="F66" i="1"/>
  <c r="F67" i="1" s="1"/>
  <c r="J12" i="1"/>
  <c r="J13" i="1" s="1"/>
  <c r="J21" i="1"/>
  <c r="J22" i="1" s="1"/>
  <c r="J30" i="1"/>
  <c r="J31" i="1" s="1"/>
  <c r="J36" i="1"/>
  <c r="J37" i="1" s="1"/>
  <c r="J39" i="1"/>
  <c r="J40" i="1" s="1"/>
  <c r="J42" i="1"/>
  <c r="J43" i="1" s="1"/>
  <c r="J45" i="1"/>
  <c r="J46" i="1" s="1"/>
  <c r="J48" i="1"/>
  <c r="J49" i="1" s="1"/>
  <c r="J51" i="1"/>
  <c r="J52" i="1" s="1"/>
  <c r="J54" i="1"/>
  <c r="J55" i="1" s="1"/>
  <c r="J57" i="1"/>
  <c r="J58" i="1" s="1"/>
  <c r="J60" i="1"/>
  <c r="J61" i="1" s="1"/>
  <c r="J63" i="1"/>
  <c r="J64" i="1" s="1"/>
  <c r="J66" i="1"/>
  <c r="J67" i="1" s="1"/>
  <c r="N9" i="1"/>
  <c r="N10" i="1" s="1"/>
  <c r="R15" i="1"/>
  <c r="R16" i="1" s="1"/>
  <c r="R27" i="1"/>
  <c r="R28" i="1" s="1"/>
  <c r="D15" i="1"/>
  <c r="D16" i="1" s="1"/>
  <c r="D24" i="1"/>
  <c r="D25" i="1" s="1"/>
  <c r="D36" i="1"/>
  <c r="D37" i="1" s="1"/>
  <c r="D45" i="1"/>
  <c r="D46" i="1" s="1"/>
  <c r="D54" i="1"/>
  <c r="D55" i="1" s="1"/>
  <c r="D63" i="1"/>
  <c r="D64" i="1" s="1"/>
  <c r="F12" i="1"/>
  <c r="F13" i="1" s="1"/>
  <c r="F24" i="1"/>
  <c r="F25" i="1" s="1"/>
  <c r="F37" i="1"/>
  <c r="F36" i="1"/>
  <c r="F45" i="1"/>
  <c r="F46" i="1" s="1"/>
  <c r="F57" i="1"/>
  <c r="F58" i="1" s="1"/>
  <c r="H15" i="1"/>
  <c r="H16" i="1" s="1"/>
  <c r="J27" i="1"/>
  <c r="J28" i="1" s="1"/>
  <c r="L18" i="1"/>
  <c r="L19" i="1" s="1"/>
  <c r="L21" i="1"/>
  <c r="L22" i="1" s="1"/>
  <c r="L24" i="1"/>
  <c r="L25" i="1" s="1"/>
  <c r="L27" i="1"/>
  <c r="L28" i="1" s="1"/>
  <c r="L30" i="1"/>
  <c r="L31" i="1" s="1"/>
  <c r="L33" i="1"/>
  <c r="L34" i="1" s="1"/>
  <c r="L36" i="1"/>
  <c r="L37" i="1" s="1"/>
  <c r="L39" i="1"/>
  <c r="L40" i="1" s="1"/>
  <c r="L42" i="1"/>
  <c r="L43" i="1" s="1"/>
  <c r="L45" i="1"/>
  <c r="L46" i="1" s="1"/>
  <c r="L48" i="1"/>
  <c r="L49" i="1" s="1"/>
  <c r="L51" i="1"/>
  <c r="L52" i="1" s="1"/>
  <c r="L54" i="1"/>
  <c r="L55" i="1" s="1"/>
  <c r="L57" i="1"/>
  <c r="L58" i="1" s="1"/>
  <c r="L60" i="1"/>
  <c r="L61" i="1" s="1"/>
  <c r="L63" i="1"/>
  <c r="L64" i="1" s="1"/>
  <c r="L66" i="1"/>
  <c r="L67" i="1" s="1"/>
  <c r="P18" i="1"/>
  <c r="P19" i="1" s="1"/>
  <c r="R18" i="1"/>
  <c r="R19" i="1" s="1"/>
  <c r="D12" i="1"/>
  <c r="D13" i="1" s="1"/>
  <c r="D21" i="1"/>
  <c r="D22" i="1" s="1"/>
  <c r="D33" i="1"/>
  <c r="D34" i="1" s="1"/>
  <c r="D42" i="1"/>
  <c r="D43" i="1" s="1"/>
  <c r="D51" i="1"/>
  <c r="D52" i="1" s="1"/>
  <c r="D66" i="1"/>
  <c r="D67" i="1" s="1"/>
  <c r="F18" i="1"/>
  <c r="F19" i="1" s="1"/>
  <c r="F39" i="1"/>
  <c r="F40" i="1" s="1"/>
  <c r="F52" i="1"/>
  <c r="F51" i="1"/>
  <c r="F63" i="1"/>
  <c r="F64" i="1" s="1"/>
  <c r="J18" i="1"/>
  <c r="J19" i="1" s="1"/>
  <c r="J24" i="1"/>
  <c r="J25" i="1" s="1"/>
  <c r="J33" i="1"/>
  <c r="J34" i="1" s="1"/>
  <c r="N12" i="1"/>
  <c r="N13" i="1" s="1"/>
  <c r="N18" i="1"/>
  <c r="N19" i="1" s="1"/>
  <c r="N21" i="1"/>
  <c r="N22" i="1" s="1"/>
  <c r="N24" i="1"/>
  <c r="N25" i="1" s="1"/>
  <c r="N27" i="1"/>
  <c r="N28" i="1" s="1"/>
  <c r="N30" i="1"/>
  <c r="N31" i="1" s="1"/>
  <c r="N33" i="1"/>
  <c r="N34" i="1" s="1"/>
  <c r="N36" i="1"/>
  <c r="N37" i="1" s="1"/>
  <c r="N39" i="1"/>
  <c r="N40" i="1" s="1"/>
  <c r="N42" i="1"/>
  <c r="N43" i="1" s="1"/>
  <c r="N45" i="1"/>
  <c r="N46" i="1" s="1"/>
  <c r="N48" i="1"/>
  <c r="N49" i="1" s="1"/>
  <c r="N51" i="1"/>
  <c r="N52" i="1" s="1"/>
  <c r="N54" i="1"/>
  <c r="N55" i="1" s="1"/>
  <c r="N57" i="1"/>
  <c r="N58" i="1" s="1"/>
  <c r="N60" i="1"/>
  <c r="N61" i="1" s="1"/>
  <c r="N63" i="1"/>
  <c r="N64" i="1" s="1"/>
  <c r="N66" i="1"/>
  <c r="N67" i="1" s="1"/>
  <c r="P21" i="1"/>
  <c r="P22" i="1" s="1"/>
  <c r="P24" i="1"/>
  <c r="P25" i="1" s="1"/>
  <c r="P27" i="1"/>
  <c r="P28" i="1" s="1"/>
  <c r="P30" i="1"/>
  <c r="P31" i="1" s="1"/>
  <c r="P33" i="1"/>
  <c r="P34" i="1" s="1"/>
  <c r="P36" i="1"/>
  <c r="P37" i="1" s="1"/>
  <c r="P39" i="1"/>
  <c r="P40" i="1" s="1"/>
  <c r="P42" i="1"/>
  <c r="P43" i="1" s="1"/>
  <c r="P45" i="1"/>
  <c r="P46" i="1" s="1"/>
  <c r="P49" i="1"/>
  <c r="P48" i="1"/>
  <c r="P51" i="1"/>
  <c r="P52" i="1" s="1"/>
  <c r="P54" i="1"/>
  <c r="P55" i="1" s="1"/>
  <c r="P57" i="1"/>
  <c r="P58" i="1" s="1"/>
  <c r="P60" i="1"/>
  <c r="P61" i="1" s="1"/>
  <c r="P63" i="1"/>
  <c r="P64" i="1" s="1"/>
  <c r="P66" i="1"/>
  <c r="P67" i="1" s="1"/>
  <c r="R21" i="1"/>
  <c r="R22" i="1" s="1"/>
  <c r="R30" i="1"/>
  <c r="R31" i="1" s="1"/>
  <c r="R33" i="1"/>
  <c r="R34" i="1" s="1"/>
  <c r="R36" i="1"/>
  <c r="R37" i="1" s="1"/>
  <c r="R39" i="1"/>
  <c r="R40" i="1" s="1"/>
  <c r="R42" i="1"/>
  <c r="R43" i="1" s="1"/>
  <c r="R45" i="1"/>
  <c r="R46" i="1" s="1"/>
  <c r="R48" i="1"/>
  <c r="R49" i="1" s="1"/>
  <c r="R51" i="1"/>
  <c r="R52" i="1" s="1"/>
  <c r="R54" i="1"/>
  <c r="R55" i="1" s="1"/>
  <c r="R57" i="1"/>
  <c r="R58" i="1" s="1"/>
  <c r="R60" i="1"/>
  <c r="R61" i="1" s="1"/>
  <c r="R63" i="1"/>
  <c r="R64" i="1" s="1"/>
  <c r="R66" i="1"/>
  <c r="R67" i="1" s="1"/>
  <c r="N16" i="1"/>
  <c r="L15" i="1"/>
  <c r="L16" i="1" s="1"/>
  <c r="L12" i="1"/>
  <c r="L13" i="1" s="1"/>
  <c r="J15" i="1"/>
  <c r="J16" i="1" s="1"/>
  <c r="F27" i="1"/>
  <c r="F28" i="1" s="1"/>
  <c r="H18" i="1"/>
  <c r="H19" i="1" s="1"/>
  <c r="F10" i="1"/>
  <c r="R10" i="1"/>
  <c r="P10" i="1"/>
  <c r="L10" i="1"/>
  <c r="J10" i="1"/>
  <c r="H10" i="1"/>
  <c r="J8" i="2"/>
  <c r="J6" i="2"/>
  <c r="S49" i="1" l="1"/>
  <c r="S67" i="1"/>
  <c r="S31" i="1"/>
  <c r="S34" i="1"/>
  <c r="S37" i="1"/>
  <c r="S64" i="1"/>
  <c r="S55" i="1"/>
  <c r="S61" i="1"/>
  <c r="S43" i="1"/>
  <c r="S40" i="1"/>
  <c r="S22" i="1"/>
  <c r="S25" i="1"/>
  <c r="S58" i="1"/>
  <c r="S52" i="1"/>
  <c r="S46" i="1"/>
  <c r="S13" i="1"/>
  <c r="S28" i="1"/>
  <c r="S19" i="1"/>
  <c r="S16" i="1"/>
  <c r="S10" i="1"/>
</calcChain>
</file>

<file path=xl/sharedStrings.xml><?xml version="1.0" encoding="utf-8"?>
<sst xmlns="http://schemas.openxmlformats.org/spreadsheetml/2006/main" count="381" uniqueCount="99">
  <si>
    <t>Invasive Plant Management Prioritization Tool (iPMP)</t>
  </si>
  <si>
    <t>Overview</t>
  </si>
  <si>
    <t>This tool was designed to assist refuge staff in prioritizing invasive plants for management by breaking the process into eight decision elements.  This tool is to be applied to one refuge management unit or habitat type (e.g., the tool will need to be re-run for each habitat or management unit under consideration). It is recommended that the Excel file be named for the area under consideration, and a blank template maintained for additional areas/habitats. Ideally, areas (management units or habitats) are prioritized first before using this tool, and the Invasive Plant Inventory and Early Detection Prioritization Tool (iPIP) (USFWS and Utah State Unversity 2018) can be used for this step,  as well as for prioritizing plants based on the known ecological threats of the plants. This tool (iPMP) can help refine the the list of plants by incorporating the elements that are important for making management decisions.</t>
  </si>
  <si>
    <t>The iPMP tool is a framework to help think through the decision of which plants to manage in a particular area, and is customizable to meet the needs of an individual refuge. Each decision element has proposed standard categories and values that can be edited to better meet the refuge's needs, along with an additional "custom definition and scale" (see Tab 1). Once decision elements are defined, they are weighted by the refuge staff to reflect the level of importance of each element in the refuge's decision (Tab 2). The overall score is calculated by normalizing the decision element values and weighting them by their relative importance (Tab 3 and Tab 4).</t>
  </si>
  <si>
    <t>General Instructions</t>
  </si>
  <si>
    <r>
      <rPr>
        <b/>
        <sz val="11"/>
        <color theme="1"/>
        <rFont val="Calibri"/>
        <family val="2"/>
        <scheme val="minor"/>
      </rPr>
      <t>Step 1</t>
    </r>
    <r>
      <rPr>
        <sz val="11"/>
        <color theme="1"/>
        <rFont val="Calibri"/>
        <family val="2"/>
        <scheme val="minor"/>
      </rPr>
      <t xml:space="preserve"> - Go to the "1 - Decision Elements" tab and review the description of each element. Descriptions include a constructed scale of categories and associated values. Edit categories and values to better reflect refuges needs.</t>
    </r>
  </si>
  <si>
    <r>
      <rPr>
        <b/>
        <sz val="11"/>
        <color theme="1"/>
        <rFont val="Calibri"/>
        <family val="2"/>
        <scheme val="minor"/>
      </rPr>
      <t>Step 2</t>
    </r>
    <r>
      <rPr>
        <sz val="11"/>
        <color theme="1"/>
        <rFont val="Calibri"/>
        <family val="2"/>
        <scheme val="minor"/>
      </rPr>
      <t xml:space="preserve"> - Go to the "2 - Relative Importance" tab and enter the relative importance of each decision element to your refuge. </t>
    </r>
  </si>
  <si>
    <r>
      <rPr>
        <b/>
        <sz val="11"/>
        <color theme="1"/>
        <rFont val="Calibri"/>
        <family val="2"/>
        <scheme val="minor"/>
      </rPr>
      <t>Step 3</t>
    </r>
    <r>
      <rPr>
        <sz val="11"/>
        <color theme="1"/>
        <rFont val="Calibri"/>
        <family val="2"/>
        <scheme val="minor"/>
      </rPr>
      <t xml:space="preserve"> - Go to the "3 - Evaluation" tab and enter the area being considered and list the invasive plants that occur in that management unit, in no particular order.  </t>
    </r>
  </si>
  <si>
    <r>
      <rPr>
        <b/>
        <sz val="11"/>
        <color theme="1"/>
        <rFont val="Calibri"/>
        <family val="2"/>
        <scheme val="minor"/>
      </rPr>
      <t xml:space="preserve">Step 4 </t>
    </r>
    <r>
      <rPr>
        <sz val="11"/>
        <color theme="1"/>
        <rFont val="Calibri"/>
        <family val="2"/>
        <scheme val="minor"/>
      </rPr>
      <t>- Go to the "4 - Visualize Results" tab to view overall scores and the relative contribution of each decision criteria to aid in your final decision.</t>
    </r>
  </si>
  <si>
    <t>References</t>
  </si>
  <si>
    <t>Literature Cited: USFWS and Utah State University. 2018. An Invasive Plant Inventory and Early Detection Prioritization Tool (version 4.0). USFWS, Pacific Southwest Region, Inventory and Monitoring Initiative. Sacramento, CA. https://ecos.fws.gov/ServCat/Reference/Profile/47680.</t>
  </si>
  <si>
    <t xml:space="preserve">Recommended Citation: Casey, J., L. Eaton, and R. Katz. 2020. Invasive Plant Management Prioritization Tool (version 1.0). National Wildlife Refuge System, Division of Natural Resources and Conservation Planning, Hadley MA. https://ecos.fws.gov/ServCat/Reference/Profile/122459.  </t>
  </si>
  <si>
    <t>Step 1- Review and Edit each Decision Element Definitions and Associated Value</t>
  </si>
  <si>
    <t>Instructions</t>
  </si>
  <si>
    <t xml:space="preserve">Review the eight decision elements below, with thier definitions, the constructed scale category and associated values. The categories and values can be changed to suit your needs. Each element has an additional row at the bottom of the list of constructed scale definitions name "custom definition" with "custom value" where a new definitions and values can be added.  This will be included in the dropdown menus of the "3 - Evaluation" tab, and will reflect whatever is typed into it, along with the scale you give it. Note that you should not add or delete any rows or columns, as the "4 - Evaluation" tab references this tab and the associated definitions and values. </t>
  </si>
  <si>
    <t>Larger values (i.e., 10) represent the most preferred conditions for a selected plant. For example, if a plant is peripheral to the refuge (ie, not on the refuge yet) and not spreading quickly, but poses a high threat to the native community, has a simple control method (quick, easy, single treatment) with mimimal effort,  and the habitat it invades is easily accessible, this tool would likely give the plant a high overall score, indicating that it should be targeted for management. Lower values (i.e., 1) represent the least preferred conditions for a selected plant. For example, if a plant is well-established and widespread already, spreads quickly, poses a low threat to native communities, management actions are complex, and multiple treatments may be required with limited effectiveness and high staff requirements, this tool would likely give the plant a low overall score, resulting in the plant not being targeted for management. In reality, most plants will be a combination of these conditions and this tool will help explicitly separate these into distinct elements so they can be evaluated.</t>
  </si>
  <si>
    <t xml:space="preserve">The names of each category may be altered (e.g., Low, Medium, High can be changed to Some, More, A Lot).  The default values can also be changed to represent the differences between categories.  The default values for each category range from 1 and 10.  If there is a need to reflect greater gains from a condition (e.g., low establishment versus well established) it can be done by widening the difference in the scale values. Changing the values from the default of 10, 7, 5, 1 to 10, 9, 8, 1 for "Level of Establishment" would result in a greater difference between well-established, widespread and established, limited distribution. If this element is very important (tab 2), this change would result in lower overall scores for all well-established, widespread plants.  </t>
  </si>
  <si>
    <t>Decision Elements</t>
  </si>
  <si>
    <t>Definition</t>
  </si>
  <si>
    <t>Constructed Scale Category</t>
  </si>
  <si>
    <t>Value</t>
  </si>
  <si>
    <t>1 - Level of Establishment</t>
  </si>
  <si>
    <t xml:space="preserve">The level of infestation within the unit, or level of potential infestation based on the plant status in the surrounding landscape.  </t>
  </si>
  <si>
    <t>Peripheral, not on refuge yet</t>
  </si>
  <si>
    <t>This tool assumes that plant species in the early stages of invasion are a higher priority for management than well-established infestations.</t>
  </si>
  <si>
    <t>New, low % cover</t>
  </si>
  <si>
    <t>Established, limited distribution</t>
  </si>
  <si>
    <t>Well established, widespread</t>
  </si>
  <si>
    <t xml:space="preserve">Custom definition </t>
  </si>
  <si>
    <t>Custom value</t>
  </si>
  <si>
    <t>2 - Rate of Invasiveness</t>
  </si>
  <si>
    <t xml:space="preserve">The rate at which an infestion spreads or how aggressively a species spreads or does not spread. </t>
  </si>
  <si>
    <t>Not Spreading: infestation is contained and not expanding and not expected to expand</t>
  </si>
  <si>
    <r>
      <t xml:space="preserve"> </t>
    </r>
    <r>
      <rPr>
        <i/>
        <sz val="11"/>
        <color theme="1"/>
        <rFont val="Calibri"/>
        <family val="2"/>
        <scheme val="minor"/>
      </rPr>
      <t>This tool assumes that a species that is spreading fast is a higher priority for management than a species not spreading or spreading slowly.</t>
    </r>
  </si>
  <si>
    <t xml:space="preserve">Slow:  explands over a course of many years </t>
  </si>
  <si>
    <t>Medium:  expands over a few years (2-3)</t>
  </si>
  <si>
    <t xml:space="preserve">Fast: explands quickly, within one season or 1-2 years </t>
  </si>
  <si>
    <t>3 - Level of Threat to Resources</t>
  </si>
  <si>
    <t>The level of threat the invasive species poses to the ecological integrety of the ecosystem or to a resource of concern.</t>
  </si>
  <si>
    <t>Low: threat of altering &lt;10% of native plant community</t>
  </si>
  <si>
    <t>This tool assumes that an invasive plant that is a high threat to resources of concern are a higher priority for management.</t>
  </si>
  <si>
    <t xml:space="preserve">Medium: threat of altering 10 - 45% of native plant community; some impact to refuge resources of concern </t>
  </si>
  <si>
    <t xml:space="preserve">High: threat of altering &gt;50% of native plant community; impacts to refuge resouces of concern </t>
  </si>
  <si>
    <t>4 - Level of Effort Required to Manage</t>
  </si>
  <si>
    <t xml:space="preserve">The amount of effort needed to implement the management.  </t>
  </si>
  <si>
    <t>Quick and simple method effective (e.g. 1 foliar spray or hand pull or cut root)</t>
  </si>
  <si>
    <t xml:space="preserve">This tool assumes that an infestation that requires less effort to control is more important to manage than an infestation that requires an intensive effort. </t>
  </si>
  <si>
    <t>Intensive method(s) or multiple methods needed (e.g., snip &amp; drip; mow, herbicide, burn; aerial spray)</t>
  </si>
  <si>
    <t>Very intensive or complex (e.g., dredge up area and replant; re-establish hydrology)</t>
  </si>
  <si>
    <t>5 - Number of Treatments Needed</t>
  </si>
  <si>
    <t xml:space="preserve">The number of treatments that are needed to meet management targets  (1 treatment versus multiple treatments or years of treatments). </t>
  </si>
  <si>
    <t>One treatment for complete control</t>
  </si>
  <si>
    <r>
      <t xml:space="preserve"> </t>
    </r>
    <r>
      <rPr>
        <i/>
        <sz val="11"/>
        <color theme="1"/>
        <rFont val="Calibri"/>
        <family val="2"/>
        <scheme val="minor"/>
      </rPr>
      <t>This tool assumes that an infestation that can be controlled with few treatments is a higher priority for managment than an infestation that requires multiple treatments.</t>
    </r>
  </si>
  <si>
    <t>One treatment for partial control or for containment of infestation</t>
  </si>
  <si>
    <t>A few treatments (2-3) for removal, partial control, or containment of infestation</t>
  </si>
  <si>
    <t>Many treatments (&gt;4) for removal, partial control or containment of infestation</t>
  </si>
  <si>
    <t>6 - Effectiveness</t>
  </si>
  <si>
    <t>Effectiveness of management in controlling the invasive plant or meeting management objectives.</t>
  </si>
  <si>
    <t>Highly effective</t>
  </si>
  <si>
    <t>This tool assumes that invasives plants that can be effectively controlled are a higher priority for management than infestations that lack effective treatments.</t>
  </si>
  <si>
    <t xml:space="preserve">Ongoing effort will be required </t>
  </si>
  <si>
    <t>Uncertainty; Might be effective- more research needed</t>
  </si>
  <si>
    <t>Limited effectiveness; Will only contain spread</t>
  </si>
  <si>
    <t>7 - Costs</t>
  </si>
  <si>
    <t xml:space="preserve">The general level of cost for management, including the cost of materials, staff time, contracting, etc.  </t>
  </si>
  <si>
    <t>Low: 1 staff; already have equipment; low material costs</t>
  </si>
  <si>
    <t>This tool assumes that invasive plants that can be managed inexpensively are a higher priority for management than plants that require expensive methods.</t>
  </si>
  <si>
    <t>Moderate: requires contractor; purchase of equipment; moderate cost of materials</t>
  </si>
  <si>
    <t>High: requires high cost contractor; expensive equipment; high cost of materials</t>
  </si>
  <si>
    <t>8 - Ease of Logistics</t>
  </si>
  <si>
    <t xml:space="preserve">The level of effort that is required to reach and manage the infested area.  </t>
  </si>
  <si>
    <t>Easy: infestation location is accessible to people and equipment</t>
  </si>
  <si>
    <t>This tool assumes that an infestation that is easily accessible is a higher priority for management.</t>
  </si>
  <si>
    <t>Moderate: infestation location is a short distance from an access point; equipment can be brought in with some effort; terrain is navigable</t>
  </si>
  <si>
    <t>Difficult: no access point near location; location is on an island; it is difficult to bring in equipment; terrain or habitat is very difficult to move through</t>
  </si>
  <si>
    <t>Step 2- Assign Relative Importance to each Decision Element</t>
  </si>
  <si>
    <t>For each of the decision elements below, assign a relative importance value between 0.0 and 1.0 based on how important you feel that element is in relation to the other elements in guiding your decision of which plants to manage. Refer to "1 - Decision Elements" definitions as needed. The relative importance values must sum to 1 across all decision elements. If you do not want an element to be factored into the decision process, you can give it relative importance value of 0.   If you think elements have equal importance, assign them equal values. The default relative importance values (row 5) assumes all elements are equally important, which is likely untrue for your refuge. Row 8 provides an example of relative importance values with higher emphasis on the Rate of Invasiveness in the decision. To change the relative importance values, type a number between 0 and 1.0 into row 5 under each decision element and be sure they sum to 1 in the Total column.</t>
  </si>
  <si>
    <t>Relative Importance Values</t>
  </si>
  <si>
    <t>1 -Level of Establishment</t>
  </si>
  <si>
    <t>3 - Level of  Threat to Resources</t>
  </si>
  <si>
    <t xml:space="preserve">4 - Level of Effort Needed </t>
  </si>
  <si>
    <t>6 - Effectiveness of Management</t>
  </si>
  <si>
    <t>Total</t>
  </si>
  <si>
    <t>Relative Importance Value</t>
  </si>
  <si>
    <t>Example (Rate of Invasiveness is more important)</t>
  </si>
  <si>
    <t>Step 3-  Evaluation</t>
  </si>
  <si>
    <t xml:space="preserve">Enter the name of the management unit being evaluated in the green box below. Enter the name of each plant to be evaluated in column B (replace "plant name" with the actual plant name). For each plant and decision element, click on the text below the "Constructed Scale Category" to select the category that best respresents the plant species condition given current knowledge. When a category is selected, the value will automatically fill in the cell next to it under "Value", and the normalized value and weighted values will be automatically updated (grey - do not edit as these are calculations using the information provided in 1 - Decision Elements tab and 2 - Relative Importance tab. The normalized value ensures that the most preferred category condition gets re-assigned a value  of "1" while the worst condition gets assigned a value close to 0. Move to the next element for that plant species and select from the dropdown menu. When the row is completed, the weighted average score for that species is automatically calculated under "Priority Score for Management" column.  Note that the default values for all plant species are the worst condition and thus the highest priority for management. Continue to the next plant species row and select conditions for all the elements.  When all the species have been scored, the final scores in the far right column can be used to prioritize the species for management and are visualized on the "4 - Visualize Results" tab. Species that receive higher scores should be considered highest priority, the species that recieve lower scores should be considered lower priority. </t>
  </si>
  <si>
    <t>Evaluation Table</t>
  </si>
  <si>
    <t xml:space="preserve">Management Unit: </t>
  </si>
  <si>
    <t>ENTER AREA NAME HERE</t>
  </si>
  <si>
    <t>Species</t>
  </si>
  <si>
    <t>Priority Score for Management</t>
  </si>
  <si>
    <t>plant name</t>
  </si>
  <si>
    <t>normalized value</t>
  </si>
  <si>
    <t>weighted value</t>
  </si>
  <si>
    <t>Step 4 - Visualize Results</t>
  </si>
  <si>
    <t>View the results below and revise decision elements, relative importance, or evaluation tables as needed. The first section visualizes the "overall score" for each plant and the relative contribution fo each decision element. The second section visualizes the "decision element categories" assigned to each plant to ensure the most appropriate categories were selected for each plant by comparing what was assigned across plants. All grey cells in both sections reference the results from the "3 - Evaluation" tab and should not be edited. If the refuge wants to change the values, then this should be done in the previous tabs and these graphics should automatically re-calculate all values and graphics accordingly.</t>
  </si>
  <si>
    <t>Overall Score</t>
  </si>
  <si>
    <t xml:space="preserve">Compare Decision Element Assigned Categories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</si>
</sst>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Calibri"/>
      <family val="2"/>
      <scheme val="minor"/>
    </font>
    <font>
      <sz val="12"/>
      <color theme="1"/>
      <name val="Calibri"/>
      <family val="2"/>
      <scheme val="minor"/>
    </font>
    <font>
      <i/>
      <sz val="11"/>
      <color theme="1"/>
      <name val="Calibri"/>
      <family val="2"/>
      <scheme val="minor"/>
    </font>
    <font>
      <b/>
      <i/>
      <sz val="11"/>
      <color theme="1"/>
      <name val="Calibri"/>
      <family val="2"/>
      <scheme val="minor"/>
    </font>
    <font>
      <b/>
      <sz val="11"/>
      <color theme="1"/>
      <name val="Calibri"/>
      <family val="2"/>
      <scheme val="minor"/>
    </font>
    <font>
      <sz val="11"/>
      <name val="Calibri"/>
      <family val="2"/>
      <scheme val="minor"/>
    </font>
    <font>
      <b/>
      <sz val="14"/>
      <color theme="1"/>
      <name val="Calibri"/>
      <family val="2"/>
      <scheme val="minor"/>
    </font>
  </fonts>
  <fills count="11">
    <fill>
      <patternFill patternType="none"/>
    </fill>
    <fill>
      <patternFill patternType="gray125"/>
    </fill>
    <fill>
      <patternFill patternType="solid">
        <fgColor theme="8" tint="0.79998168889431442"/>
        <bgColor indexed="64"/>
      </patternFill>
    </fill>
    <fill>
      <patternFill patternType="solid">
        <fgColor theme="8" tint="0.39997558519241921"/>
        <bgColor indexed="64"/>
      </patternFill>
    </fill>
    <fill>
      <patternFill patternType="solid">
        <fgColor rgb="FFFFF1B3"/>
        <bgColor indexed="64"/>
      </patternFill>
    </fill>
    <fill>
      <patternFill patternType="solid">
        <fgColor theme="0" tint="-4.9989318521683403E-2"/>
        <bgColor indexed="64"/>
      </patternFill>
    </fill>
    <fill>
      <patternFill patternType="solid">
        <fgColor theme="8" tint="0.59999389629810485"/>
        <bgColor indexed="64"/>
      </patternFill>
    </fill>
    <fill>
      <patternFill patternType="solid">
        <fgColor rgb="FF9BC2E6"/>
        <bgColor indexed="64"/>
      </patternFill>
    </fill>
    <fill>
      <patternFill patternType="solid">
        <fgColor rgb="FFD9E1F2"/>
        <bgColor indexed="64"/>
      </patternFill>
    </fill>
    <fill>
      <patternFill patternType="solid">
        <fgColor theme="4" tint="0.79998168889431442"/>
        <bgColor indexed="64"/>
      </patternFill>
    </fill>
    <fill>
      <patternFill patternType="solid">
        <fgColor theme="6" tint="0.39997558519241921"/>
        <bgColor indexed="64"/>
      </patternFill>
    </fill>
  </fills>
  <borders count="61">
    <border>
      <left/>
      <right/>
      <top/>
      <bottom/>
      <diagonal/>
    </border>
    <border>
      <left style="thin">
        <color theme="8"/>
      </left>
      <right style="thin">
        <color theme="8"/>
      </right>
      <top style="thin">
        <color theme="8"/>
      </top>
      <bottom style="thin">
        <color theme="8"/>
      </bottom>
      <diagonal/>
    </border>
    <border>
      <left style="thin">
        <color theme="8"/>
      </left>
      <right style="thin">
        <color theme="8"/>
      </right>
      <top style="thin">
        <color theme="8"/>
      </top>
      <bottom/>
      <diagonal/>
    </border>
    <border>
      <left/>
      <right style="thin">
        <color theme="8" tint="-0.249977111117893"/>
      </right>
      <top style="thin">
        <color theme="8" tint="-0.249977111117893"/>
      </top>
      <bottom style="thin">
        <color theme="8" tint="-0.249977111117893"/>
      </bottom>
      <diagonal/>
    </border>
    <border>
      <left style="thin">
        <color theme="8" tint="-0.249977111117893"/>
      </left>
      <right style="thin">
        <color theme="8" tint="-0.249977111117893"/>
      </right>
      <top style="thin">
        <color theme="8" tint="-0.249977111117893"/>
      </top>
      <bottom style="thin">
        <color theme="8" tint="-0.249977111117893"/>
      </bottom>
      <diagonal/>
    </border>
    <border>
      <left style="thin">
        <color theme="8"/>
      </left>
      <right style="thin">
        <color theme="8" tint="-0.249977111117893"/>
      </right>
      <top/>
      <bottom/>
      <diagonal/>
    </border>
    <border>
      <left style="thin">
        <color theme="8"/>
      </left>
      <right/>
      <top style="thin">
        <color theme="8"/>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theme="8"/>
      </left>
      <right/>
      <top/>
      <bottom/>
      <diagonal/>
    </border>
    <border>
      <left style="thin">
        <color indexed="64"/>
      </left>
      <right style="thin">
        <color indexed="64"/>
      </right>
      <top/>
      <bottom/>
      <diagonal/>
    </border>
    <border>
      <left/>
      <right style="thin">
        <color theme="8" tint="-0.249977111117893"/>
      </right>
      <top style="thin">
        <color theme="8" tint="-0.249977111117893"/>
      </top>
      <bottom/>
      <diagonal/>
    </border>
    <border>
      <left style="thin">
        <color indexed="64"/>
      </left>
      <right style="thin">
        <color indexed="64"/>
      </right>
      <top style="thin">
        <color theme="8" tint="-0.249977111117893"/>
      </top>
      <bottom/>
      <diagonal/>
    </border>
    <border>
      <left style="thin">
        <color indexed="64"/>
      </left>
      <right style="thin">
        <color theme="8" tint="-0.249977111117893"/>
      </right>
      <top style="thin">
        <color theme="8" tint="-0.249977111117893"/>
      </top>
      <bottom style="thin">
        <color theme="8" tint="-0.249977111117893"/>
      </bottom>
      <diagonal/>
    </border>
    <border>
      <left style="thin">
        <color theme="8" tint="-0.249977111117893"/>
      </left>
      <right style="thin">
        <color indexed="64"/>
      </right>
      <top style="thin">
        <color theme="8" tint="-0.249977111117893"/>
      </top>
      <bottom style="thin">
        <color theme="8" tint="-0.249977111117893"/>
      </bottom>
      <diagonal/>
    </border>
    <border>
      <left style="thin">
        <color theme="8" tint="-0.249977111117893"/>
      </left>
      <right style="thin">
        <color indexed="64"/>
      </right>
      <top/>
      <bottom style="thin">
        <color theme="8" tint="-0.249977111117893"/>
      </bottom>
      <diagonal/>
    </border>
    <border>
      <left style="thin">
        <color indexed="64"/>
      </left>
      <right style="thin">
        <color indexed="64"/>
      </right>
      <top/>
      <bottom style="medium">
        <color indexed="64"/>
      </bottom>
      <diagonal/>
    </border>
    <border>
      <left style="thin">
        <color indexed="64"/>
      </left>
      <right style="thin">
        <color theme="8" tint="-0.249977111117893"/>
      </right>
      <top style="thin">
        <color theme="8" tint="-0.249977111117893"/>
      </top>
      <bottom style="medium">
        <color indexed="64"/>
      </bottom>
      <diagonal/>
    </border>
    <border>
      <left style="thin">
        <color theme="8" tint="-0.249977111117893"/>
      </left>
      <right style="thin">
        <color indexed="64"/>
      </right>
      <top style="thin">
        <color theme="8" tint="-0.249977111117893"/>
      </top>
      <bottom style="medium">
        <color indexed="64"/>
      </bottom>
      <diagonal/>
    </border>
    <border>
      <left style="thin">
        <color indexed="64"/>
      </left>
      <right style="thin">
        <color theme="8" tint="-0.249977111117893"/>
      </right>
      <top/>
      <bottom style="thin">
        <color theme="8" tint="-0.249977111117893"/>
      </bottom>
      <diagonal/>
    </border>
    <border>
      <left style="thin">
        <color indexed="64"/>
      </left>
      <right style="thin">
        <color indexed="64"/>
      </right>
      <top style="medium">
        <color indexed="64"/>
      </top>
      <bottom/>
      <diagonal/>
    </border>
    <border>
      <left style="thin">
        <color indexed="64"/>
      </left>
      <right style="thin">
        <color theme="8" tint="-0.249977111117893"/>
      </right>
      <top style="medium">
        <color indexed="64"/>
      </top>
      <bottom/>
      <diagonal/>
    </border>
    <border>
      <left style="thin">
        <color theme="8" tint="-0.249977111117893"/>
      </left>
      <right style="thin">
        <color indexed="64"/>
      </right>
      <top style="medium">
        <color indexed="64"/>
      </top>
      <bottom style="thin">
        <color theme="8" tint="-0.249977111117893"/>
      </bottom>
      <diagonal/>
    </border>
    <border>
      <left style="thin">
        <color indexed="64"/>
      </left>
      <right style="thin">
        <color theme="8" tint="-0.249977111117893"/>
      </right>
      <top style="medium">
        <color indexed="64"/>
      </top>
      <bottom style="thin">
        <color theme="8" tint="-0.249977111117893"/>
      </bottom>
      <diagonal/>
    </border>
    <border>
      <left style="thin">
        <color theme="8"/>
      </left>
      <right style="thin">
        <color theme="8" tint="-0.249977111117893"/>
      </right>
      <top style="medium">
        <color indexed="64"/>
      </top>
      <bottom/>
      <diagonal/>
    </border>
    <border>
      <left style="thin">
        <color theme="8" tint="-0.249977111117893"/>
      </left>
      <right style="thin">
        <color theme="8" tint="-0.249977111117893"/>
      </right>
      <top style="medium">
        <color indexed="64"/>
      </top>
      <bottom style="thin">
        <color theme="8" tint="-0.249977111117893"/>
      </bottom>
      <diagonal/>
    </border>
    <border>
      <left style="thin">
        <color theme="8"/>
      </left>
      <right style="thin">
        <color theme="8"/>
      </right>
      <top/>
      <bottom style="medium">
        <color indexed="64"/>
      </bottom>
      <diagonal/>
    </border>
    <border>
      <left style="thin">
        <color theme="8"/>
      </left>
      <right style="thin">
        <color theme="8" tint="-0.249977111117893"/>
      </right>
      <top/>
      <bottom style="medium">
        <color indexed="64"/>
      </bottom>
      <diagonal/>
    </border>
    <border>
      <left/>
      <right style="thin">
        <color theme="8" tint="-0.249977111117893"/>
      </right>
      <top style="medium">
        <color indexed="64"/>
      </top>
      <bottom style="thin">
        <color theme="8" tint="-0.249977111117893"/>
      </bottom>
      <diagonal/>
    </border>
    <border>
      <left style="thin">
        <color indexed="64"/>
      </left>
      <right style="thin">
        <color indexed="64"/>
      </right>
      <top style="medium">
        <color indexed="64"/>
      </top>
      <bottom style="thin">
        <color theme="8" tint="-0.249977111117893"/>
      </bottom>
      <diagonal/>
    </border>
    <border>
      <left style="thin">
        <color indexed="64"/>
      </left>
      <right style="thin">
        <color indexed="64"/>
      </right>
      <top style="thin">
        <color indexed="64"/>
      </top>
      <bottom style="thin">
        <color indexed="64"/>
      </bottom>
      <diagonal/>
    </border>
    <border>
      <left style="thin">
        <color indexed="64"/>
      </left>
      <right style="thin">
        <color theme="8"/>
      </right>
      <top/>
      <bottom style="medium">
        <color indexed="64"/>
      </bottom>
      <diagonal/>
    </border>
    <border>
      <left style="thin">
        <color theme="8"/>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style="thin">
        <color indexed="64"/>
      </left>
      <right style="thin">
        <color theme="8"/>
      </right>
      <top style="medium">
        <color indexed="64"/>
      </top>
      <bottom/>
      <diagonal/>
    </border>
    <border>
      <left style="thin">
        <color indexed="64"/>
      </left>
      <right style="thin">
        <color theme="8"/>
      </right>
      <top/>
      <bottom/>
      <diagonal/>
    </border>
    <border>
      <left style="thin">
        <color indexed="64"/>
      </left>
      <right/>
      <top style="medium">
        <color indexed="64"/>
      </top>
      <bottom style="thin">
        <color theme="8" tint="-0.249977111117893"/>
      </bottom>
      <diagonal/>
    </border>
    <border>
      <left style="thin">
        <color indexed="64"/>
      </left>
      <right/>
      <top style="thin">
        <color theme="8" tint="-0.249977111117893"/>
      </top>
      <bottom style="thin">
        <color theme="8" tint="-0.249977111117893"/>
      </bottom>
      <diagonal/>
    </border>
    <border>
      <left style="thin">
        <color theme="8" tint="-0.249977111117893"/>
      </left>
      <right style="thin">
        <color indexed="64"/>
      </right>
      <top style="thin">
        <color theme="8" tint="-0.249977111117893"/>
      </top>
      <bottom/>
      <diagonal/>
    </border>
    <border>
      <left style="thin">
        <color indexed="64"/>
      </left>
      <right/>
      <top style="thin">
        <color theme="8" tint="-0.249977111117893"/>
      </top>
      <bottom style="thin">
        <color indexed="64"/>
      </bottom>
      <diagonal/>
    </border>
    <border>
      <left style="thin">
        <color indexed="64"/>
      </left>
      <right style="thin">
        <color indexed="64"/>
      </right>
      <top/>
      <bottom style="thin">
        <color indexed="64"/>
      </bottom>
      <diagonal/>
    </border>
    <border>
      <left style="thin">
        <color indexed="64"/>
      </left>
      <right style="thin">
        <color theme="8" tint="-0.249977111117893"/>
      </right>
      <top style="thin">
        <color theme="8" tint="-0.249977111117893"/>
      </top>
      <bottom style="thin">
        <color indexed="64"/>
      </bottom>
      <diagonal/>
    </border>
    <border>
      <left style="thin">
        <color theme="8" tint="-0.249977111117893"/>
      </left>
      <right style="thin">
        <color indexed="64"/>
      </right>
      <top style="thin">
        <color theme="8" tint="-0.249977111117893"/>
      </top>
      <bottom style="thin">
        <color indexed="64"/>
      </bottom>
      <diagonal/>
    </border>
    <border>
      <left style="thin">
        <color indexed="64"/>
      </left>
      <right style="thin">
        <color theme="8"/>
      </right>
      <top style="thin">
        <color theme="8"/>
      </top>
      <bottom style="thin">
        <color theme="8"/>
      </bottom>
      <diagonal/>
    </border>
    <border>
      <left style="thin">
        <color theme="8"/>
      </left>
      <right style="thin">
        <color indexed="64"/>
      </right>
      <top/>
      <bottom style="thin">
        <color theme="8"/>
      </bottom>
      <diagonal/>
    </border>
    <border>
      <left/>
      <right style="thin">
        <color theme="8"/>
      </right>
      <top/>
      <bottom/>
      <diagonal/>
    </border>
    <border>
      <left/>
      <right/>
      <top style="thin">
        <color theme="8"/>
      </top>
      <bottom/>
      <diagonal/>
    </border>
    <border>
      <left/>
      <right style="thin">
        <color theme="8"/>
      </right>
      <top style="thin">
        <color theme="8"/>
      </top>
      <bottom/>
      <diagonal/>
    </border>
    <border>
      <left style="thin">
        <color theme="8"/>
      </left>
      <right/>
      <top/>
      <bottom style="thin">
        <color theme="8"/>
      </bottom>
      <diagonal/>
    </border>
    <border>
      <left/>
      <right/>
      <top/>
      <bottom style="thin">
        <color theme="8"/>
      </bottom>
      <diagonal/>
    </border>
    <border>
      <left/>
      <right style="thin">
        <color theme="8"/>
      </right>
      <top/>
      <bottom style="thin">
        <color theme="8"/>
      </bottom>
      <diagonal/>
    </border>
  </borders>
  <cellStyleXfs count="1">
    <xf numFmtId="0" fontId="0" fillId="0" borderId="0"/>
  </cellStyleXfs>
  <cellXfs count="152">
    <xf numFmtId="0" fontId="0" fillId="0" borderId="0" xfId="0"/>
    <xf numFmtId="0" fontId="0" fillId="0" borderId="0" xfId="0" applyAlignment="1">
      <alignment wrapText="1"/>
    </xf>
    <xf numFmtId="0" fontId="0" fillId="0" borderId="0" xfId="0" applyAlignment="1">
      <alignment horizontal="center"/>
    </xf>
    <xf numFmtId="0" fontId="0" fillId="0" borderId="1" xfId="0" applyBorder="1"/>
    <xf numFmtId="0" fontId="0" fillId="2" borderId="2" xfId="0" applyFill="1" applyBorder="1" applyAlignment="1">
      <alignment horizontal="center" vertical="center" wrapText="1"/>
    </xf>
    <xf numFmtId="0" fontId="0" fillId="0" borderId="0" xfId="0" applyAlignment="1">
      <alignment vertical="top"/>
    </xf>
    <xf numFmtId="0" fontId="0" fillId="0" borderId="0" xfId="0" applyFill="1" applyBorder="1" applyAlignment="1">
      <alignment horizontal="center"/>
    </xf>
    <xf numFmtId="0" fontId="0" fillId="0" borderId="0" xfId="0" applyBorder="1"/>
    <xf numFmtId="0" fontId="0" fillId="0" borderId="4" xfId="0" applyBorder="1" applyAlignment="1">
      <alignment wrapText="1"/>
    </xf>
    <xf numFmtId="0" fontId="0" fillId="2" borderId="6" xfId="0" applyFill="1" applyBorder="1" applyAlignment="1">
      <alignment horizontal="center" vertical="center" wrapText="1"/>
    </xf>
    <xf numFmtId="0" fontId="0" fillId="0" borderId="0" xfId="0" applyAlignment="1">
      <alignment horizontal="left" vertical="top" wrapText="1"/>
    </xf>
    <xf numFmtId="0" fontId="0" fillId="0" borderId="3" xfId="0" applyBorder="1" applyAlignment="1">
      <alignment wrapText="1"/>
    </xf>
    <xf numFmtId="0" fontId="0" fillId="0" borderId="3" xfId="0" applyBorder="1" applyAlignment="1">
      <alignment vertical="top" wrapText="1"/>
    </xf>
    <xf numFmtId="0" fontId="0" fillId="0" borderId="3" xfId="0" applyFill="1" applyBorder="1" applyAlignment="1">
      <alignment wrapText="1"/>
    </xf>
    <xf numFmtId="0" fontId="0" fillId="0" borderId="20" xfId="0" applyFill="1" applyBorder="1" applyAlignment="1">
      <alignment wrapText="1"/>
    </xf>
    <xf numFmtId="0" fontId="0" fillId="0" borderId="22" xfId="0" applyBorder="1"/>
    <xf numFmtId="0" fontId="0" fillId="0" borderId="23" xfId="0" applyBorder="1"/>
    <xf numFmtId="0" fontId="0" fillId="0" borderId="22" xfId="0" applyBorder="1" applyAlignment="1">
      <alignment wrapText="1"/>
    </xf>
    <xf numFmtId="0" fontId="0" fillId="0" borderId="19" xfId="0" applyBorder="1" applyAlignment="1">
      <alignment vertical="top" wrapText="1"/>
    </xf>
    <xf numFmtId="0" fontId="0" fillId="0" borderId="24" xfId="0" applyBorder="1"/>
    <xf numFmtId="0" fontId="2" fillId="0" borderId="26" xfId="0" applyFont="1" applyBorder="1"/>
    <xf numFmtId="0" fontId="0" fillId="0" borderId="29" xfId="0" applyBorder="1" applyAlignment="1">
      <alignment vertical="top" wrapText="1"/>
    </xf>
    <xf numFmtId="0" fontId="0" fillId="0" borderId="30" xfId="0" applyFill="1" applyBorder="1" applyAlignment="1">
      <alignment wrapText="1"/>
    </xf>
    <xf numFmtId="0" fontId="0" fillId="0" borderId="31" xfId="0" applyBorder="1"/>
    <xf numFmtId="0" fontId="0" fillId="0" borderId="28" xfId="0" applyBorder="1"/>
    <xf numFmtId="0" fontId="0" fillId="0" borderId="32" xfId="0" applyBorder="1" applyAlignment="1">
      <alignment wrapText="1"/>
    </xf>
    <xf numFmtId="0" fontId="0" fillId="0" borderId="33" xfId="0" applyBorder="1" applyAlignment="1">
      <alignment vertical="top" wrapText="1"/>
    </xf>
    <xf numFmtId="0" fontId="0" fillId="0" borderId="34" xfId="0" applyBorder="1" applyAlignment="1">
      <alignment wrapText="1"/>
    </xf>
    <xf numFmtId="0" fontId="0" fillId="0" borderId="37" xfId="0" applyBorder="1" applyAlignment="1">
      <alignment wrapText="1"/>
    </xf>
    <xf numFmtId="0" fontId="0" fillId="0" borderId="38" xfId="0" applyBorder="1" applyAlignment="1">
      <alignment vertical="top" wrapText="1"/>
    </xf>
    <xf numFmtId="0" fontId="0" fillId="0" borderId="37" xfId="0" applyBorder="1" applyAlignment="1">
      <alignment horizontal="left" wrapText="1"/>
    </xf>
    <xf numFmtId="0" fontId="0" fillId="3" borderId="39" xfId="0" applyFill="1" applyBorder="1"/>
    <xf numFmtId="0" fontId="0" fillId="0" borderId="0" xfId="0" applyAlignment="1">
      <alignment horizontal="left"/>
    </xf>
    <xf numFmtId="0" fontId="0" fillId="0" borderId="0" xfId="0" applyFill="1" applyBorder="1"/>
    <xf numFmtId="0" fontId="2" fillId="0" borderId="27" xfId="0" applyFont="1" applyBorder="1"/>
    <xf numFmtId="0" fontId="1" fillId="4" borderId="35" xfId="0" applyFont="1" applyFill="1" applyBorder="1" applyAlignment="1">
      <alignment vertical="center"/>
    </xf>
    <xf numFmtId="0" fontId="1" fillId="4" borderId="40" xfId="0" applyFont="1" applyFill="1" applyBorder="1" applyAlignment="1">
      <alignment vertical="center" wrapText="1"/>
    </xf>
    <xf numFmtId="0" fontId="1" fillId="4" borderId="41" xfId="0" applyFont="1" applyFill="1" applyBorder="1" applyAlignment="1">
      <alignment vertical="center"/>
    </xf>
    <xf numFmtId="0" fontId="0" fillId="0" borderId="31" xfId="0" applyBorder="1" applyAlignment="1">
      <alignment horizontal="right"/>
    </xf>
    <xf numFmtId="0" fontId="0" fillId="0" borderId="48" xfId="0" applyBorder="1"/>
    <xf numFmtId="0" fontId="2" fillId="0" borderId="51" xfId="0" applyFont="1" applyBorder="1"/>
    <xf numFmtId="0" fontId="2" fillId="0" borderId="52" xfId="0" applyFont="1" applyBorder="1"/>
    <xf numFmtId="0" fontId="0" fillId="3" borderId="39" xfId="0" applyFill="1" applyBorder="1" applyAlignment="1">
      <alignment horizontal="left" wrapText="1"/>
    </xf>
    <xf numFmtId="0" fontId="0" fillId="0" borderId="16" xfId="0" applyBorder="1"/>
    <xf numFmtId="0" fontId="0" fillId="2" borderId="23" xfId="0" applyFill="1" applyBorder="1" applyAlignment="1">
      <alignment horizontal="center" vertical="center" wrapText="1"/>
    </xf>
    <xf numFmtId="0" fontId="0" fillId="2" borderId="53" xfId="0" applyFont="1" applyFill="1" applyBorder="1"/>
    <xf numFmtId="0" fontId="0" fillId="0" borderId="54" xfId="0" applyBorder="1"/>
    <xf numFmtId="0" fontId="0" fillId="0" borderId="17" xfId="0" applyBorder="1"/>
    <xf numFmtId="0" fontId="0" fillId="0" borderId="0" xfId="0" applyFill="1" applyAlignment="1">
      <alignment horizontal="center"/>
    </xf>
    <xf numFmtId="0" fontId="4" fillId="6" borderId="0" xfId="0" applyFont="1" applyFill="1" applyBorder="1" applyAlignment="1">
      <alignment horizontal="center" vertical="center" wrapText="1"/>
    </xf>
    <xf numFmtId="0" fontId="0" fillId="0" borderId="0" xfId="0" applyBorder="1" applyAlignment="1">
      <alignment wrapText="1"/>
    </xf>
    <xf numFmtId="0" fontId="0" fillId="0" borderId="0" xfId="0" applyBorder="1" applyAlignment="1">
      <alignment horizontal="center"/>
    </xf>
    <xf numFmtId="0" fontId="0" fillId="5" borderId="0" xfId="0" applyFill="1" applyBorder="1" applyAlignment="1">
      <alignment horizontal="center"/>
    </xf>
    <xf numFmtId="0" fontId="2" fillId="5" borderId="0" xfId="0" applyFont="1" applyFill="1" applyBorder="1"/>
    <xf numFmtId="0" fontId="0" fillId="5" borderId="0" xfId="0" applyFill="1" applyBorder="1"/>
    <xf numFmtId="0" fontId="4" fillId="0" borderId="0" xfId="0" applyFont="1" applyFill="1" applyBorder="1" applyAlignment="1"/>
    <xf numFmtId="0" fontId="0" fillId="5" borderId="0" xfId="0" applyNumberFormat="1" applyFill="1" applyBorder="1" applyAlignment="1">
      <alignment horizontal="center"/>
    </xf>
    <xf numFmtId="0" fontId="0" fillId="6" borderId="0" xfId="0" applyFill="1" applyBorder="1" applyAlignment="1">
      <alignment horizontal="center"/>
    </xf>
    <xf numFmtId="0" fontId="3" fillId="6" borderId="0" xfId="0" applyFont="1" applyFill="1" applyBorder="1"/>
    <xf numFmtId="0" fontId="0" fillId="6" borderId="0" xfId="0" applyFill="1" applyBorder="1" applyAlignment="1">
      <alignment horizontal="left"/>
    </xf>
    <xf numFmtId="0" fontId="0" fillId="6" borderId="0" xfId="0" applyFill="1" applyBorder="1" applyAlignment="1"/>
    <xf numFmtId="0" fontId="0" fillId="6" borderId="0" xfId="0" applyNumberFormat="1" applyFill="1" applyBorder="1" applyAlignment="1">
      <alignment horizontal="center"/>
    </xf>
    <xf numFmtId="0" fontId="0" fillId="6" borderId="0" xfId="0" applyFill="1" applyBorder="1"/>
    <xf numFmtId="0" fontId="0" fillId="6" borderId="6" xfId="0" applyFill="1" applyBorder="1" applyAlignment="1">
      <alignment horizontal="center"/>
    </xf>
    <xf numFmtId="0" fontId="3" fillId="6" borderId="56" xfId="0" applyFont="1" applyFill="1" applyBorder="1"/>
    <xf numFmtId="0" fontId="0" fillId="6" borderId="56" xfId="0" applyFill="1" applyBorder="1" applyAlignment="1">
      <alignment horizontal="left"/>
    </xf>
    <xf numFmtId="0" fontId="0" fillId="6" borderId="56" xfId="0" applyFill="1" applyBorder="1" applyAlignment="1">
      <alignment horizontal="center"/>
    </xf>
    <xf numFmtId="0" fontId="0" fillId="6" borderId="56" xfId="0" applyFill="1" applyBorder="1" applyAlignment="1"/>
    <xf numFmtId="0" fontId="0" fillId="6" borderId="56" xfId="0" applyNumberFormat="1" applyFill="1" applyBorder="1" applyAlignment="1">
      <alignment horizontal="center"/>
    </xf>
    <xf numFmtId="0" fontId="0" fillId="5" borderId="18" xfId="0" applyFill="1" applyBorder="1" applyAlignment="1">
      <alignment horizontal="center"/>
    </xf>
    <xf numFmtId="0" fontId="0" fillId="5" borderId="58" xfId="0" applyFill="1" applyBorder="1" applyAlignment="1">
      <alignment horizontal="center"/>
    </xf>
    <xf numFmtId="0" fontId="2" fillId="5" borderId="59" xfId="0" applyFont="1" applyFill="1" applyBorder="1"/>
    <xf numFmtId="0" fontId="0" fillId="5" borderId="59" xfId="0" applyFill="1" applyBorder="1"/>
    <xf numFmtId="0" fontId="0" fillId="5" borderId="59" xfId="0" applyFill="1" applyBorder="1" applyAlignment="1">
      <alignment horizontal="center"/>
    </xf>
    <xf numFmtId="0" fontId="0" fillId="6" borderId="18" xfId="0" applyFill="1" applyBorder="1" applyAlignment="1">
      <alignment horizontal="center"/>
    </xf>
    <xf numFmtId="0" fontId="0" fillId="0" borderId="16" xfId="0" applyFill="1" applyBorder="1" applyAlignment="1">
      <alignment horizontal="center"/>
    </xf>
    <xf numFmtId="0" fontId="0" fillId="0" borderId="56" xfId="0" applyBorder="1"/>
    <xf numFmtId="2" fontId="0" fillId="6" borderId="57" xfId="0" applyNumberFormat="1" applyFill="1" applyBorder="1" applyAlignment="1">
      <alignment horizontal="center"/>
    </xf>
    <xf numFmtId="2" fontId="0" fillId="5" borderId="55" xfId="0" applyNumberFormat="1" applyFill="1" applyBorder="1" applyAlignment="1">
      <alignment horizontal="center"/>
    </xf>
    <xf numFmtId="2" fontId="0" fillId="5" borderId="60" xfId="0" applyNumberFormat="1" applyFill="1" applyBorder="1" applyAlignment="1">
      <alignment horizontal="center"/>
    </xf>
    <xf numFmtId="2" fontId="0" fillId="6" borderId="55" xfId="0" applyNumberFormat="1" applyFill="1" applyBorder="1" applyAlignment="1">
      <alignment horizontal="center"/>
    </xf>
    <xf numFmtId="2" fontId="0" fillId="0" borderId="0" xfId="0" applyNumberFormat="1" applyBorder="1" applyAlignment="1">
      <alignment horizontal="center"/>
    </xf>
    <xf numFmtId="2" fontId="0" fillId="0" borderId="0" xfId="0" applyNumberFormat="1" applyAlignment="1">
      <alignment horizontal="center"/>
    </xf>
    <xf numFmtId="0" fontId="0" fillId="6" borderId="16" xfId="0" applyFill="1" applyBorder="1"/>
    <xf numFmtId="0" fontId="0" fillId="6" borderId="17" xfId="0" applyFill="1" applyBorder="1"/>
    <xf numFmtId="0" fontId="0" fillId="5" borderId="16" xfId="0" applyFill="1" applyBorder="1"/>
    <xf numFmtId="0" fontId="0" fillId="5" borderId="17" xfId="0" applyFill="1" applyBorder="1"/>
    <xf numFmtId="0" fontId="0" fillId="5" borderId="13" xfId="0" applyFill="1" applyBorder="1"/>
    <xf numFmtId="0" fontId="0" fillId="5" borderId="14" xfId="0" applyFill="1" applyBorder="1"/>
    <xf numFmtId="0" fontId="0" fillId="0" borderId="14" xfId="0" applyBorder="1"/>
    <xf numFmtId="0" fontId="0" fillId="0" borderId="15" xfId="0" applyBorder="1"/>
    <xf numFmtId="0" fontId="0" fillId="0" borderId="13" xfId="0" applyBorder="1"/>
    <xf numFmtId="0" fontId="0" fillId="0" borderId="16" xfId="0" applyBorder="1" applyAlignment="1">
      <alignment horizontal="left" vertical="top" wrapText="1"/>
    </xf>
    <xf numFmtId="0" fontId="0" fillId="0" borderId="0" xfId="0" applyBorder="1" applyAlignment="1">
      <alignment horizontal="left" vertical="top" wrapText="1"/>
    </xf>
    <xf numFmtId="0" fontId="0" fillId="0" borderId="17" xfId="0" applyBorder="1" applyAlignment="1">
      <alignment horizontal="left" vertical="top" wrapText="1"/>
    </xf>
    <xf numFmtId="0" fontId="0" fillId="0" borderId="13" xfId="0" applyBorder="1" applyAlignment="1">
      <alignment horizontal="left" vertical="top" wrapText="1"/>
    </xf>
    <xf numFmtId="0" fontId="0" fillId="0" borderId="14" xfId="0" applyBorder="1" applyAlignment="1">
      <alignment horizontal="left" vertical="top" wrapText="1"/>
    </xf>
    <xf numFmtId="0" fontId="0" fillId="0" borderId="15" xfId="0" applyBorder="1" applyAlignment="1">
      <alignment horizontal="left" vertical="top" wrapText="1"/>
    </xf>
    <xf numFmtId="0" fontId="4" fillId="8" borderId="11" xfId="0" applyFont="1" applyFill="1" applyBorder="1" applyAlignment="1">
      <alignment horizontal="center" vertical="top" wrapText="1"/>
    </xf>
    <xf numFmtId="0" fontId="4" fillId="8" borderId="10" xfId="0" applyFont="1" applyFill="1" applyBorder="1" applyAlignment="1">
      <alignment horizontal="center" vertical="top" wrapText="1"/>
    </xf>
    <xf numFmtId="0" fontId="4" fillId="8" borderId="12" xfId="0" applyFont="1" applyFill="1" applyBorder="1" applyAlignment="1">
      <alignment horizontal="center" vertical="top" wrapText="1"/>
    </xf>
    <xf numFmtId="0" fontId="6" fillId="7" borderId="7" xfId="0" applyFont="1" applyFill="1" applyBorder="1" applyAlignment="1">
      <alignment horizontal="center" vertical="center"/>
    </xf>
    <xf numFmtId="0" fontId="6" fillId="7" borderId="8" xfId="0" applyFont="1" applyFill="1" applyBorder="1" applyAlignment="1">
      <alignment horizontal="center" vertical="center"/>
    </xf>
    <xf numFmtId="0" fontId="6" fillId="7" borderId="9" xfId="0" applyFont="1" applyFill="1" applyBorder="1" applyAlignment="1">
      <alignment horizontal="center" vertical="center"/>
    </xf>
    <xf numFmtId="0" fontId="4" fillId="8" borderId="11" xfId="0" applyFont="1" applyFill="1" applyBorder="1" applyAlignment="1">
      <alignment horizontal="center"/>
    </xf>
    <xf numFmtId="0" fontId="4" fillId="8" borderId="10" xfId="0" applyFont="1" applyFill="1" applyBorder="1" applyAlignment="1">
      <alignment horizontal="center"/>
    </xf>
    <xf numFmtId="0" fontId="4" fillId="8" borderId="12" xfId="0" applyFont="1" applyFill="1" applyBorder="1" applyAlignment="1">
      <alignment horizontal="center"/>
    </xf>
    <xf numFmtId="0" fontId="4" fillId="9" borderId="11" xfId="0" applyFont="1" applyFill="1" applyBorder="1" applyAlignment="1">
      <alignment horizontal="center" vertical="top" wrapText="1"/>
    </xf>
    <xf numFmtId="0" fontId="4" fillId="9" borderId="10" xfId="0" applyFont="1" applyFill="1" applyBorder="1" applyAlignment="1">
      <alignment horizontal="center" vertical="top" wrapText="1"/>
    </xf>
    <xf numFmtId="0" fontId="4" fillId="9" borderId="12" xfId="0" applyFont="1" applyFill="1" applyBorder="1" applyAlignment="1">
      <alignment horizontal="center" vertical="top" wrapText="1"/>
    </xf>
    <xf numFmtId="0" fontId="5" fillId="0" borderId="13" xfId="0" applyFont="1" applyBorder="1" applyAlignment="1">
      <alignment horizontal="left" vertical="top" wrapText="1"/>
    </xf>
    <xf numFmtId="0" fontId="5" fillId="0" borderId="14" xfId="0" applyFont="1" applyBorder="1" applyAlignment="1">
      <alignment horizontal="left" vertical="top" wrapText="1"/>
    </xf>
    <xf numFmtId="0" fontId="5" fillId="0" borderId="15" xfId="0" applyFont="1" applyBorder="1" applyAlignment="1">
      <alignment horizontal="left" vertical="top" wrapText="1"/>
    </xf>
    <xf numFmtId="0" fontId="0" fillId="0" borderId="16" xfId="0" applyBorder="1" applyAlignment="1">
      <alignment horizontal="left" wrapText="1"/>
    </xf>
    <xf numFmtId="0" fontId="0" fillId="0" borderId="0" xfId="0" applyBorder="1" applyAlignment="1">
      <alignment horizontal="left" wrapText="1"/>
    </xf>
    <xf numFmtId="0" fontId="0" fillId="0" borderId="17" xfId="0" applyBorder="1" applyAlignment="1">
      <alignment horizontal="left" wrapText="1"/>
    </xf>
    <xf numFmtId="0" fontId="2" fillId="0" borderId="19" xfId="0" applyFont="1" applyBorder="1" applyAlignment="1">
      <alignment horizontal="left" vertical="top" wrapText="1"/>
    </xf>
    <xf numFmtId="0" fontId="0" fillId="0" borderId="19" xfId="0" applyBorder="1" applyAlignment="1">
      <alignment horizontal="left" vertical="top" wrapText="1"/>
    </xf>
    <xf numFmtId="0" fontId="0" fillId="0" borderId="25" xfId="0" applyBorder="1" applyAlignment="1">
      <alignment horizontal="left" vertical="top" wrapText="1"/>
    </xf>
    <xf numFmtId="0" fontId="5" fillId="0" borderId="16" xfId="0" applyFont="1" applyBorder="1" applyAlignment="1">
      <alignment horizontal="left" vertical="center" wrapText="1"/>
    </xf>
    <xf numFmtId="0" fontId="0" fillId="0" borderId="0" xfId="0" applyBorder="1" applyAlignment="1">
      <alignment horizontal="left" vertical="center" wrapText="1"/>
    </xf>
    <xf numFmtId="0" fontId="0" fillId="0" borderId="17" xfId="0" applyBorder="1" applyAlignment="1">
      <alignment horizontal="left" vertical="center" wrapText="1"/>
    </xf>
    <xf numFmtId="0" fontId="0" fillId="2" borderId="16" xfId="0" applyFill="1" applyBorder="1" applyAlignment="1">
      <alignment vertical="top" wrapText="1"/>
    </xf>
    <xf numFmtId="0" fontId="0" fillId="2" borderId="42" xfId="0" applyFill="1" applyBorder="1" applyAlignment="1">
      <alignment vertical="top" wrapText="1"/>
    </xf>
    <xf numFmtId="0" fontId="0" fillId="2" borderId="43" xfId="0" applyFill="1" applyBorder="1" applyAlignment="1">
      <alignment vertical="top" wrapText="1"/>
    </xf>
    <xf numFmtId="0" fontId="2" fillId="0" borderId="25" xfId="0" applyFont="1" applyBorder="1" applyAlignment="1">
      <alignment horizontal="left" vertical="top" wrapText="1"/>
    </xf>
    <xf numFmtId="0" fontId="2" fillId="0" borderId="21" xfId="0" applyFont="1" applyBorder="1" applyAlignment="1">
      <alignment horizontal="left" vertical="top" wrapText="1"/>
    </xf>
    <xf numFmtId="0" fontId="0" fillId="0" borderId="50" xfId="0" applyBorder="1" applyAlignment="1">
      <alignment horizontal="left" vertical="top" wrapText="1"/>
    </xf>
    <xf numFmtId="0" fontId="0" fillId="2" borderId="46" xfId="0" applyFill="1" applyBorder="1" applyAlignment="1">
      <alignment vertical="top" wrapText="1"/>
    </xf>
    <xf numFmtId="0" fontId="0" fillId="2" borderId="47" xfId="0" applyFill="1" applyBorder="1" applyAlignment="1">
      <alignment vertical="top" wrapText="1"/>
    </xf>
    <xf numFmtId="0" fontId="0" fillId="2" borderId="49" xfId="0" applyFill="1" applyBorder="1" applyAlignment="1">
      <alignment vertical="top" wrapText="1"/>
    </xf>
    <xf numFmtId="0" fontId="0" fillId="2" borderId="44" xfId="0" applyFill="1" applyBorder="1" applyAlignment="1">
      <alignment vertical="top" wrapText="1"/>
    </xf>
    <xf numFmtId="0" fontId="0" fillId="2" borderId="45" xfId="0" applyFill="1" applyBorder="1" applyAlignment="1">
      <alignment vertical="top" wrapText="1"/>
    </xf>
    <xf numFmtId="0" fontId="0" fillId="2" borderId="40" xfId="0" applyFill="1" applyBorder="1" applyAlignment="1">
      <alignment vertical="top" wrapText="1"/>
    </xf>
    <xf numFmtId="0" fontId="2" fillId="0" borderId="5" xfId="0" applyFont="1" applyBorder="1" applyAlignment="1">
      <alignment horizontal="left" vertical="top" wrapText="1"/>
    </xf>
    <xf numFmtId="0" fontId="0" fillId="0" borderId="5" xfId="0" applyBorder="1" applyAlignment="1">
      <alignment horizontal="left" vertical="top" wrapText="1"/>
    </xf>
    <xf numFmtId="0" fontId="0" fillId="0" borderId="36" xfId="0" applyBorder="1" applyAlignment="1">
      <alignment horizontal="left" vertical="top" wrapText="1"/>
    </xf>
    <xf numFmtId="0" fontId="4" fillId="8" borderId="16" xfId="0" applyFont="1" applyFill="1" applyBorder="1" applyAlignment="1">
      <alignment horizontal="center"/>
    </xf>
    <xf numFmtId="0" fontId="4" fillId="8" borderId="0" xfId="0" applyFont="1" applyFill="1" applyBorder="1" applyAlignment="1">
      <alignment horizontal="center"/>
    </xf>
    <xf numFmtId="0" fontId="4" fillId="8" borderId="17" xfId="0" applyFont="1" applyFill="1" applyBorder="1" applyAlignment="1">
      <alignment horizontal="center"/>
    </xf>
    <xf numFmtId="0" fontId="5" fillId="0" borderId="13" xfId="0" applyFont="1" applyBorder="1" applyAlignment="1">
      <alignment horizontal="left"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4" fillId="6" borderId="56" xfId="0" applyFont="1" applyFill="1" applyBorder="1" applyAlignment="1">
      <alignment horizontal="center" vertical="center" wrapText="1"/>
    </xf>
    <xf numFmtId="0" fontId="4" fillId="10" borderId="0" xfId="0" applyFont="1" applyFill="1" applyBorder="1" applyAlignment="1">
      <alignment horizontal="left"/>
    </xf>
    <xf numFmtId="0" fontId="4" fillId="10" borderId="17" xfId="0" applyFont="1" applyFill="1" applyBorder="1" applyAlignment="1">
      <alignment horizontal="left"/>
    </xf>
    <xf numFmtId="2" fontId="4" fillId="6" borderId="57" xfId="0" applyNumberFormat="1" applyFont="1" applyFill="1" applyBorder="1" applyAlignment="1">
      <alignment horizontal="center" vertical="center" wrapText="1"/>
    </xf>
    <xf numFmtId="2" fontId="4" fillId="6" borderId="55" xfId="0" applyNumberFormat="1" applyFont="1" applyFill="1" applyBorder="1" applyAlignment="1">
      <alignment horizontal="center" vertical="center" wrapText="1"/>
    </xf>
    <xf numFmtId="0" fontId="4" fillId="6" borderId="6" xfId="0" applyFont="1" applyFill="1" applyBorder="1" applyAlignment="1">
      <alignment vertical="center" wrapText="1"/>
    </xf>
    <xf numFmtId="0" fontId="4" fillId="6" borderId="56" xfId="0" applyFont="1" applyFill="1" applyBorder="1" applyAlignment="1">
      <alignment vertical="center" wrapText="1"/>
    </xf>
    <xf numFmtId="0" fontId="4" fillId="6" borderId="18" xfId="0" applyFont="1" applyFill="1" applyBorder="1" applyAlignment="1">
      <alignment vertical="center" wrapText="1"/>
    </xf>
    <xf numFmtId="0" fontId="4" fillId="6" borderId="0" xfId="0" applyFont="1" applyFill="1" applyBorder="1" applyAlignment="1">
      <alignment vertical="center" wrapText="1"/>
    </xf>
  </cellXfs>
  <cellStyles count="1">
    <cellStyle name="Normal" xfId="0" builtinId="0"/>
  </cellStyles>
  <dxfs count="0"/>
  <tableStyles count="0" defaultTableStyle="TableStyleMedium2" defaultPivotStyle="PivotStyleLight16"/>
  <colors>
    <mruColors>
      <color rgb="FFFFF1B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stacked"/>
        <c:varyColors val="0"/>
        <c:ser>
          <c:idx val="0"/>
          <c:order val="0"/>
          <c:tx>
            <c:strRef>
              <c:f>'4 - Visualize Results'!$C$5</c:f>
              <c:strCache>
                <c:ptCount val="1"/>
                <c:pt idx="0">
                  <c:v>1 - Level of Establishment</c:v>
                </c:pt>
              </c:strCache>
            </c:strRef>
          </c:tx>
          <c:spPr>
            <a:solidFill>
              <a:schemeClr val="accent1"/>
            </a:solidFill>
            <a:ln>
              <a:noFill/>
            </a:ln>
            <a:effectLst/>
          </c:spPr>
          <c:invertIfNegative val="0"/>
          <c:cat>
            <c:strRef>
              <c:f>'4 - Visualize Results'!$B$6:$B$25</c:f>
              <c:strCache>
                <c:ptCount val="20"/>
                <c:pt idx="0">
                  <c:v>plant name</c:v>
                </c:pt>
                <c:pt idx="1">
                  <c:v>plant name</c:v>
                </c:pt>
                <c:pt idx="2">
                  <c:v>plant name</c:v>
                </c:pt>
                <c:pt idx="3">
                  <c:v>plant name</c:v>
                </c:pt>
                <c:pt idx="4">
                  <c:v>plant name</c:v>
                </c:pt>
                <c:pt idx="5">
                  <c:v>plant name</c:v>
                </c:pt>
                <c:pt idx="6">
                  <c:v>plant name</c:v>
                </c:pt>
                <c:pt idx="7">
                  <c:v>plant name</c:v>
                </c:pt>
                <c:pt idx="8">
                  <c:v>plant name</c:v>
                </c:pt>
                <c:pt idx="9">
                  <c:v>plant name</c:v>
                </c:pt>
                <c:pt idx="10">
                  <c:v>plant name</c:v>
                </c:pt>
                <c:pt idx="11">
                  <c:v>plant name</c:v>
                </c:pt>
                <c:pt idx="12">
                  <c:v>plant name</c:v>
                </c:pt>
                <c:pt idx="13">
                  <c:v>plant name</c:v>
                </c:pt>
                <c:pt idx="14">
                  <c:v>plant name</c:v>
                </c:pt>
                <c:pt idx="15">
                  <c:v>plant name</c:v>
                </c:pt>
                <c:pt idx="16">
                  <c:v>plant name</c:v>
                </c:pt>
                <c:pt idx="17">
                  <c:v>plant name</c:v>
                </c:pt>
                <c:pt idx="18">
                  <c:v>plant name</c:v>
                </c:pt>
                <c:pt idx="19">
                  <c:v>plant name</c:v>
                </c:pt>
              </c:strCache>
            </c:strRef>
          </c:cat>
          <c:val>
            <c:numRef>
              <c:f>'4 - Visualize Results'!$C$6:$C$25</c:f>
              <c:numCache>
                <c:formatCode>General</c:formatCode>
                <c:ptCount val="20"/>
                <c:pt idx="0">
                  <c:v>0.125</c:v>
                </c:pt>
                <c:pt idx="1">
                  <c:v>0.125</c:v>
                </c:pt>
                <c:pt idx="2">
                  <c:v>0.125</c:v>
                </c:pt>
                <c:pt idx="3">
                  <c:v>0.125</c:v>
                </c:pt>
                <c:pt idx="4">
                  <c:v>0.125</c:v>
                </c:pt>
                <c:pt idx="5">
                  <c:v>0.125</c:v>
                </c:pt>
                <c:pt idx="6">
                  <c:v>0.125</c:v>
                </c:pt>
                <c:pt idx="7">
                  <c:v>0.125</c:v>
                </c:pt>
                <c:pt idx="8">
                  <c:v>0.125</c:v>
                </c:pt>
                <c:pt idx="9">
                  <c:v>0.125</c:v>
                </c:pt>
                <c:pt idx="10">
                  <c:v>0.125</c:v>
                </c:pt>
                <c:pt idx="11">
                  <c:v>0.125</c:v>
                </c:pt>
                <c:pt idx="12">
                  <c:v>0.125</c:v>
                </c:pt>
                <c:pt idx="13">
                  <c:v>0.125</c:v>
                </c:pt>
                <c:pt idx="14">
                  <c:v>0.125</c:v>
                </c:pt>
                <c:pt idx="15">
                  <c:v>0.125</c:v>
                </c:pt>
                <c:pt idx="16">
                  <c:v>0.125</c:v>
                </c:pt>
                <c:pt idx="17">
                  <c:v>0.125</c:v>
                </c:pt>
                <c:pt idx="18">
                  <c:v>0.125</c:v>
                </c:pt>
                <c:pt idx="19">
                  <c:v>0.125</c:v>
                </c:pt>
              </c:numCache>
            </c:numRef>
          </c:val>
          <c:extLst>
            <c:ext xmlns:c16="http://schemas.microsoft.com/office/drawing/2014/chart" uri="{C3380CC4-5D6E-409C-BE32-E72D297353CC}">
              <c16:uniqueId val="{00000000-79F4-4CC3-9727-100F105B365C}"/>
            </c:ext>
          </c:extLst>
        </c:ser>
        <c:ser>
          <c:idx val="1"/>
          <c:order val="1"/>
          <c:tx>
            <c:strRef>
              <c:f>'4 - Visualize Results'!$D$5</c:f>
              <c:strCache>
                <c:ptCount val="1"/>
                <c:pt idx="0">
                  <c:v>2 - Rate of Invasiveness</c:v>
                </c:pt>
              </c:strCache>
            </c:strRef>
          </c:tx>
          <c:spPr>
            <a:solidFill>
              <a:schemeClr val="accent2"/>
            </a:solidFill>
            <a:ln>
              <a:noFill/>
            </a:ln>
            <a:effectLst/>
          </c:spPr>
          <c:invertIfNegative val="0"/>
          <c:cat>
            <c:strRef>
              <c:f>'4 - Visualize Results'!$B$6:$B$25</c:f>
              <c:strCache>
                <c:ptCount val="20"/>
                <c:pt idx="0">
                  <c:v>plant name</c:v>
                </c:pt>
                <c:pt idx="1">
                  <c:v>plant name</c:v>
                </c:pt>
                <c:pt idx="2">
                  <c:v>plant name</c:v>
                </c:pt>
                <c:pt idx="3">
                  <c:v>plant name</c:v>
                </c:pt>
                <c:pt idx="4">
                  <c:v>plant name</c:v>
                </c:pt>
                <c:pt idx="5">
                  <c:v>plant name</c:v>
                </c:pt>
                <c:pt idx="6">
                  <c:v>plant name</c:v>
                </c:pt>
                <c:pt idx="7">
                  <c:v>plant name</c:v>
                </c:pt>
                <c:pt idx="8">
                  <c:v>plant name</c:v>
                </c:pt>
                <c:pt idx="9">
                  <c:v>plant name</c:v>
                </c:pt>
                <c:pt idx="10">
                  <c:v>plant name</c:v>
                </c:pt>
                <c:pt idx="11">
                  <c:v>plant name</c:v>
                </c:pt>
                <c:pt idx="12">
                  <c:v>plant name</c:v>
                </c:pt>
                <c:pt idx="13">
                  <c:v>plant name</c:v>
                </c:pt>
                <c:pt idx="14">
                  <c:v>plant name</c:v>
                </c:pt>
                <c:pt idx="15">
                  <c:v>plant name</c:v>
                </c:pt>
                <c:pt idx="16">
                  <c:v>plant name</c:v>
                </c:pt>
                <c:pt idx="17">
                  <c:v>plant name</c:v>
                </c:pt>
                <c:pt idx="18">
                  <c:v>plant name</c:v>
                </c:pt>
                <c:pt idx="19">
                  <c:v>plant name</c:v>
                </c:pt>
              </c:strCache>
            </c:strRef>
          </c:cat>
          <c:val>
            <c:numRef>
              <c:f>'4 - Visualize Results'!$D$6:$D$25</c:f>
              <c:numCache>
                <c:formatCode>General</c:formatCode>
                <c:ptCount val="20"/>
                <c:pt idx="0">
                  <c:v>0.125</c:v>
                </c:pt>
                <c:pt idx="1">
                  <c:v>0.125</c:v>
                </c:pt>
                <c:pt idx="2">
                  <c:v>0.125</c:v>
                </c:pt>
                <c:pt idx="3">
                  <c:v>0.125</c:v>
                </c:pt>
                <c:pt idx="4">
                  <c:v>0.125</c:v>
                </c:pt>
                <c:pt idx="5">
                  <c:v>0.125</c:v>
                </c:pt>
                <c:pt idx="6">
                  <c:v>0.125</c:v>
                </c:pt>
                <c:pt idx="7">
                  <c:v>0.125</c:v>
                </c:pt>
                <c:pt idx="8">
                  <c:v>0.125</c:v>
                </c:pt>
                <c:pt idx="9">
                  <c:v>0.125</c:v>
                </c:pt>
                <c:pt idx="10">
                  <c:v>0.125</c:v>
                </c:pt>
                <c:pt idx="11">
                  <c:v>0.125</c:v>
                </c:pt>
                <c:pt idx="12">
                  <c:v>0.125</c:v>
                </c:pt>
                <c:pt idx="13">
                  <c:v>0.125</c:v>
                </c:pt>
                <c:pt idx="14">
                  <c:v>0.125</c:v>
                </c:pt>
                <c:pt idx="15">
                  <c:v>0.125</c:v>
                </c:pt>
                <c:pt idx="16">
                  <c:v>0.125</c:v>
                </c:pt>
                <c:pt idx="17">
                  <c:v>0.125</c:v>
                </c:pt>
                <c:pt idx="18">
                  <c:v>0.125</c:v>
                </c:pt>
                <c:pt idx="19">
                  <c:v>0.125</c:v>
                </c:pt>
              </c:numCache>
            </c:numRef>
          </c:val>
          <c:extLst>
            <c:ext xmlns:c16="http://schemas.microsoft.com/office/drawing/2014/chart" uri="{C3380CC4-5D6E-409C-BE32-E72D297353CC}">
              <c16:uniqueId val="{00000001-79F4-4CC3-9727-100F105B365C}"/>
            </c:ext>
          </c:extLst>
        </c:ser>
        <c:ser>
          <c:idx val="2"/>
          <c:order val="2"/>
          <c:tx>
            <c:strRef>
              <c:f>'4 - Visualize Results'!$E$5</c:f>
              <c:strCache>
                <c:ptCount val="1"/>
                <c:pt idx="0">
                  <c:v>3 - Level of Threat to Resources</c:v>
                </c:pt>
              </c:strCache>
            </c:strRef>
          </c:tx>
          <c:spPr>
            <a:solidFill>
              <a:schemeClr val="accent3"/>
            </a:solidFill>
            <a:ln>
              <a:noFill/>
            </a:ln>
            <a:effectLst/>
          </c:spPr>
          <c:invertIfNegative val="0"/>
          <c:cat>
            <c:strRef>
              <c:f>'4 - Visualize Results'!$B$6:$B$25</c:f>
              <c:strCache>
                <c:ptCount val="20"/>
                <c:pt idx="0">
                  <c:v>plant name</c:v>
                </c:pt>
                <c:pt idx="1">
                  <c:v>plant name</c:v>
                </c:pt>
                <c:pt idx="2">
                  <c:v>plant name</c:v>
                </c:pt>
                <c:pt idx="3">
                  <c:v>plant name</c:v>
                </c:pt>
                <c:pt idx="4">
                  <c:v>plant name</c:v>
                </c:pt>
                <c:pt idx="5">
                  <c:v>plant name</c:v>
                </c:pt>
                <c:pt idx="6">
                  <c:v>plant name</c:v>
                </c:pt>
                <c:pt idx="7">
                  <c:v>plant name</c:v>
                </c:pt>
                <c:pt idx="8">
                  <c:v>plant name</c:v>
                </c:pt>
                <c:pt idx="9">
                  <c:v>plant name</c:v>
                </c:pt>
                <c:pt idx="10">
                  <c:v>plant name</c:v>
                </c:pt>
                <c:pt idx="11">
                  <c:v>plant name</c:v>
                </c:pt>
                <c:pt idx="12">
                  <c:v>plant name</c:v>
                </c:pt>
                <c:pt idx="13">
                  <c:v>plant name</c:v>
                </c:pt>
                <c:pt idx="14">
                  <c:v>plant name</c:v>
                </c:pt>
                <c:pt idx="15">
                  <c:v>plant name</c:v>
                </c:pt>
                <c:pt idx="16">
                  <c:v>plant name</c:v>
                </c:pt>
                <c:pt idx="17">
                  <c:v>plant name</c:v>
                </c:pt>
                <c:pt idx="18">
                  <c:v>plant name</c:v>
                </c:pt>
                <c:pt idx="19">
                  <c:v>plant name</c:v>
                </c:pt>
              </c:strCache>
            </c:strRef>
          </c:cat>
          <c:val>
            <c:numRef>
              <c:f>'4 - Visualize Results'!$E$6:$E$25</c:f>
              <c:numCache>
                <c:formatCode>General</c:formatCode>
                <c:ptCount val="20"/>
                <c:pt idx="0">
                  <c:v>0.125</c:v>
                </c:pt>
                <c:pt idx="1">
                  <c:v>0.125</c:v>
                </c:pt>
                <c:pt idx="2">
                  <c:v>0.125</c:v>
                </c:pt>
                <c:pt idx="3">
                  <c:v>0.125</c:v>
                </c:pt>
                <c:pt idx="4">
                  <c:v>0.125</c:v>
                </c:pt>
                <c:pt idx="5">
                  <c:v>0.125</c:v>
                </c:pt>
                <c:pt idx="6">
                  <c:v>0.125</c:v>
                </c:pt>
                <c:pt idx="7">
                  <c:v>0.125</c:v>
                </c:pt>
                <c:pt idx="8">
                  <c:v>0.125</c:v>
                </c:pt>
                <c:pt idx="9">
                  <c:v>0.125</c:v>
                </c:pt>
                <c:pt idx="10">
                  <c:v>0.125</c:v>
                </c:pt>
                <c:pt idx="11">
                  <c:v>0.125</c:v>
                </c:pt>
                <c:pt idx="12">
                  <c:v>0.125</c:v>
                </c:pt>
                <c:pt idx="13">
                  <c:v>0.125</c:v>
                </c:pt>
                <c:pt idx="14">
                  <c:v>0.125</c:v>
                </c:pt>
                <c:pt idx="15">
                  <c:v>0.125</c:v>
                </c:pt>
                <c:pt idx="16">
                  <c:v>0.125</c:v>
                </c:pt>
                <c:pt idx="17">
                  <c:v>0.125</c:v>
                </c:pt>
                <c:pt idx="18">
                  <c:v>0.125</c:v>
                </c:pt>
                <c:pt idx="19">
                  <c:v>0.125</c:v>
                </c:pt>
              </c:numCache>
            </c:numRef>
          </c:val>
          <c:extLst>
            <c:ext xmlns:c16="http://schemas.microsoft.com/office/drawing/2014/chart" uri="{C3380CC4-5D6E-409C-BE32-E72D297353CC}">
              <c16:uniqueId val="{00000002-79F4-4CC3-9727-100F105B365C}"/>
            </c:ext>
          </c:extLst>
        </c:ser>
        <c:ser>
          <c:idx val="3"/>
          <c:order val="3"/>
          <c:tx>
            <c:strRef>
              <c:f>'4 - Visualize Results'!$F$5</c:f>
              <c:strCache>
                <c:ptCount val="1"/>
                <c:pt idx="0">
                  <c:v>4 - Level of Effort Required to Manage</c:v>
                </c:pt>
              </c:strCache>
            </c:strRef>
          </c:tx>
          <c:spPr>
            <a:solidFill>
              <a:schemeClr val="accent4"/>
            </a:solidFill>
            <a:ln>
              <a:noFill/>
            </a:ln>
            <a:effectLst/>
          </c:spPr>
          <c:invertIfNegative val="0"/>
          <c:cat>
            <c:strRef>
              <c:f>'4 - Visualize Results'!$B$6:$B$25</c:f>
              <c:strCache>
                <c:ptCount val="20"/>
                <c:pt idx="0">
                  <c:v>plant name</c:v>
                </c:pt>
                <c:pt idx="1">
                  <c:v>plant name</c:v>
                </c:pt>
                <c:pt idx="2">
                  <c:v>plant name</c:v>
                </c:pt>
                <c:pt idx="3">
                  <c:v>plant name</c:v>
                </c:pt>
                <c:pt idx="4">
                  <c:v>plant name</c:v>
                </c:pt>
                <c:pt idx="5">
                  <c:v>plant name</c:v>
                </c:pt>
                <c:pt idx="6">
                  <c:v>plant name</c:v>
                </c:pt>
                <c:pt idx="7">
                  <c:v>plant name</c:v>
                </c:pt>
                <c:pt idx="8">
                  <c:v>plant name</c:v>
                </c:pt>
                <c:pt idx="9">
                  <c:v>plant name</c:v>
                </c:pt>
                <c:pt idx="10">
                  <c:v>plant name</c:v>
                </c:pt>
                <c:pt idx="11">
                  <c:v>plant name</c:v>
                </c:pt>
                <c:pt idx="12">
                  <c:v>plant name</c:v>
                </c:pt>
                <c:pt idx="13">
                  <c:v>plant name</c:v>
                </c:pt>
                <c:pt idx="14">
                  <c:v>plant name</c:v>
                </c:pt>
                <c:pt idx="15">
                  <c:v>plant name</c:v>
                </c:pt>
                <c:pt idx="16">
                  <c:v>plant name</c:v>
                </c:pt>
                <c:pt idx="17">
                  <c:v>plant name</c:v>
                </c:pt>
                <c:pt idx="18">
                  <c:v>plant name</c:v>
                </c:pt>
                <c:pt idx="19">
                  <c:v>plant name</c:v>
                </c:pt>
              </c:strCache>
            </c:strRef>
          </c:cat>
          <c:val>
            <c:numRef>
              <c:f>'4 - Visualize Results'!$F$6:$F$25</c:f>
              <c:numCache>
                <c:formatCode>General</c:formatCode>
                <c:ptCount val="20"/>
                <c:pt idx="0">
                  <c:v>0.125</c:v>
                </c:pt>
                <c:pt idx="1">
                  <c:v>0.125</c:v>
                </c:pt>
                <c:pt idx="2">
                  <c:v>0.125</c:v>
                </c:pt>
                <c:pt idx="3">
                  <c:v>0.125</c:v>
                </c:pt>
                <c:pt idx="4">
                  <c:v>0.125</c:v>
                </c:pt>
                <c:pt idx="5">
                  <c:v>0.125</c:v>
                </c:pt>
                <c:pt idx="6">
                  <c:v>0.125</c:v>
                </c:pt>
                <c:pt idx="7">
                  <c:v>0.125</c:v>
                </c:pt>
                <c:pt idx="8">
                  <c:v>0.125</c:v>
                </c:pt>
                <c:pt idx="9">
                  <c:v>0.125</c:v>
                </c:pt>
                <c:pt idx="10">
                  <c:v>0.125</c:v>
                </c:pt>
                <c:pt idx="11">
                  <c:v>0.125</c:v>
                </c:pt>
                <c:pt idx="12">
                  <c:v>0.125</c:v>
                </c:pt>
                <c:pt idx="13">
                  <c:v>0.125</c:v>
                </c:pt>
                <c:pt idx="14">
                  <c:v>0.125</c:v>
                </c:pt>
                <c:pt idx="15">
                  <c:v>0.125</c:v>
                </c:pt>
                <c:pt idx="16">
                  <c:v>0.125</c:v>
                </c:pt>
                <c:pt idx="17">
                  <c:v>0.125</c:v>
                </c:pt>
                <c:pt idx="18">
                  <c:v>0.125</c:v>
                </c:pt>
                <c:pt idx="19">
                  <c:v>0.125</c:v>
                </c:pt>
              </c:numCache>
            </c:numRef>
          </c:val>
          <c:extLst>
            <c:ext xmlns:c16="http://schemas.microsoft.com/office/drawing/2014/chart" uri="{C3380CC4-5D6E-409C-BE32-E72D297353CC}">
              <c16:uniqueId val="{00000003-79F4-4CC3-9727-100F105B365C}"/>
            </c:ext>
          </c:extLst>
        </c:ser>
        <c:ser>
          <c:idx val="4"/>
          <c:order val="4"/>
          <c:tx>
            <c:strRef>
              <c:f>'4 - Visualize Results'!$G$5</c:f>
              <c:strCache>
                <c:ptCount val="1"/>
                <c:pt idx="0">
                  <c:v>5 - Number of Treatments Needed</c:v>
                </c:pt>
              </c:strCache>
            </c:strRef>
          </c:tx>
          <c:spPr>
            <a:solidFill>
              <a:schemeClr val="accent5"/>
            </a:solidFill>
            <a:ln>
              <a:noFill/>
            </a:ln>
            <a:effectLst/>
          </c:spPr>
          <c:invertIfNegative val="0"/>
          <c:cat>
            <c:strRef>
              <c:f>'4 - Visualize Results'!$B$6:$B$25</c:f>
              <c:strCache>
                <c:ptCount val="20"/>
                <c:pt idx="0">
                  <c:v>plant name</c:v>
                </c:pt>
                <c:pt idx="1">
                  <c:v>plant name</c:v>
                </c:pt>
                <c:pt idx="2">
                  <c:v>plant name</c:v>
                </c:pt>
                <c:pt idx="3">
                  <c:v>plant name</c:v>
                </c:pt>
                <c:pt idx="4">
                  <c:v>plant name</c:v>
                </c:pt>
                <c:pt idx="5">
                  <c:v>plant name</c:v>
                </c:pt>
                <c:pt idx="6">
                  <c:v>plant name</c:v>
                </c:pt>
                <c:pt idx="7">
                  <c:v>plant name</c:v>
                </c:pt>
                <c:pt idx="8">
                  <c:v>plant name</c:v>
                </c:pt>
                <c:pt idx="9">
                  <c:v>plant name</c:v>
                </c:pt>
                <c:pt idx="10">
                  <c:v>plant name</c:v>
                </c:pt>
                <c:pt idx="11">
                  <c:v>plant name</c:v>
                </c:pt>
                <c:pt idx="12">
                  <c:v>plant name</c:v>
                </c:pt>
                <c:pt idx="13">
                  <c:v>plant name</c:v>
                </c:pt>
                <c:pt idx="14">
                  <c:v>plant name</c:v>
                </c:pt>
                <c:pt idx="15">
                  <c:v>plant name</c:v>
                </c:pt>
                <c:pt idx="16">
                  <c:v>plant name</c:v>
                </c:pt>
                <c:pt idx="17">
                  <c:v>plant name</c:v>
                </c:pt>
                <c:pt idx="18">
                  <c:v>plant name</c:v>
                </c:pt>
                <c:pt idx="19">
                  <c:v>plant name</c:v>
                </c:pt>
              </c:strCache>
            </c:strRef>
          </c:cat>
          <c:val>
            <c:numRef>
              <c:f>'4 - Visualize Results'!$G$6:$G$25</c:f>
              <c:numCache>
                <c:formatCode>General</c:formatCode>
                <c:ptCount val="20"/>
                <c:pt idx="0">
                  <c:v>0.125</c:v>
                </c:pt>
                <c:pt idx="1">
                  <c:v>0.125</c:v>
                </c:pt>
                <c:pt idx="2">
                  <c:v>0.125</c:v>
                </c:pt>
                <c:pt idx="3">
                  <c:v>0.125</c:v>
                </c:pt>
                <c:pt idx="4">
                  <c:v>0.125</c:v>
                </c:pt>
                <c:pt idx="5">
                  <c:v>0.125</c:v>
                </c:pt>
                <c:pt idx="6">
                  <c:v>0.125</c:v>
                </c:pt>
                <c:pt idx="7">
                  <c:v>0.125</c:v>
                </c:pt>
                <c:pt idx="8">
                  <c:v>0.125</c:v>
                </c:pt>
                <c:pt idx="9">
                  <c:v>0.125</c:v>
                </c:pt>
                <c:pt idx="10">
                  <c:v>0.125</c:v>
                </c:pt>
                <c:pt idx="11">
                  <c:v>0.125</c:v>
                </c:pt>
                <c:pt idx="12">
                  <c:v>0.125</c:v>
                </c:pt>
                <c:pt idx="13">
                  <c:v>0.125</c:v>
                </c:pt>
                <c:pt idx="14">
                  <c:v>0.125</c:v>
                </c:pt>
                <c:pt idx="15">
                  <c:v>0.125</c:v>
                </c:pt>
                <c:pt idx="16">
                  <c:v>0.125</c:v>
                </c:pt>
                <c:pt idx="17">
                  <c:v>0.125</c:v>
                </c:pt>
                <c:pt idx="18">
                  <c:v>0.125</c:v>
                </c:pt>
                <c:pt idx="19">
                  <c:v>0.125</c:v>
                </c:pt>
              </c:numCache>
            </c:numRef>
          </c:val>
          <c:extLst>
            <c:ext xmlns:c16="http://schemas.microsoft.com/office/drawing/2014/chart" uri="{C3380CC4-5D6E-409C-BE32-E72D297353CC}">
              <c16:uniqueId val="{00000004-79F4-4CC3-9727-100F105B365C}"/>
            </c:ext>
          </c:extLst>
        </c:ser>
        <c:ser>
          <c:idx val="5"/>
          <c:order val="5"/>
          <c:tx>
            <c:strRef>
              <c:f>'4 - Visualize Results'!$H$5</c:f>
              <c:strCache>
                <c:ptCount val="1"/>
                <c:pt idx="0">
                  <c:v>6 - Effectiveness of Management</c:v>
                </c:pt>
              </c:strCache>
            </c:strRef>
          </c:tx>
          <c:spPr>
            <a:solidFill>
              <a:schemeClr val="accent6"/>
            </a:solidFill>
            <a:ln>
              <a:noFill/>
            </a:ln>
            <a:effectLst/>
          </c:spPr>
          <c:invertIfNegative val="0"/>
          <c:cat>
            <c:strRef>
              <c:f>'4 - Visualize Results'!$B$6:$B$25</c:f>
              <c:strCache>
                <c:ptCount val="20"/>
                <c:pt idx="0">
                  <c:v>plant name</c:v>
                </c:pt>
                <c:pt idx="1">
                  <c:v>plant name</c:v>
                </c:pt>
                <c:pt idx="2">
                  <c:v>plant name</c:v>
                </c:pt>
                <c:pt idx="3">
                  <c:v>plant name</c:v>
                </c:pt>
                <c:pt idx="4">
                  <c:v>plant name</c:v>
                </c:pt>
                <c:pt idx="5">
                  <c:v>plant name</c:v>
                </c:pt>
                <c:pt idx="6">
                  <c:v>plant name</c:v>
                </c:pt>
                <c:pt idx="7">
                  <c:v>plant name</c:v>
                </c:pt>
                <c:pt idx="8">
                  <c:v>plant name</c:v>
                </c:pt>
                <c:pt idx="9">
                  <c:v>plant name</c:v>
                </c:pt>
                <c:pt idx="10">
                  <c:v>plant name</c:v>
                </c:pt>
                <c:pt idx="11">
                  <c:v>plant name</c:v>
                </c:pt>
                <c:pt idx="12">
                  <c:v>plant name</c:v>
                </c:pt>
                <c:pt idx="13">
                  <c:v>plant name</c:v>
                </c:pt>
                <c:pt idx="14">
                  <c:v>plant name</c:v>
                </c:pt>
                <c:pt idx="15">
                  <c:v>plant name</c:v>
                </c:pt>
                <c:pt idx="16">
                  <c:v>plant name</c:v>
                </c:pt>
                <c:pt idx="17">
                  <c:v>plant name</c:v>
                </c:pt>
                <c:pt idx="18">
                  <c:v>plant name</c:v>
                </c:pt>
                <c:pt idx="19">
                  <c:v>plant name</c:v>
                </c:pt>
              </c:strCache>
            </c:strRef>
          </c:cat>
          <c:val>
            <c:numRef>
              <c:f>'4 - Visualize Results'!$H$6:$H$25</c:f>
              <c:numCache>
                <c:formatCode>General</c:formatCode>
                <c:ptCount val="20"/>
                <c:pt idx="0">
                  <c:v>0.125</c:v>
                </c:pt>
                <c:pt idx="1">
                  <c:v>0.125</c:v>
                </c:pt>
                <c:pt idx="2">
                  <c:v>0.125</c:v>
                </c:pt>
                <c:pt idx="3">
                  <c:v>0.125</c:v>
                </c:pt>
                <c:pt idx="4">
                  <c:v>0.125</c:v>
                </c:pt>
                <c:pt idx="5">
                  <c:v>0.125</c:v>
                </c:pt>
                <c:pt idx="6">
                  <c:v>0.125</c:v>
                </c:pt>
                <c:pt idx="7">
                  <c:v>0.125</c:v>
                </c:pt>
                <c:pt idx="8">
                  <c:v>0.125</c:v>
                </c:pt>
                <c:pt idx="9">
                  <c:v>0.125</c:v>
                </c:pt>
                <c:pt idx="10">
                  <c:v>0.125</c:v>
                </c:pt>
                <c:pt idx="11">
                  <c:v>0.125</c:v>
                </c:pt>
                <c:pt idx="12">
                  <c:v>0.125</c:v>
                </c:pt>
                <c:pt idx="13">
                  <c:v>0.125</c:v>
                </c:pt>
                <c:pt idx="14">
                  <c:v>0.125</c:v>
                </c:pt>
                <c:pt idx="15">
                  <c:v>0.125</c:v>
                </c:pt>
                <c:pt idx="16">
                  <c:v>0.125</c:v>
                </c:pt>
                <c:pt idx="17">
                  <c:v>0.125</c:v>
                </c:pt>
                <c:pt idx="18">
                  <c:v>0.125</c:v>
                </c:pt>
                <c:pt idx="19">
                  <c:v>0.125</c:v>
                </c:pt>
              </c:numCache>
            </c:numRef>
          </c:val>
          <c:extLst>
            <c:ext xmlns:c16="http://schemas.microsoft.com/office/drawing/2014/chart" uri="{C3380CC4-5D6E-409C-BE32-E72D297353CC}">
              <c16:uniqueId val="{00000005-79F4-4CC3-9727-100F105B365C}"/>
            </c:ext>
          </c:extLst>
        </c:ser>
        <c:ser>
          <c:idx val="6"/>
          <c:order val="6"/>
          <c:tx>
            <c:strRef>
              <c:f>'4 - Visualize Results'!$I$5</c:f>
              <c:strCache>
                <c:ptCount val="1"/>
                <c:pt idx="0">
                  <c:v>7 - Costs</c:v>
                </c:pt>
              </c:strCache>
            </c:strRef>
          </c:tx>
          <c:spPr>
            <a:solidFill>
              <a:schemeClr val="accent1">
                <a:lumMod val="60000"/>
              </a:schemeClr>
            </a:solidFill>
            <a:ln>
              <a:noFill/>
            </a:ln>
            <a:effectLst/>
          </c:spPr>
          <c:invertIfNegative val="0"/>
          <c:cat>
            <c:strRef>
              <c:f>'4 - Visualize Results'!$B$6:$B$25</c:f>
              <c:strCache>
                <c:ptCount val="20"/>
                <c:pt idx="0">
                  <c:v>plant name</c:v>
                </c:pt>
                <c:pt idx="1">
                  <c:v>plant name</c:v>
                </c:pt>
                <c:pt idx="2">
                  <c:v>plant name</c:v>
                </c:pt>
                <c:pt idx="3">
                  <c:v>plant name</c:v>
                </c:pt>
                <c:pt idx="4">
                  <c:v>plant name</c:v>
                </c:pt>
                <c:pt idx="5">
                  <c:v>plant name</c:v>
                </c:pt>
                <c:pt idx="6">
                  <c:v>plant name</c:v>
                </c:pt>
                <c:pt idx="7">
                  <c:v>plant name</c:v>
                </c:pt>
                <c:pt idx="8">
                  <c:v>plant name</c:v>
                </c:pt>
                <c:pt idx="9">
                  <c:v>plant name</c:v>
                </c:pt>
                <c:pt idx="10">
                  <c:v>plant name</c:v>
                </c:pt>
                <c:pt idx="11">
                  <c:v>plant name</c:v>
                </c:pt>
                <c:pt idx="12">
                  <c:v>plant name</c:v>
                </c:pt>
                <c:pt idx="13">
                  <c:v>plant name</c:v>
                </c:pt>
                <c:pt idx="14">
                  <c:v>plant name</c:v>
                </c:pt>
                <c:pt idx="15">
                  <c:v>plant name</c:v>
                </c:pt>
                <c:pt idx="16">
                  <c:v>plant name</c:v>
                </c:pt>
                <c:pt idx="17">
                  <c:v>plant name</c:v>
                </c:pt>
                <c:pt idx="18">
                  <c:v>plant name</c:v>
                </c:pt>
                <c:pt idx="19">
                  <c:v>plant name</c:v>
                </c:pt>
              </c:strCache>
            </c:strRef>
          </c:cat>
          <c:val>
            <c:numRef>
              <c:f>'4 - Visualize Results'!$I$6:$I$25</c:f>
              <c:numCache>
                <c:formatCode>General</c:formatCode>
                <c:ptCount val="20"/>
                <c:pt idx="0">
                  <c:v>0.125</c:v>
                </c:pt>
                <c:pt idx="1">
                  <c:v>0.125</c:v>
                </c:pt>
                <c:pt idx="2">
                  <c:v>0.125</c:v>
                </c:pt>
                <c:pt idx="3">
                  <c:v>0.125</c:v>
                </c:pt>
                <c:pt idx="4">
                  <c:v>0.125</c:v>
                </c:pt>
                <c:pt idx="5">
                  <c:v>0.125</c:v>
                </c:pt>
                <c:pt idx="6">
                  <c:v>0.125</c:v>
                </c:pt>
                <c:pt idx="7">
                  <c:v>0.125</c:v>
                </c:pt>
                <c:pt idx="8">
                  <c:v>0.125</c:v>
                </c:pt>
                <c:pt idx="9">
                  <c:v>0.125</c:v>
                </c:pt>
                <c:pt idx="10">
                  <c:v>0.125</c:v>
                </c:pt>
                <c:pt idx="11">
                  <c:v>0.125</c:v>
                </c:pt>
                <c:pt idx="12">
                  <c:v>0.125</c:v>
                </c:pt>
                <c:pt idx="13">
                  <c:v>0.125</c:v>
                </c:pt>
                <c:pt idx="14">
                  <c:v>0.125</c:v>
                </c:pt>
                <c:pt idx="15">
                  <c:v>0.125</c:v>
                </c:pt>
                <c:pt idx="16">
                  <c:v>0.125</c:v>
                </c:pt>
                <c:pt idx="17">
                  <c:v>0.125</c:v>
                </c:pt>
                <c:pt idx="18">
                  <c:v>0.125</c:v>
                </c:pt>
                <c:pt idx="19">
                  <c:v>0.125</c:v>
                </c:pt>
              </c:numCache>
            </c:numRef>
          </c:val>
          <c:extLst>
            <c:ext xmlns:c16="http://schemas.microsoft.com/office/drawing/2014/chart" uri="{C3380CC4-5D6E-409C-BE32-E72D297353CC}">
              <c16:uniqueId val="{00000006-79F4-4CC3-9727-100F105B365C}"/>
            </c:ext>
          </c:extLst>
        </c:ser>
        <c:ser>
          <c:idx val="7"/>
          <c:order val="7"/>
          <c:tx>
            <c:strRef>
              <c:f>'4 - Visualize Results'!$J$5</c:f>
              <c:strCache>
                <c:ptCount val="1"/>
                <c:pt idx="0">
                  <c:v>8 - Ease of Logistics</c:v>
                </c:pt>
              </c:strCache>
            </c:strRef>
          </c:tx>
          <c:spPr>
            <a:solidFill>
              <a:schemeClr val="accent2">
                <a:lumMod val="60000"/>
              </a:schemeClr>
            </a:solidFill>
            <a:ln>
              <a:noFill/>
            </a:ln>
            <a:effectLst/>
          </c:spPr>
          <c:invertIfNegative val="0"/>
          <c:cat>
            <c:strRef>
              <c:f>'4 - Visualize Results'!$B$6:$B$25</c:f>
              <c:strCache>
                <c:ptCount val="20"/>
                <c:pt idx="0">
                  <c:v>plant name</c:v>
                </c:pt>
                <c:pt idx="1">
                  <c:v>plant name</c:v>
                </c:pt>
                <c:pt idx="2">
                  <c:v>plant name</c:v>
                </c:pt>
                <c:pt idx="3">
                  <c:v>plant name</c:v>
                </c:pt>
                <c:pt idx="4">
                  <c:v>plant name</c:v>
                </c:pt>
                <c:pt idx="5">
                  <c:v>plant name</c:v>
                </c:pt>
                <c:pt idx="6">
                  <c:v>plant name</c:v>
                </c:pt>
                <c:pt idx="7">
                  <c:v>plant name</c:v>
                </c:pt>
                <c:pt idx="8">
                  <c:v>plant name</c:v>
                </c:pt>
                <c:pt idx="9">
                  <c:v>plant name</c:v>
                </c:pt>
                <c:pt idx="10">
                  <c:v>plant name</c:v>
                </c:pt>
                <c:pt idx="11">
                  <c:v>plant name</c:v>
                </c:pt>
                <c:pt idx="12">
                  <c:v>plant name</c:v>
                </c:pt>
                <c:pt idx="13">
                  <c:v>plant name</c:v>
                </c:pt>
                <c:pt idx="14">
                  <c:v>plant name</c:v>
                </c:pt>
                <c:pt idx="15">
                  <c:v>plant name</c:v>
                </c:pt>
                <c:pt idx="16">
                  <c:v>plant name</c:v>
                </c:pt>
                <c:pt idx="17">
                  <c:v>plant name</c:v>
                </c:pt>
                <c:pt idx="18">
                  <c:v>plant name</c:v>
                </c:pt>
                <c:pt idx="19">
                  <c:v>plant name</c:v>
                </c:pt>
              </c:strCache>
            </c:strRef>
          </c:cat>
          <c:val>
            <c:numRef>
              <c:f>'4 - Visualize Results'!$J$6:$J$25</c:f>
              <c:numCache>
                <c:formatCode>General</c:formatCode>
                <c:ptCount val="20"/>
                <c:pt idx="0">
                  <c:v>0.125</c:v>
                </c:pt>
                <c:pt idx="1">
                  <c:v>0.125</c:v>
                </c:pt>
                <c:pt idx="2">
                  <c:v>0.125</c:v>
                </c:pt>
                <c:pt idx="3">
                  <c:v>0.125</c:v>
                </c:pt>
                <c:pt idx="4">
                  <c:v>0.125</c:v>
                </c:pt>
                <c:pt idx="5">
                  <c:v>0.125</c:v>
                </c:pt>
                <c:pt idx="6">
                  <c:v>0.125</c:v>
                </c:pt>
                <c:pt idx="7">
                  <c:v>0.125</c:v>
                </c:pt>
                <c:pt idx="8">
                  <c:v>0.125</c:v>
                </c:pt>
                <c:pt idx="9">
                  <c:v>0.125</c:v>
                </c:pt>
                <c:pt idx="10">
                  <c:v>0.125</c:v>
                </c:pt>
                <c:pt idx="11">
                  <c:v>0.125</c:v>
                </c:pt>
                <c:pt idx="12">
                  <c:v>0.125</c:v>
                </c:pt>
                <c:pt idx="13">
                  <c:v>0.125</c:v>
                </c:pt>
                <c:pt idx="14">
                  <c:v>0.125</c:v>
                </c:pt>
                <c:pt idx="15">
                  <c:v>0.125</c:v>
                </c:pt>
                <c:pt idx="16">
                  <c:v>0.125</c:v>
                </c:pt>
                <c:pt idx="17">
                  <c:v>0.125</c:v>
                </c:pt>
                <c:pt idx="18">
                  <c:v>0.125</c:v>
                </c:pt>
                <c:pt idx="19">
                  <c:v>0.125</c:v>
                </c:pt>
              </c:numCache>
            </c:numRef>
          </c:val>
          <c:extLst>
            <c:ext xmlns:c16="http://schemas.microsoft.com/office/drawing/2014/chart" uri="{C3380CC4-5D6E-409C-BE32-E72D297353CC}">
              <c16:uniqueId val="{00000007-79F4-4CC3-9727-100F105B365C}"/>
            </c:ext>
          </c:extLst>
        </c:ser>
        <c:dLbls>
          <c:showLegendKey val="0"/>
          <c:showVal val="0"/>
          <c:showCatName val="0"/>
          <c:showSerName val="0"/>
          <c:showPercent val="0"/>
          <c:showBubbleSize val="0"/>
        </c:dLbls>
        <c:gapWidth val="150"/>
        <c:overlap val="100"/>
        <c:axId val="1946286031"/>
        <c:axId val="276014047"/>
      </c:barChart>
      <c:catAx>
        <c:axId val="194628603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6014047"/>
        <c:crosses val="autoZero"/>
        <c:auto val="1"/>
        <c:lblAlgn val="ctr"/>
        <c:lblOffset val="100"/>
        <c:noMultiLvlLbl val="0"/>
      </c:catAx>
      <c:valAx>
        <c:axId val="276014047"/>
        <c:scaling>
          <c:orientation val="minMax"/>
          <c:max val="1"/>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Overall Score</a:t>
                </a:r>
              </a:p>
            </c:rich>
          </c:tx>
          <c:layout>
            <c:manualLayout>
              <c:xMode val="edge"/>
              <c:yMode val="edge"/>
              <c:x val="1.908656713598009E-2"/>
              <c:y val="0.25578552128705112"/>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46286031"/>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0"/>
          <c:order val="0"/>
          <c:tx>
            <c:strRef>
              <c:f>'4 - Visualize Results'!$C$28</c:f>
              <c:strCache>
                <c:ptCount val="1"/>
                <c:pt idx="0">
                  <c:v>1 - Level of Establishment</c:v>
                </c:pt>
              </c:strCache>
            </c:strRef>
          </c:tx>
          <c:spPr>
            <a:solidFill>
              <a:schemeClr val="accent1"/>
            </a:solidFill>
            <a:ln>
              <a:noFill/>
            </a:ln>
            <a:effectLst/>
          </c:spPr>
          <c:invertIfNegative val="0"/>
          <c:cat>
            <c:strRef>
              <c:f>'4 - Visualize Results'!$B$29:$B$48</c:f>
              <c:strCache>
                <c:ptCount val="20"/>
                <c:pt idx="0">
                  <c:v>plant name</c:v>
                </c:pt>
                <c:pt idx="1">
                  <c:v>plant name</c:v>
                </c:pt>
                <c:pt idx="2">
                  <c:v>plant name</c:v>
                </c:pt>
                <c:pt idx="3">
                  <c:v>plant name</c:v>
                </c:pt>
                <c:pt idx="4">
                  <c:v>plant name</c:v>
                </c:pt>
                <c:pt idx="5">
                  <c:v>plant name</c:v>
                </c:pt>
                <c:pt idx="6">
                  <c:v>plant name</c:v>
                </c:pt>
                <c:pt idx="7">
                  <c:v>plant name</c:v>
                </c:pt>
                <c:pt idx="8">
                  <c:v>plant name</c:v>
                </c:pt>
                <c:pt idx="9">
                  <c:v>plant name</c:v>
                </c:pt>
                <c:pt idx="10">
                  <c:v>plant name</c:v>
                </c:pt>
                <c:pt idx="11">
                  <c:v>plant name</c:v>
                </c:pt>
                <c:pt idx="12">
                  <c:v>plant name</c:v>
                </c:pt>
                <c:pt idx="13">
                  <c:v>plant name</c:v>
                </c:pt>
                <c:pt idx="14">
                  <c:v>plant name</c:v>
                </c:pt>
                <c:pt idx="15">
                  <c:v>plant name</c:v>
                </c:pt>
                <c:pt idx="16">
                  <c:v>plant name</c:v>
                </c:pt>
                <c:pt idx="17">
                  <c:v>plant name</c:v>
                </c:pt>
                <c:pt idx="18">
                  <c:v>plant name</c:v>
                </c:pt>
                <c:pt idx="19">
                  <c:v>plant name</c:v>
                </c:pt>
              </c:strCache>
            </c:strRef>
          </c:cat>
          <c:val>
            <c:numRef>
              <c:f>'4 - Visualize Results'!$C$29:$C$48</c:f>
              <c:numCache>
                <c:formatCode>General</c:formatCode>
                <c:ptCount val="20"/>
                <c:pt idx="0">
                  <c:v>10</c:v>
                </c:pt>
                <c:pt idx="1">
                  <c:v>10</c:v>
                </c:pt>
                <c:pt idx="2">
                  <c:v>10</c:v>
                </c:pt>
                <c:pt idx="3">
                  <c:v>10</c:v>
                </c:pt>
                <c:pt idx="4">
                  <c:v>10</c:v>
                </c:pt>
                <c:pt idx="5">
                  <c:v>10</c:v>
                </c:pt>
                <c:pt idx="6">
                  <c:v>10</c:v>
                </c:pt>
                <c:pt idx="7">
                  <c:v>10</c:v>
                </c:pt>
                <c:pt idx="8">
                  <c:v>10</c:v>
                </c:pt>
                <c:pt idx="9">
                  <c:v>10</c:v>
                </c:pt>
                <c:pt idx="10">
                  <c:v>10</c:v>
                </c:pt>
                <c:pt idx="11">
                  <c:v>10</c:v>
                </c:pt>
                <c:pt idx="12">
                  <c:v>10</c:v>
                </c:pt>
                <c:pt idx="13">
                  <c:v>10</c:v>
                </c:pt>
                <c:pt idx="14">
                  <c:v>10</c:v>
                </c:pt>
                <c:pt idx="15">
                  <c:v>10</c:v>
                </c:pt>
                <c:pt idx="16">
                  <c:v>10</c:v>
                </c:pt>
                <c:pt idx="17">
                  <c:v>10</c:v>
                </c:pt>
                <c:pt idx="18">
                  <c:v>10</c:v>
                </c:pt>
                <c:pt idx="19">
                  <c:v>10</c:v>
                </c:pt>
              </c:numCache>
            </c:numRef>
          </c:val>
          <c:extLst>
            <c:ext xmlns:c16="http://schemas.microsoft.com/office/drawing/2014/chart" uri="{C3380CC4-5D6E-409C-BE32-E72D297353CC}">
              <c16:uniqueId val="{00000000-059A-4FDD-8AF7-D572C3A1D21B}"/>
            </c:ext>
          </c:extLst>
        </c:ser>
        <c:dLbls>
          <c:showLegendKey val="0"/>
          <c:showVal val="0"/>
          <c:showCatName val="0"/>
          <c:showSerName val="0"/>
          <c:showPercent val="0"/>
          <c:showBubbleSize val="0"/>
        </c:dLbls>
        <c:gapWidth val="219"/>
        <c:axId val="27388047"/>
        <c:axId val="214011119"/>
      </c:barChart>
      <c:catAx>
        <c:axId val="27388047"/>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011119"/>
        <c:crosses val="autoZero"/>
        <c:auto val="1"/>
        <c:lblAlgn val="ctr"/>
        <c:lblOffset val="100"/>
        <c:noMultiLvlLbl val="0"/>
      </c:catAx>
      <c:valAx>
        <c:axId val="214011119"/>
        <c:scaling>
          <c:orientation val="minMax"/>
          <c:max val="10"/>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38804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0"/>
          <c:order val="0"/>
          <c:tx>
            <c:strRef>
              <c:f>'4 - Visualize Results'!$D$28</c:f>
              <c:strCache>
                <c:ptCount val="1"/>
                <c:pt idx="0">
                  <c:v>2 - Rate of Invasiveness</c:v>
                </c:pt>
              </c:strCache>
            </c:strRef>
          </c:tx>
          <c:spPr>
            <a:solidFill>
              <a:schemeClr val="accent1"/>
            </a:solidFill>
            <a:ln>
              <a:noFill/>
            </a:ln>
            <a:effectLst/>
          </c:spPr>
          <c:invertIfNegative val="0"/>
          <c:cat>
            <c:strRef>
              <c:f>'4 - Visualize Results'!$B$29:$B$48</c:f>
              <c:strCache>
                <c:ptCount val="20"/>
                <c:pt idx="0">
                  <c:v>plant name</c:v>
                </c:pt>
                <c:pt idx="1">
                  <c:v>plant name</c:v>
                </c:pt>
                <c:pt idx="2">
                  <c:v>plant name</c:v>
                </c:pt>
                <c:pt idx="3">
                  <c:v>plant name</c:v>
                </c:pt>
                <c:pt idx="4">
                  <c:v>plant name</c:v>
                </c:pt>
                <c:pt idx="5">
                  <c:v>plant name</c:v>
                </c:pt>
                <c:pt idx="6">
                  <c:v>plant name</c:v>
                </c:pt>
                <c:pt idx="7">
                  <c:v>plant name</c:v>
                </c:pt>
                <c:pt idx="8">
                  <c:v>plant name</c:v>
                </c:pt>
                <c:pt idx="9">
                  <c:v>plant name</c:v>
                </c:pt>
                <c:pt idx="10">
                  <c:v>plant name</c:v>
                </c:pt>
                <c:pt idx="11">
                  <c:v>plant name</c:v>
                </c:pt>
                <c:pt idx="12">
                  <c:v>plant name</c:v>
                </c:pt>
                <c:pt idx="13">
                  <c:v>plant name</c:v>
                </c:pt>
                <c:pt idx="14">
                  <c:v>plant name</c:v>
                </c:pt>
                <c:pt idx="15">
                  <c:v>plant name</c:v>
                </c:pt>
                <c:pt idx="16">
                  <c:v>plant name</c:v>
                </c:pt>
                <c:pt idx="17">
                  <c:v>plant name</c:v>
                </c:pt>
                <c:pt idx="18">
                  <c:v>plant name</c:v>
                </c:pt>
                <c:pt idx="19">
                  <c:v>plant name</c:v>
                </c:pt>
              </c:strCache>
            </c:strRef>
          </c:cat>
          <c:val>
            <c:numRef>
              <c:f>'4 - Visualize Results'!$D$29:$D$48</c:f>
              <c:numCache>
                <c:formatCode>General</c:formatCode>
                <c:ptCount val="20"/>
                <c:pt idx="0">
                  <c:v>10</c:v>
                </c:pt>
                <c:pt idx="1">
                  <c:v>10</c:v>
                </c:pt>
                <c:pt idx="2">
                  <c:v>10</c:v>
                </c:pt>
                <c:pt idx="3">
                  <c:v>10</c:v>
                </c:pt>
                <c:pt idx="4">
                  <c:v>10</c:v>
                </c:pt>
                <c:pt idx="5">
                  <c:v>10</c:v>
                </c:pt>
                <c:pt idx="6">
                  <c:v>10</c:v>
                </c:pt>
                <c:pt idx="7">
                  <c:v>10</c:v>
                </c:pt>
                <c:pt idx="8">
                  <c:v>10</c:v>
                </c:pt>
                <c:pt idx="9">
                  <c:v>10</c:v>
                </c:pt>
                <c:pt idx="10">
                  <c:v>10</c:v>
                </c:pt>
                <c:pt idx="11">
                  <c:v>10</c:v>
                </c:pt>
                <c:pt idx="12">
                  <c:v>10</c:v>
                </c:pt>
                <c:pt idx="13">
                  <c:v>10</c:v>
                </c:pt>
                <c:pt idx="14">
                  <c:v>10</c:v>
                </c:pt>
                <c:pt idx="15">
                  <c:v>10</c:v>
                </c:pt>
                <c:pt idx="16">
                  <c:v>10</c:v>
                </c:pt>
                <c:pt idx="17">
                  <c:v>10</c:v>
                </c:pt>
                <c:pt idx="18">
                  <c:v>10</c:v>
                </c:pt>
                <c:pt idx="19">
                  <c:v>10</c:v>
                </c:pt>
              </c:numCache>
            </c:numRef>
          </c:val>
          <c:extLst>
            <c:ext xmlns:c16="http://schemas.microsoft.com/office/drawing/2014/chart" uri="{C3380CC4-5D6E-409C-BE32-E72D297353CC}">
              <c16:uniqueId val="{00000000-32A6-47DB-A432-5B32E6681015}"/>
            </c:ext>
          </c:extLst>
        </c:ser>
        <c:dLbls>
          <c:showLegendKey val="0"/>
          <c:showVal val="0"/>
          <c:showCatName val="0"/>
          <c:showSerName val="0"/>
          <c:showPercent val="0"/>
          <c:showBubbleSize val="0"/>
        </c:dLbls>
        <c:gapWidth val="219"/>
        <c:axId val="27388047"/>
        <c:axId val="214011119"/>
      </c:barChart>
      <c:catAx>
        <c:axId val="27388047"/>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011119"/>
        <c:crosses val="autoZero"/>
        <c:auto val="1"/>
        <c:lblAlgn val="ctr"/>
        <c:lblOffset val="100"/>
        <c:noMultiLvlLbl val="0"/>
      </c:catAx>
      <c:valAx>
        <c:axId val="214011119"/>
        <c:scaling>
          <c:orientation val="minMax"/>
          <c:max val="10"/>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38804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0"/>
          <c:order val="0"/>
          <c:tx>
            <c:strRef>
              <c:f>'4 - Visualize Results'!$E$28</c:f>
              <c:strCache>
                <c:ptCount val="1"/>
                <c:pt idx="0">
                  <c:v>3 - Level of Threat to Resources</c:v>
                </c:pt>
              </c:strCache>
            </c:strRef>
          </c:tx>
          <c:spPr>
            <a:solidFill>
              <a:schemeClr val="accent1"/>
            </a:solidFill>
            <a:ln>
              <a:noFill/>
            </a:ln>
            <a:effectLst/>
          </c:spPr>
          <c:invertIfNegative val="0"/>
          <c:cat>
            <c:strRef>
              <c:f>'4 - Visualize Results'!$B$29:$B$48</c:f>
              <c:strCache>
                <c:ptCount val="20"/>
                <c:pt idx="0">
                  <c:v>plant name</c:v>
                </c:pt>
                <c:pt idx="1">
                  <c:v>plant name</c:v>
                </c:pt>
                <c:pt idx="2">
                  <c:v>plant name</c:v>
                </c:pt>
                <c:pt idx="3">
                  <c:v>plant name</c:v>
                </c:pt>
                <c:pt idx="4">
                  <c:v>plant name</c:v>
                </c:pt>
                <c:pt idx="5">
                  <c:v>plant name</c:v>
                </c:pt>
                <c:pt idx="6">
                  <c:v>plant name</c:v>
                </c:pt>
                <c:pt idx="7">
                  <c:v>plant name</c:v>
                </c:pt>
                <c:pt idx="8">
                  <c:v>plant name</c:v>
                </c:pt>
                <c:pt idx="9">
                  <c:v>plant name</c:v>
                </c:pt>
                <c:pt idx="10">
                  <c:v>plant name</c:v>
                </c:pt>
                <c:pt idx="11">
                  <c:v>plant name</c:v>
                </c:pt>
                <c:pt idx="12">
                  <c:v>plant name</c:v>
                </c:pt>
                <c:pt idx="13">
                  <c:v>plant name</c:v>
                </c:pt>
                <c:pt idx="14">
                  <c:v>plant name</c:v>
                </c:pt>
                <c:pt idx="15">
                  <c:v>plant name</c:v>
                </c:pt>
                <c:pt idx="16">
                  <c:v>plant name</c:v>
                </c:pt>
                <c:pt idx="17">
                  <c:v>plant name</c:v>
                </c:pt>
                <c:pt idx="18">
                  <c:v>plant name</c:v>
                </c:pt>
                <c:pt idx="19">
                  <c:v>plant name</c:v>
                </c:pt>
              </c:strCache>
            </c:strRef>
          </c:cat>
          <c:val>
            <c:numRef>
              <c:f>'4 - Visualize Results'!$E$29:$E$48</c:f>
              <c:numCache>
                <c:formatCode>General</c:formatCode>
                <c:ptCount val="20"/>
                <c:pt idx="0">
                  <c:v>10</c:v>
                </c:pt>
                <c:pt idx="1">
                  <c:v>10</c:v>
                </c:pt>
                <c:pt idx="2">
                  <c:v>10</c:v>
                </c:pt>
                <c:pt idx="3">
                  <c:v>10</c:v>
                </c:pt>
                <c:pt idx="4">
                  <c:v>10</c:v>
                </c:pt>
                <c:pt idx="5">
                  <c:v>10</c:v>
                </c:pt>
                <c:pt idx="6">
                  <c:v>10</c:v>
                </c:pt>
                <c:pt idx="7">
                  <c:v>10</c:v>
                </c:pt>
                <c:pt idx="8">
                  <c:v>10</c:v>
                </c:pt>
                <c:pt idx="9">
                  <c:v>10</c:v>
                </c:pt>
                <c:pt idx="10">
                  <c:v>10</c:v>
                </c:pt>
                <c:pt idx="11">
                  <c:v>10</c:v>
                </c:pt>
                <c:pt idx="12">
                  <c:v>10</c:v>
                </c:pt>
                <c:pt idx="13">
                  <c:v>10</c:v>
                </c:pt>
                <c:pt idx="14">
                  <c:v>10</c:v>
                </c:pt>
                <c:pt idx="15">
                  <c:v>10</c:v>
                </c:pt>
                <c:pt idx="16">
                  <c:v>10</c:v>
                </c:pt>
                <c:pt idx="17">
                  <c:v>10</c:v>
                </c:pt>
                <c:pt idx="18">
                  <c:v>10</c:v>
                </c:pt>
                <c:pt idx="19">
                  <c:v>10</c:v>
                </c:pt>
              </c:numCache>
            </c:numRef>
          </c:val>
          <c:extLst>
            <c:ext xmlns:c16="http://schemas.microsoft.com/office/drawing/2014/chart" uri="{C3380CC4-5D6E-409C-BE32-E72D297353CC}">
              <c16:uniqueId val="{00000000-0086-4ACA-9D5E-5599B34C184F}"/>
            </c:ext>
          </c:extLst>
        </c:ser>
        <c:dLbls>
          <c:showLegendKey val="0"/>
          <c:showVal val="0"/>
          <c:showCatName val="0"/>
          <c:showSerName val="0"/>
          <c:showPercent val="0"/>
          <c:showBubbleSize val="0"/>
        </c:dLbls>
        <c:gapWidth val="219"/>
        <c:axId val="27388047"/>
        <c:axId val="214011119"/>
      </c:barChart>
      <c:catAx>
        <c:axId val="27388047"/>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011119"/>
        <c:crosses val="autoZero"/>
        <c:auto val="1"/>
        <c:lblAlgn val="ctr"/>
        <c:lblOffset val="100"/>
        <c:noMultiLvlLbl val="0"/>
      </c:catAx>
      <c:valAx>
        <c:axId val="214011119"/>
        <c:scaling>
          <c:orientation val="minMax"/>
          <c:max val="10"/>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38804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0"/>
          <c:order val="0"/>
          <c:tx>
            <c:strRef>
              <c:f>'4 - Visualize Results'!$F$28</c:f>
              <c:strCache>
                <c:ptCount val="1"/>
                <c:pt idx="0">
                  <c:v>4 - Level of Effort Required to Manage</c:v>
                </c:pt>
              </c:strCache>
            </c:strRef>
          </c:tx>
          <c:spPr>
            <a:solidFill>
              <a:schemeClr val="accent1"/>
            </a:solidFill>
            <a:ln>
              <a:noFill/>
            </a:ln>
            <a:effectLst/>
          </c:spPr>
          <c:invertIfNegative val="0"/>
          <c:cat>
            <c:strRef>
              <c:f>'4 - Visualize Results'!$B$29:$B$48</c:f>
              <c:strCache>
                <c:ptCount val="20"/>
                <c:pt idx="0">
                  <c:v>plant name</c:v>
                </c:pt>
                <c:pt idx="1">
                  <c:v>plant name</c:v>
                </c:pt>
                <c:pt idx="2">
                  <c:v>plant name</c:v>
                </c:pt>
                <c:pt idx="3">
                  <c:v>plant name</c:v>
                </c:pt>
                <c:pt idx="4">
                  <c:v>plant name</c:v>
                </c:pt>
                <c:pt idx="5">
                  <c:v>plant name</c:v>
                </c:pt>
                <c:pt idx="6">
                  <c:v>plant name</c:v>
                </c:pt>
                <c:pt idx="7">
                  <c:v>plant name</c:v>
                </c:pt>
                <c:pt idx="8">
                  <c:v>plant name</c:v>
                </c:pt>
                <c:pt idx="9">
                  <c:v>plant name</c:v>
                </c:pt>
                <c:pt idx="10">
                  <c:v>plant name</c:v>
                </c:pt>
                <c:pt idx="11">
                  <c:v>plant name</c:v>
                </c:pt>
                <c:pt idx="12">
                  <c:v>plant name</c:v>
                </c:pt>
                <c:pt idx="13">
                  <c:v>plant name</c:v>
                </c:pt>
                <c:pt idx="14">
                  <c:v>plant name</c:v>
                </c:pt>
                <c:pt idx="15">
                  <c:v>plant name</c:v>
                </c:pt>
                <c:pt idx="16">
                  <c:v>plant name</c:v>
                </c:pt>
                <c:pt idx="17">
                  <c:v>plant name</c:v>
                </c:pt>
                <c:pt idx="18">
                  <c:v>plant name</c:v>
                </c:pt>
                <c:pt idx="19">
                  <c:v>plant name</c:v>
                </c:pt>
              </c:strCache>
            </c:strRef>
          </c:cat>
          <c:val>
            <c:numRef>
              <c:f>'4 - Visualize Results'!$F$29:$F$48</c:f>
              <c:numCache>
                <c:formatCode>General</c:formatCode>
                <c:ptCount val="20"/>
                <c:pt idx="0">
                  <c:v>10</c:v>
                </c:pt>
                <c:pt idx="1">
                  <c:v>10</c:v>
                </c:pt>
                <c:pt idx="2">
                  <c:v>10</c:v>
                </c:pt>
                <c:pt idx="3">
                  <c:v>10</c:v>
                </c:pt>
                <c:pt idx="4">
                  <c:v>10</c:v>
                </c:pt>
                <c:pt idx="5">
                  <c:v>10</c:v>
                </c:pt>
                <c:pt idx="6">
                  <c:v>10</c:v>
                </c:pt>
                <c:pt idx="7">
                  <c:v>10</c:v>
                </c:pt>
                <c:pt idx="8">
                  <c:v>10</c:v>
                </c:pt>
                <c:pt idx="9">
                  <c:v>10</c:v>
                </c:pt>
                <c:pt idx="10">
                  <c:v>10</c:v>
                </c:pt>
                <c:pt idx="11">
                  <c:v>10</c:v>
                </c:pt>
                <c:pt idx="12">
                  <c:v>10</c:v>
                </c:pt>
                <c:pt idx="13">
                  <c:v>10</c:v>
                </c:pt>
                <c:pt idx="14">
                  <c:v>10</c:v>
                </c:pt>
                <c:pt idx="15">
                  <c:v>10</c:v>
                </c:pt>
                <c:pt idx="16">
                  <c:v>10</c:v>
                </c:pt>
                <c:pt idx="17">
                  <c:v>10</c:v>
                </c:pt>
                <c:pt idx="18">
                  <c:v>10</c:v>
                </c:pt>
                <c:pt idx="19">
                  <c:v>10</c:v>
                </c:pt>
              </c:numCache>
            </c:numRef>
          </c:val>
          <c:extLst>
            <c:ext xmlns:c16="http://schemas.microsoft.com/office/drawing/2014/chart" uri="{C3380CC4-5D6E-409C-BE32-E72D297353CC}">
              <c16:uniqueId val="{00000000-DE43-42C0-BF18-663D37041CFA}"/>
            </c:ext>
          </c:extLst>
        </c:ser>
        <c:dLbls>
          <c:showLegendKey val="0"/>
          <c:showVal val="0"/>
          <c:showCatName val="0"/>
          <c:showSerName val="0"/>
          <c:showPercent val="0"/>
          <c:showBubbleSize val="0"/>
        </c:dLbls>
        <c:gapWidth val="219"/>
        <c:axId val="27388047"/>
        <c:axId val="214011119"/>
      </c:barChart>
      <c:catAx>
        <c:axId val="27388047"/>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011119"/>
        <c:crosses val="autoZero"/>
        <c:auto val="1"/>
        <c:lblAlgn val="ctr"/>
        <c:lblOffset val="100"/>
        <c:noMultiLvlLbl val="0"/>
      </c:catAx>
      <c:valAx>
        <c:axId val="214011119"/>
        <c:scaling>
          <c:orientation val="minMax"/>
          <c:max val="10"/>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38804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0"/>
          <c:order val="0"/>
          <c:tx>
            <c:strRef>
              <c:f>'4 - Visualize Results'!$G$28</c:f>
              <c:strCache>
                <c:ptCount val="1"/>
                <c:pt idx="0">
                  <c:v>5 - Number of Treatments Needed</c:v>
                </c:pt>
              </c:strCache>
            </c:strRef>
          </c:tx>
          <c:spPr>
            <a:solidFill>
              <a:schemeClr val="accent1"/>
            </a:solidFill>
            <a:ln>
              <a:noFill/>
            </a:ln>
            <a:effectLst/>
          </c:spPr>
          <c:invertIfNegative val="0"/>
          <c:cat>
            <c:strRef>
              <c:f>'4 - Visualize Results'!$B$29:$B$48</c:f>
              <c:strCache>
                <c:ptCount val="20"/>
                <c:pt idx="0">
                  <c:v>plant name</c:v>
                </c:pt>
                <c:pt idx="1">
                  <c:v>plant name</c:v>
                </c:pt>
                <c:pt idx="2">
                  <c:v>plant name</c:v>
                </c:pt>
                <c:pt idx="3">
                  <c:v>plant name</c:v>
                </c:pt>
                <c:pt idx="4">
                  <c:v>plant name</c:v>
                </c:pt>
                <c:pt idx="5">
                  <c:v>plant name</c:v>
                </c:pt>
                <c:pt idx="6">
                  <c:v>plant name</c:v>
                </c:pt>
                <c:pt idx="7">
                  <c:v>plant name</c:v>
                </c:pt>
                <c:pt idx="8">
                  <c:v>plant name</c:v>
                </c:pt>
                <c:pt idx="9">
                  <c:v>plant name</c:v>
                </c:pt>
                <c:pt idx="10">
                  <c:v>plant name</c:v>
                </c:pt>
                <c:pt idx="11">
                  <c:v>plant name</c:v>
                </c:pt>
                <c:pt idx="12">
                  <c:v>plant name</c:v>
                </c:pt>
                <c:pt idx="13">
                  <c:v>plant name</c:v>
                </c:pt>
                <c:pt idx="14">
                  <c:v>plant name</c:v>
                </c:pt>
                <c:pt idx="15">
                  <c:v>plant name</c:v>
                </c:pt>
                <c:pt idx="16">
                  <c:v>plant name</c:v>
                </c:pt>
                <c:pt idx="17">
                  <c:v>plant name</c:v>
                </c:pt>
                <c:pt idx="18">
                  <c:v>plant name</c:v>
                </c:pt>
                <c:pt idx="19">
                  <c:v>plant name</c:v>
                </c:pt>
              </c:strCache>
            </c:strRef>
          </c:cat>
          <c:val>
            <c:numRef>
              <c:f>'4 - Visualize Results'!$G$29:$G$48</c:f>
              <c:numCache>
                <c:formatCode>General</c:formatCode>
                <c:ptCount val="20"/>
                <c:pt idx="0">
                  <c:v>10</c:v>
                </c:pt>
                <c:pt idx="1">
                  <c:v>10</c:v>
                </c:pt>
                <c:pt idx="2">
                  <c:v>10</c:v>
                </c:pt>
                <c:pt idx="3">
                  <c:v>10</c:v>
                </c:pt>
                <c:pt idx="4">
                  <c:v>10</c:v>
                </c:pt>
                <c:pt idx="5">
                  <c:v>10</c:v>
                </c:pt>
                <c:pt idx="6">
                  <c:v>10</c:v>
                </c:pt>
                <c:pt idx="7">
                  <c:v>10</c:v>
                </c:pt>
                <c:pt idx="8">
                  <c:v>10</c:v>
                </c:pt>
                <c:pt idx="9">
                  <c:v>10</c:v>
                </c:pt>
                <c:pt idx="10">
                  <c:v>10</c:v>
                </c:pt>
                <c:pt idx="11">
                  <c:v>10</c:v>
                </c:pt>
                <c:pt idx="12">
                  <c:v>10</c:v>
                </c:pt>
                <c:pt idx="13">
                  <c:v>10</c:v>
                </c:pt>
                <c:pt idx="14">
                  <c:v>10</c:v>
                </c:pt>
                <c:pt idx="15">
                  <c:v>10</c:v>
                </c:pt>
                <c:pt idx="16">
                  <c:v>10</c:v>
                </c:pt>
                <c:pt idx="17">
                  <c:v>10</c:v>
                </c:pt>
                <c:pt idx="18">
                  <c:v>10</c:v>
                </c:pt>
                <c:pt idx="19">
                  <c:v>10</c:v>
                </c:pt>
              </c:numCache>
            </c:numRef>
          </c:val>
          <c:extLst>
            <c:ext xmlns:c16="http://schemas.microsoft.com/office/drawing/2014/chart" uri="{C3380CC4-5D6E-409C-BE32-E72D297353CC}">
              <c16:uniqueId val="{00000000-937C-4CF1-BD63-6993424A6200}"/>
            </c:ext>
          </c:extLst>
        </c:ser>
        <c:dLbls>
          <c:showLegendKey val="0"/>
          <c:showVal val="0"/>
          <c:showCatName val="0"/>
          <c:showSerName val="0"/>
          <c:showPercent val="0"/>
          <c:showBubbleSize val="0"/>
        </c:dLbls>
        <c:gapWidth val="219"/>
        <c:axId val="27388047"/>
        <c:axId val="214011119"/>
      </c:barChart>
      <c:catAx>
        <c:axId val="27388047"/>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011119"/>
        <c:crosses val="autoZero"/>
        <c:auto val="1"/>
        <c:lblAlgn val="ctr"/>
        <c:lblOffset val="100"/>
        <c:noMultiLvlLbl val="0"/>
      </c:catAx>
      <c:valAx>
        <c:axId val="214011119"/>
        <c:scaling>
          <c:orientation val="minMax"/>
          <c:max val="10"/>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38804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0"/>
          <c:order val="0"/>
          <c:tx>
            <c:strRef>
              <c:f>'4 - Visualize Results'!$H$28</c:f>
              <c:strCache>
                <c:ptCount val="1"/>
                <c:pt idx="0">
                  <c:v>6 - Effectiveness of Management</c:v>
                </c:pt>
              </c:strCache>
            </c:strRef>
          </c:tx>
          <c:spPr>
            <a:solidFill>
              <a:schemeClr val="accent1"/>
            </a:solidFill>
            <a:ln>
              <a:noFill/>
            </a:ln>
            <a:effectLst/>
          </c:spPr>
          <c:invertIfNegative val="0"/>
          <c:cat>
            <c:strRef>
              <c:f>'4 - Visualize Results'!$B$29:$B$48</c:f>
              <c:strCache>
                <c:ptCount val="20"/>
                <c:pt idx="0">
                  <c:v>plant name</c:v>
                </c:pt>
                <c:pt idx="1">
                  <c:v>plant name</c:v>
                </c:pt>
                <c:pt idx="2">
                  <c:v>plant name</c:v>
                </c:pt>
                <c:pt idx="3">
                  <c:v>plant name</c:v>
                </c:pt>
                <c:pt idx="4">
                  <c:v>plant name</c:v>
                </c:pt>
                <c:pt idx="5">
                  <c:v>plant name</c:v>
                </c:pt>
                <c:pt idx="6">
                  <c:v>plant name</c:v>
                </c:pt>
                <c:pt idx="7">
                  <c:v>plant name</c:v>
                </c:pt>
                <c:pt idx="8">
                  <c:v>plant name</c:v>
                </c:pt>
                <c:pt idx="9">
                  <c:v>plant name</c:v>
                </c:pt>
                <c:pt idx="10">
                  <c:v>plant name</c:v>
                </c:pt>
                <c:pt idx="11">
                  <c:v>plant name</c:v>
                </c:pt>
                <c:pt idx="12">
                  <c:v>plant name</c:v>
                </c:pt>
                <c:pt idx="13">
                  <c:v>plant name</c:v>
                </c:pt>
                <c:pt idx="14">
                  <c:v>plant name</c:v>
                </c:pt>
                <c:pt idx="15">
                  <c:v>plant name</c:v>
                </c:pt>
                <c:pt idx="16">
                  <c:v>plant name</c:v>
                </c:pt>
                <c:pt idx="17">
                  <c:v>plant name</c:v>
                </c:pt>
                <c:pt idx="18">
                  <c:v>plant name</c:v>
                </c:pt>
                <c:pt idx="19">
                  <c:v>plant name</c:v>
                </c:pt>
              </c:strCache>
            </c:strRef>
          </c:cat>
          <c:val>
            <c:numRef>
              <c:f>'4 - Visualize Results'!$H$29:$H$48</c:f>
              <c:numCache>
                <c:formatCode>General</c:formatCode>
                <c:ptCount val="20"/>
                <c:pt idx="0">
                  <c:v>10</c:v>
                </c:pt>
                <c:pt idx="1">
                  <c:v>10</c:v>
                </c:pt>
                <c:pt idx="2">
                  <c:v>10</c:v>
                </c:pt>
                <c:pt idx="3">
                  <c:v>10</c:v>
                </c:pt>
                <c:pt idx="4">
                  <c:v>10</c:v>
                </c:pt>
                <c:pt idx="5">
                  <c:v>10</c:v>
                </c:pt>
                <c:pt idx="6">
                  <c:v>10</c:v>
                </c:pt>
                <c:pt idx="7">
                  <c:v>10</c:v>
                </c:pt>
                <c:pt idx="8">
                  <c:v>10</c:v>
                </c:pt>
                <c:pt idx="9">
                  <c:v>10</c:v>
                </c:pt>
                <c:pt idx="10">
                  <c:v>10</c:v>
                </c:pt>
                <c:pt idx="11">
                  <c:v>10</c:v>
                </c:pt>
                <c:pt idx="12">
                  <c:v>10</c:v>
                </c:pt>
                <c:pt idx="13">
                  <c:v>10</c:v>
                </c:pt>
                <c:pt idx="14">
                  <c:v>10</c:v>
                </c:pt>
                <c:pt idx="15">
                  <c:v>10</c:v>
                </c:pt>
                <c:pt idx="16">
                  <c:v>10</c:v>
                </c:pt>
                <c:pt idx="17">
                  <c:v>10</c:v>
                </c:pt>
                <c:pt idx="18">
                  <c:v>10</c:v>
                </c:pt>
                <c:pt idx="19">
                  <c:v>10</c:v>
                </c:pt>
              </c:numCache>
            </c:numRef>
          </c:val>
          <c:extLst>
            <c:ext xmlns:c16="http://schemas.microsoft.com/office/drawing/2014/chart" uri="{C3380CC4-5D6E-409C-BE32-E72D297353CC}">
              <c16:uniqueId val="{00000000-B871-4E2E-9BC6-C1D3C4CDF62A}"/>
            </c:ext>
          </c:extLst>
        </c:ser>
        <c:dLbls>
          <c:showLegendKey val="0"/>
          <c:showVal val="0"/>
          <c:showCatName val="0"/>
          <c:showSerName val="0"/>
          <c:showPercent val="0"/>
          <c:showBubbleSize val="0"/>
        </c:dLbls>
        <c:gapWidth val="219"/>
        <c:axId val="27388047"/>
        <c:axId val="214011119"/>
      </c:barChart>
      <c:catAx>
        <c:axId val="27388047"/>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011119"/>
        <c:crosses val="autoZero"/>
        <c:auto val="1"/>
        <c:lblAlgn val="ctr"/>
        <c:lblOffset val="100"/>
        <c:noMultiLvlLbl val="0"/>
      </c:catAx>
      <c:valAx>
        <c:axId val="214011119"/>
        <c:scaling>
          <c:orientation val="minMax"/>
          <c:max val="10"/>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38804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0"/>
          <c:order val="0"/>
          <c:tx>
            <c:strRef>
              <c:f>'4 - Visualize Results'!$I$28</c:f>
              <c:strCache>
                <c:ptCount val="1"/>
                <c:pt idx="0">
                  <c:v>7 - Costs</c:v>
                </c:pt>
              </c:strCache>
            </c:strRef>
          </c:tx>
          <c:spPr>
            <a:solidFill>
              <a:schemeClr val="accent1"/>
            </a:solidFill>
            <a:ln>
              <a:noFill/>
            </a:ln>
            <a:effectLst/>
          </c:spPr>
          <c:invertIfNegative val="0"/>
          <c:cat>
            <c:strRef>
              <c:f>'4 - Visualize Results'!$B$29:$B$48</c:f>
              <c:strCache>
                <c:ptCount val="20"/>
                <c:pt idx="0">
                  <c:v>plant name</c:v>
                </c:pt>
                <c:pt idx="1">
                  <c:v>plant name</c:v>
                </c:pt>
                <c:pt idx="2">
                  <c:v>plant name</c:v>
                </c:pt>
                <c:pt idx="3">
                  <c:v>plant name</c:v>
                </c:pt>
                <c:pt idx="4">
                  <c:v>plant name</c:v>
                </c:pt>
                <c:pt idx="5">
                  <c:v>plant name</c:v>
                </c:pt>
                <c:pt idx="6">
                  <c:v>plant name</c:v>
                </c:pt>
                <c:pt idx="7">
                  <c:v>plant name</c:v>
                </c:pt>
                <c:pt idx="8">
                  <c:v>plant name</c:v>
                </c:pt>
                <c:pt idx="9">
                  <c:v>plant name</c:v>
                </c:pt>
                <c:pt idx="10">
                  <c:v>plant name</c:v>
                </c:pt>
                <c:pt idx="11">
                  <c:v>plant name</c:v>
                </c:pt>
                <c:pt idx="12">
                  <c:v>plant name</c:v>
                </c:pt>
                <c:pt idx="13">
                  <c:v>plant name</c:v>
                </c:pt>
                <c:pt idx="14">
                  <c:v>plant name</c:v>
                </c:pt>
                <c:pt idx="15">
                  <c:v>plant name</c:v>
                </c:pt>
                <c:pt idx="16">
                  <c:v>plant name</c:v>
                </c:pt>
                <c:pt idx="17">
                  <c:v>plant name</c:v>
                </c:pt>
                <c:pt idx="18">
                  <c:v>plant name</c:v>
                </c:pt>
                <c:pt idx="19">
                  <c:v>plant name</c:v>
                </c:pt>
              </c:strCache>
            </c:strRef>
          </c:cat>
          <c:val>
            <c:numRef>
              <c:f>'4 - Visualize Results'!$I$29:$I$48</c:f>
              <c:numCache>
                <c:formatCode>General</c:formatCode>
                <c:ptCount val="20"/>
                <c:pt idx="0">
                  <c:v>10</c:v>
                </c:pt>
                <c:pt idx="1">
                  <c:v>10</c:v>
                </c:pt>
                <c:pt idx="2">
                  <c:v>10</c:v>
                </c:pt>
                <c:pt idx="3">
                  <c:v>10</c:v>
                </c:pt>
                <c:pt idx="4">
                  <c:v>10</c:v>
                </c:pt>
                <c:pt idx="5">
                  <c:v>10</c:v>
                </c:pt>
                <c:pt idx="6">
                  <c:v>10</c:v>
                </c:pt>
                <c:pt idx="7">
                  <c:v>10</c:v>
                </c:pt>
                <c:pt idx="8">
                  <c:v>10</c:v>
                </c:pt>
                <c:pt idx="9">
                  <c:v>10</c:v>
                </c:pt>
                <c:pt idx="10">
                  <c:v>10</c:v>
                </c:pt>
                <c:pt idx="11">
                  <c:v>10</c:v>
                </c:pt>
                <c:pt idx="12">
                  <c:v>10</c:v>
                </c:pt>
                <c:pt idx="13">
                  <c:v>10</c:v>
                </c:pt>
                <c:pt idx="14">
                  <c:v>10</c:v>
                </c:pt>
                <c:pt idx="15">
                  <c:v>10</c:v>
                </c:pt>
                <c:pt idx="16">
                  <c:v>10</c:v>
                </c:pt>
                <c:pt idx="17">
                  <c:v>10</c:v>
                </c:pt>
                <c:pt idx="18">
                  <c:v>10</c:v>
                </c:pt>
                <c:pt idx="19">
                  <c:v>10</c:v>
                </c:pt>
              </c:numCache>
            </c:numRef>
          </c:val>
          <c:extLst>
            <c:ext xmlns:c16="http://schemas.microsoft.com/office/drawing/2014/chart" uri="{C3380CC4-5D6E-409C-BE32-E72D297353CC}">
              <c16:uniqueId val="{00000000-4018-45FE-B6F3-FCEE21EA951F}"/>
            </c:ext>
          </c:extLst>
        </c:ser>
        <c:dLbls>
          <c:showLegendKey val="0"/>
          <c:showVal val="0"/>
          <c:showCatName val="0"/>
          <c:showSerName val="0"/>
          <c:showPercent val="0"/>
          <c:showBubbleSize val="0"/>
        </c:dLbls>
        <c:gapWidth val="219"/>
        <c:axId val="27388047"/>
        <c:axId val="214011119"/>
      </c:barChart>
      <c:catAx>
        <c:axId val="27388047"/>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011119"/>
        <c:crosses val="autoZero"/>
        <c:auto val="1"/>
        <c:lblAlgn val="ctr"/>
        <c:lblOffset val="100"/>
        <c:noMultiLvlLbl val="0"/>
      </c:catAx>
      <c:valAx>
        <c:axId val="214011119"/>
        <c:scaling>
          <c:orientation val="minMax"/>
          <c:max val="10"/>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38804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0"/>
          <c:order val="0"/>
          <c:tx>
            <c:strRef>
              <c:f>'4 - Visualize Results'!$J$28</c:f>
              <c:strCache>
                <c:ptCount val="1"/>
                <c:pt idx="0">
                  <c:v>8 - Ease of Logistics</c:v>
                </c:pt>
              </c:strCache>
            </c:strRef>
          </c:tx>
          <c:spPr>
            <a:solidFill>
              <a:schemeClr val="accent1"/>
            </a:solidFill>
            <a:ln>
              <a:noFill/>
            </a:ln>
            <a:effectLst/>
          </c:spPr>
          <c:invertIfNegative val="0"/>
          <c:cat>
            <c:strRef>
              <c:f>'4 - Visualize Results'!$B$29:$B$48</c:f>
              <c:strCache>
                <c:ptCount val="20"/>
                <c:pt idx="0">
                  <c:v>plant name</c:v>
                </c:pt>
                <c:pt idx="1">
                  <c:v>plant name</c:v>
                </c:pt>
                <c:pt idx="2">
                  <c:v>plant name</c:v>
                </c:pt>
                <c:pt idx="3">
                  <c:v>plant name</c:v>
                </c:pt>
                <c:pt idx="4">
                  <c:v>plant name</c:v>
                </c:pt>
                <c:pt idx="5">
                  <c:v>plant name</c:v>
                </c:pt>
                <c:pt idx="6">
                  <c:v>plant name</c:v>
                </c:pt>
                <c:pt idx="7">
                  <c:v>plant name</c:v>
                </c:pt>
                <c:pt idx="8">
                  <c:v>plant name</c:v>
                </c:pt>
                <c:pt idx="9">
                  <c:v>plant name</c:v>
                </c:pt>
                <c:pt idx="10">
                  <c:v>plant name</c:v>
                </c:pt>
                <c:pt idx="11">
                  <c:v>plant name</c:v>
                </c:pt>
                <c:pt idx="12">
                  <c:v>plant name</c:v>
                </c:pt>
                <c:pt idx="13">
                  <c:v>plant name</c:v>
                </c:pt>
                <c:pt idx="14">
                  <c:v>plant name</c:v>
                </c:pt>
                <c:pt idx="15">
                  <c:v>plant name</c:v>
                </c:pt>
                <c:pt idx="16">
                  <c:v>plant name</c:v>
                </c:pt>
                <c:pt idx="17">
                  <c:v>plant name</c:v>
                </c:pt>
                <c:pt idx="18">
                  <c:v>plant name</c:v>
                </c:pt>
                <c:pt idx="19">
                  <c:v>plant name</c:v>
                </c:pt>
              </c:strCache>
            </c:strRef>
          </c:cat>
          <c:val>
            <c:numRef>
              <c:f>'4 - Visualize Results'!$J$29:$J$48</c:f>
              <c:numCache>
                <c:formatCode>General</c:formatCode>
                <c:ptCount val="20"/>
                <c:pt idx="0">
                  <c:v>10</c:v>
                </c:pt>
                <c:pt idx="1">
                  <c:v>10</c:v>
                </c:pt>
                <c:pt idx="2">
                  <c:v>10</c:v>
                </c:pt>
                <c:pt idx="3">
                  <c:v>10</c:v>
                </c:pt>
                <c:pt idx="4">
                  <c:v>10</c:v>
                </c:pt>
                <c:pt idx="5">
                  <c:v>10</c:v>
                </c:pt>
                <c:pt idx="6">
                  <c:v>10</c:v>
                </c:pt>
                <c:pt idx="7">
                  <c:v>10</c:v>
                </c:pt>
                <c:pt idx="8">
                  <c:v>10</c:v>
                </c:pt>
                <c:pt idx="9">
                  <c:v>10</c:v>
                </c:pt>
                <c:pt idx="10">
                  <c:v>10</c:v>
                </c:pt>
                <c:pt idx="11">
                  <c:v>10</c:v>
                </c:pt>
                <c:pt idx="12">
                  <c:v>10</c:v>
                </c:pt>
                <c:pt idx="13">
                  <c:v>10</c:v>
                </c:pt>
                <c:pt idx="14">
                  <c:v>10</c:v>
                </c:pt>
                <c:pt idx="15">
                  <c:v>10</c:v>
                </c:pt>
                <c:pt idx="16">
                  <c:v>10</c:v>
                </c:pt>
                <c:pt idx="17">
                  <c:v>10</c:v>
                </c:pt>
                <c:pt idx="18">
                  <c:v>10</c:v>
                </c:pt>
                <c:pt idx="19">
                  <c:v>10</c:v>
                </c:pt>
              </c:numCache>
            </c:numRef>
          </c:val>
          <c:extLst>
            <c:ext xmlns:c16="http://schemas.microsoft.com/office/drawing/2014/chart" uri="{C3380CC4-5D6E-409C-BE32-E72D297353CC}">
              <c16:uniqueId val="{00000000-5F2A-42A4-A43C-4598BE3E0CB0}"/>
            </c:ext>
          </c:extLst>
        </c:ser>
        <c:dLbls>
          <c:showLegendKey val="0"/>
          <c:showVal val="0"/>
          <c:showCatName val="0"/>
          <c:showSerName val="0"/>
          <c:showPercent val="0"/>
          <c:showBubbleSize val="0"/>
        </c:dLbls>
        <c:gapWidth val="219"/>
        <c:axId val="27388047"/>
        <c:axId val="214011119"/>
      </c:barChart>
      <c:catAx>
        <c:axId val="27388047"/>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011119"/>
        <c:crosses val="autoZero"/>
        <c:auto val="1"/>
        <c:lblAlgn val="ctr"/>
        <c:lblOffset val="100"/>
        <c:noMultiLvlLbl val="0"/>
      </c:catAx>
      <c:valAx>
        <c:axId val="214011119"/>
        <c:scaling>
          <c:orientation val="minMax"/>
          <c:max val="10"/>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388047"/>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 Id="rId9"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11</xdr:col>
      <xdr:colOff>104775</xdr:colOff>
      <xdr:row>5</xdr:row>
      <xdr:rowOff>157161</xdr:rowOff>
    </xdr:from>
    <xdr:to>
      <xdr:col>18</xdr:col>
      <xdr:colOff>495301</xdr:colOff>
      <xdr:row>25</xdr:row>
      <xdr:rowOff>104774</xdr:rowOff>
    </xdr:to>
    <xdr:graphicFrame macro="">
      <xdr:nvGraphicFramePr>
        <xdr:cNvPr id="2" name="Chart 1">
          <a:extLst>
            <a:ext uri="{FF2B5EF4-FFF2-40B4-BE49-F238E27FC236}">
              <a16:creationId xmlns:a16="http://schemas.microsoft.com/office/drawing/2014/main" id="{24327B5C-CA16-40D3-A934-FA04D86EDAF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157162</xdr:colOff>
      <xdr:row>48</xdr:row>
      <xdr:rowOff>123824</xdr:rowOff>
    </xdr:from>
    <xdr:to>
      <xdr:col>8</xdr:col>
      <xdr:colOff>390525</xdr:colOff>
      <xdr:row>67</xdr:row>
      <xdr:rowOff>114300</xdr:rowOff>
    </xdr:to>
    <xdr:graphicFrame macro="">
      <xdr:nvGraphicFramePr>
        <xdr:cNvPr id="4" name="Chart 3">
          <a:extLst>
            <a:ext uri="{FF2B5EF4-FFF2-40B4-BE49-F238E27FC236}">
              <a16:creationId xmlns:a16="http://schemas.microsoft.com/office/drawing/2014/main" id="{1360E8D7-73B5-4982-852A-6FA6555AEA1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466725</xdr:colOff>
      <xdr:row>48</xdr:row>
      <xdr:rowOff>123825</xdr:rowOff>
    </xdr:from>
    <xdr:to>
      <xdr:col>17</xdr:col>
      <xdr:colOff>214313</xdr:colOff>
      <xdr:row>67</xdr:row>
      <xdr:rowOff>114301</xdr:rowOff>
    </xdr:to>
    <xdr:graphicFrame macro="">
      <xdr:nvGraphicFramePr>
        <xdr:cNvPr id="5" name="Chart 4">
          <a:extLst>
            <a:ext uri="{FF2B5EF4-FFF2-40B4-BE49-F238E27FC236}">
              <a16:creationId xmlns:a16="http://schemas.microsoft.com/office/drawing/2014/main" id="{64717693-A9C4-4545-82CC-1E2CA5409A7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171450</xdr:colOff>
      <xdr:row>67</xdr:row>
      <xdr:rowOff>161925</xdr:rowOff>
    </xdr:from>
    <xdr:to>
      <xdr:col>8</xdr:col>
      <xdr:colOff>404813</xdr:colOff>
      <xdr:row>86</xdr:row>
      <xdr:rowOff>152401</xdr:rowOff>
    </xdr:to>
    <xdr:graphicFrame macro="">
      <xdr:nvGraphicFramePr>
        <xdr:cNvPr id="6" name="Chart 5">
          <a:extLst>
            <a:ext uri="{FF2B5EF4-FFF2-40B4-BE49-F238E27FC236}">
              <a16:creationId xmlns:a16="http://schemas.microsoft.com/office/drawing/2014/main" id="{A1A9712B-6E74-4383-BCBC-1E973AC1CE5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8</xdr:col>
      <xdr:colOff>457200</xdr:colOff>
      <xdr:row>67</xdr:row>
      <xdr:rowOff>152400</xdr:rowOff>
    </xdr:from>
    <xdr:to>
      <xdr:col>17</xdr:col>
      <xdr:colOff>204788</xdr:colOff>
      <xdr:row>86</xdr:row>
      <xdr:rowOff>142876</xdr:rowOff>
    </xdr:to>
    <xdr:graphicFrame macro="">
      <xdr:nvGraphicFramePr>
        <xdr:cNvPr id="7" name="Chart 6">
          <a:extLst>
            <a:ext uri="{FF2B5EF4-FFF2-40B4-BE49-F238E27FC236}">
              <a16:creationId xmlns:a16="http://schemas.microsoft.com/office/drawing/2014/main" id="{191D4526-E484-42DB-8BBF-9A489707DA2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180975</xdr:colOff>
      <xdr:row>86</xdr:row>
      <xdr:rowOff>180975</xdr:rowOff>
    </xdr:from>
    <xdr:to>
      <xdr:col>8</xdr:col>
      <xdr:colOff>414338</xdr:colOff>
      <xdr:row>105</xdr:row>
      <xdr:rowOff>171451</xdr:rowOff>
    </xdr:to>
    <xdr:graphicFrame macro="">
      <xdr:nvGraphicFramePr>
        <xdr:cNvPr id="8" name="Chart 7">
          <a:extLst>
            <a:ext uri="{FF2B5EF4-FFF2-40B4-BE49-F238E27FC236}">
              <a16:creationId xmlns:a16="http://schemas.microsoft.com/office/drawing/2014/main" id="{7FEA3FCC-224B-4291-906A-8E3837839D2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8</xdr:col>
      <xdr:colOff>438150</xdr:colOff>
      <xdr:row>87</xdr:row>
      <xdr:rowOff>0</xdr:rowOff>
    </xdr:from>
    <xdr:to>
      <xdr:col>17</xdr:col>
      <xdr:colOff>185738</xdr:colOff>
      <xdr:row>105</xdr:row>
      <xdr:rowOff>180976</xdr:rowOff>
    </xdr:to>
    <xdr:graphicFrame macro="">
      <xdr:nvGraphicFramePr>
        <xdr:cNvPr id="9" name="Chart 8">
          <a:extLst>
            <a:ext uri="{FF2B5EF4-FFF2-40B4-BE49-F238E27FC236}">
              <a16:creationId xmlns:a16="http://schemas.microsoft.com/office/drawing/2014/main" id="{A01A85C1-02FA-4F3D-BD39-D7923A5B917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180975</xdr:colOff>
      <xdr:row>106</xdr:row>
      <xdr:rowOff>47625</xdr:rowOff>
    </xdr:from>
    <xdr:to>
      <xdr:col>8</xdr:col>
      <xdr:colOff>414338</xdr:colOff>
      <xdr:row>125</xdr:row>
      <xdr:rowOff>38101</xdr:rowOff>
    </xdr:to>
    <xdr:graphicFrame macro="">
      <xdr:nvGraphicFramePr>
        <xdr:cNvPr id="10" name="Chart 9">
          <a:extLst>
            <a:ext uri="{FF2B5EF4-FFF2-40B4-BE49-F238E27FC236}">
              <a16:creationId xmlns:a16="http://schemas.microsoft.com/office/drawing/2014/main" id="{90E70E44-BA44-49E0-85F8-7E0A2A31CC4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8</xdr:col>
      <xdr:colOff>447675</xdr:colOff>
      <xdr:row>106</xdr:row>
      <xdr:rowOff>47625</xdr:rowOff>
    </xdr:from>
    <xdr:to>
      <xdr:col>17</xdr:col>
      <xdr:colOff>195263</xdr:colOff>
      <xdr:row>125</xdr:row>
      <xdr:rowOff>38101</xdr:rowOff>
    </xdr:to>
    <xdr:graphicFrame macro="">
      <xdr:nvGraphicFramePr>
        <xdr:cNvPr id="11" name="Chart 10">
          <a:extLst>
            <a:ext uri="{FF2B5EF4-FFF2-40B4-BE49-F238E27FC236}">
              <a16:creationId xmlns:a16="http://schemas.microsoft.com/office/drawing/2014/main" id="{10E09373-4008-4DE4-9668-1CFE591E067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249977111117893"/>
  </sheetPr>
  <dimension ref="A1:O14"/>
  <sheetViews>
    <sheetView tabSelected="1" zoomScale="106" zoomScaleNormal="106" workbookViewId="0">
      <selection activeCell="A12" sqref="A12:O12"/>
    </sheetView>
  </sheetViews>
  <sheetFormatPr defaultRowHeight="15"/>
  <sheetData>
    <row r="1" spans="1:15" ht="41.25" customHeight="1">
      <c r="A1" s="101" t="s">
        <v>0</v>
      </c>
      <c r="B1" s="102"/>
      <c r="C1" s="102"/>
      <c r="D1" s="102"/>
      <c r="E1" s="102"/>
      <c r="F1" s="102"/>
      <c r="G1" s="102"/>
      <c r="H1" s="102"/>
      <c r="I1" s="102"/>
      <c r="J1" s="102"/>
      <c r="K1" s="102"/>
      <c r="L1" s="102"/>
      <c r="M1" s="102"/>
      <c r="N1" s="102"/>
      <c r="O1" s="103"/>
    </row>
    <row r="2" spans="1:15">
      <c r="A2" s="104" t="s">
        <v>1</v>
      </c>
      <c r="B2" s="105"/>
      <c r="C2" s="105"/>
      <c r="D2" s="105"/>
      <c r="E2" s="105"/>
      <c r="F2" s="105"/>
      <c r="G2" s="105"/>
      <c r="H2" s="105"/>
      <c r="I2" s="105"/>
      <c r="J2" s="105"/>
      <c r="K2" s="105"/>
      <c r="L2" s="105"/>
      <c r="M2" s="105"/>
      <c r="N2" s="105"/>
      <c r="O2" s="106"/>
    </row>
    <row r="3" spans="1:15" s="32" customFormat="1" ht="90.75" customHeight="1">
      <c r="A3" s="92" t="s">
        <v>2</v>
      </c>
      <c r="B3" s="93"/>
      <c r="C3" s="93"/>
      <c r="D3" s="93"/>
      <c r="E3" s="93"/>
      <c r="F3" s="93"/>
      <c r="G3" s="93"/>
      <c r="H3" s="93"/>
      <c r="I3" s="93"/>
      <c r="J3" s="93"/>
      <c r="K3" s="93"/>
      <c r="L3" s="93"/>
      <c r="M3" s="93"/>
      <c r="N3" s="93"/>
      <c r="O3" s="94"/>
    </row>
    <row r="4" spans="1:15" ht="77.25" customHeight="1">
      <c r="A4" s="95" t="s">
        <v>3</v>
      </c>
      <c r="B4" s="96"/>
      <c r="C4" s="96"/>
      <c r="D4" s="96"/>
      <c r="E4" s="96"/>
      <c r="F4" s="96"/>
      <c r="G4" s="96"/>
      <c r="H4" s="96"/>
      <c r="I4" s="96"/>
      <c r="J4" s="96"/>
      <c r="K4" s="96"/>
      <c r="L4" s="96"/>
      <c r="M4" s="96"/>
      <c r="N4" s="96"/>
      <c r="O4" s="97"/>
    </row>
    <row r="5" spans="1:15" ht="15" customHeight="1">
      <c r="A5" s="98" t="s">
        <v>4</v>
      </c>
      <c r="B5" s="99"/>
      <c r="C5" s="99"/>
      <c r="D5" s="99"/>
      <c r="E5" s="99"/>
      <c r="F5" s="99"/>
      <c r="G5" s="99"/>
      <c r="H5" s="99"/>
      <c r="I5" s="99"/>
      <c r="J5" s="99"/>
      <c r="K5" s="99"/>
      <c r="L5" s="99"/>
      <c r="M5" s="99"/>
      <c r="N5" s="99"/>
      <c r="O5" s="100"/>
    </row>
    <row r="6" spans="1:15" ht="32.25" customHeight="1">
      <c r="A6" s="92" t="s">
        <v>5</v>
      </c>
      <c r="B6" s="93"/>
      <c r="C6" s="93"/>
      <c r="D6" s="93"/>
      <c r="E6" s="93"/>
      <c r="F6" s="93"/>
      <c r="G6" s="93"/>
      <c r="H6" s="93"/>
      <c r="I6" s="93"/>
      <c r="J6" s="93"/>
      <c r="K6" s="93"/>
      <c r="L6" s="93"/>
      <c r="M6" s="93"/>
      <c r="N6" s="93"/>
      <c r="O6" s="94"/>
    </row>
    <row r="7" spans="1:15" ht="15" customHeight="1">
      <c r="A7" s="92" t="s">
        <v>6</v>
      </c>
      <c r="B7" s="93"/>
      <c r="C7" s="93"/>
      <c r="D7" s="93"/>
      <c r="E7" s="93"/>
      <c r="F7" s="93"/>
      <c r="G7" s="93"/>
      <c r="H7" s="93"/>
      <c r="I7" s="93"/>
      <c r="J7" s="93"/>
      <c r="K7" s="93"/>
      <c r="L7" s="93"/>
      <c r="M7" s="93"/>
      <c r="N7" s="93"/>
      <c r="O7" s="94"/>
    </row>
    <row r="8" spans="1:15" ht="33.75" customHeight="1">
      <c r="A8" s="92" t="s">
        <v>7</v>
      </c>
      <c r="B8" s="93"/>
      <c r="C8" s="93"/>
      <c r="D8" s="93"/>
      <c r="E8" s="93"/>
      <c r="F8" s="93"/>
      <c r="G8" s="93"/>
      <c r="H8" s="93"/>
      <c r="I8" s="93"/>
      <c r="J8" s="93"/>
      <c r="K8" s="93"/>
      <c r="L8" s="93"/>
      <c r="M8" s="93"/>
      <c r="N8" s="93"/>
      <c r="O8" s="94"/>
    </row>
    <row r="9" spans="1:15">
      <c r="A9" s="95" t="s">
        <v>8</v>
      </c>
      <c r="B9" s="96"/>
      <c r="C9" s="96"/>
      <c r="D9" s="96"/>
      <c r="E9" s="96"/>
      <c r="F9" s="96"/>
      <c r="G9" s="96"/>
      <c r="H9" s="96"/>
      <c r="I9" s="96"/>
      <c r="J9" s="96"/>
      <c r="K9" s="96"/>
      <c r="L9" s="96"/>
      <c r="M9" s="96"/>
      <c r="N9" s="96"/>
      <c r="O9" s="97"/>
    </row>
    <row r="10" spans="1:15">
      <c r="A10" s="107" t="s">
        <v>9</v>
      </c>
      <c r="B10" s="108"/>
      <c r="C10" s="108"/>
      <c r="D10" s="108"/>
      <c r="E10" s="108"/>
      <c r="F10" s="108"/>
      <c r="G10" s="108"/>
      <c r="H10" s="108"/>
      <c r="I10" s="108"/>
      <c r="J10" s="108"/>
      <c r="K10" s="108"/>
      <c r="L10" s="108"/>
      <c r="M10" s="108"/>
      <c r="N10" s="108"/>
      <c r="O10" s="109"/>
    </row>
    <row r="11" spans="1:15" ht="35.25" customHeight="1">
      <c r="A11" s="92" t="s">
        <v>10</v>
      </c>
      <c r="B11" s="93"/>
      <c r="C11" s="93"/>
      <c r="D11" s="93"/>
      <c r="E11" s="93"/>
      <c r="F11" s="93"/>
      <c r="G11" s="93"/>
      <c r="H11" s="93"/>
      <c r="I11" s="93"/>
      <c r="J11" s="93"/>
      <c r="K11" s="93"/>
      <c r="L11" s="93"/>
      <c r="M11" s="93"/>
      <c r="N11" s="93"/>
      <c r="O11" s="94"/>
    </row>
    <row r="12" spans="1:15" ht="33" customHeight="1">
      <c r="A12" s="95" t="s">
        <v>11</v>
      </c>
      <c r="B12" s="96"/>
      <c r="C12" s="96"/>
      <c r="D12" s="96"/>
      <c r="E12" s="96"/>
      <c r="F12" s="96"/>
      <c r="G12" s="96"/>
      <c r="H12" s="96"/>
      <c r="I12" s="96"/>
      <c r="J12" s="96"/>
      <c r="K12" s="96"/>
      <c r="L12" s="96"/>
      <c r="M12" s="96"/>
      <c r="N12" s="96"/>
      <c r="O12" s="97"/>
    </row>
    <row r="13" spans="1:15">
      <c r="A13" s="10"/>
      <c r="B13" s="10"/>
      <c r="C13" s="10"/>
      <c r="D13" s="10"/>
      <c r="E13" s="10"/>
      <c r="F13" s="10"/>
      <c r="G13" s="10"/>
      <c r="H13" s="10"/>
      <c r="I13" s="10"/>
      <c r="J13" s="10"/>
      <c r="K13" s="10"/>
    </row>
    <row r="14" spans="1:15">
      <c r="A14" s="10"/>
      <c r="B14" s="10"/>
      <c r="C14" s="10"/>
      <c r="D14" s="10"/>
      <c r="E14" s="10"/>
      <c r="F14" s="10"/>
      <c r="G14" s="10"/>
      <c r="H14" s="10"/>
      <c r="I14" s="10"/>
      <c r="J14" s="10"/>
      <c r="K14" s="10"/>
    </row>
  </sheetData>
  <mergeCells count="12">
    <mergeCell ref="A1:O1"/>
    <mergeCell ref="A2:O2"/>
    <mergeCell ref="A3:O3"/>
    <mergeCell ref="A9:O9"/>
    <mergeCell ref="A10:O10"/>
    <mergeCell ref="A11:O11"/>
    <mergeCell ref="A12:O12"/>
    <mergeCell ref="A4:O4"/>
    <mergeCell ref="A5:O5"/>
    <mergeCell ref="A6:O6"/>
    <mergeCell ref="A7:O7"/>
    <mergeCell ref="A8:O8"/>
  </mergeCells>
  <pageMargins left="0.7" right="0.7" top="0.75" bottom="0.75" header="0.3" footer="0.3"/>
  <pageSetup orientation="portrait" verticalDpi="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43"/>
  <sheetViews>
    <sheetView zoomScaleNormal="100" workbookViewId="0">
      <selection sqref="A1:D1"/>
    </sheetView>
  </sheetViews>
  <sheetFormatPr defaultRowHeight="15"/>
  <cols>
    <col min="1" max="1" width="20" style="1" customWidth="1"/>
    <col min="2" max="2" width="49.7109375" style="5" customWidth="1"/>
    <col min="3" max="3" width="77.85546875" customWidth="1"/>
    <col min="4" max="4" width="13.5703125" bestFit="1" customWidth="1"/>
  </cols>
  <sheetData>
    <row r="1" spans="1:4" ht="36.6" customHeight="1">
      <c r="A1" s="101" t="s">
        <v>12</v>
      </c>
      <c r="B1" s="102"/>
      <c r="C1" s="102"/>
      <c r="D1" s="103"/>
    </row>
    <row r="2" spans="1:4">
      <c r="A2" s="104" t="s">
        <v>13</v>
      </c>
      <c r="B2" s="105"/>
      <c r="C2" s="105"/>
      <c r="D2" s="106"/>
    </row>
    <row r="3" spans="1:4" ht="67.5" customHeight="1">
      <c r="A3" s="119" t="s">
        <v>14</v>
      </c>
      <c r="B3" s="120"/>
      <c r="C3" s="120"/>
      <c r="D3" s="121"/>
    </row>
    <row r="4" spans="1:4" ht="104.25" customHeight="1">
      <c r="A4" s="113" t="s">
        <v>15</v>
      </c>
      <c r="B4" s="114"/>
      <c r="C4" s="114"/>
      <c r="D4" s="115"/>
    </row>
    <row r="5" spans="1:4" ht="84" customHeight="1">
      <c r="A5" s="110" t="s">
        <v>16</v>
      </c>
      <c r="B5" s="111"/>
      <c r="C5" s="111"/>
      <c r="D5" s="112"/>
    </row>
    <row r="6" spans="1:4">
      <c r="A6" s="104" t="s">
        <v>17</v>
      </c>
      <c r="B6" s="105"/>
      <c r="C6" s="105"/>
      <c r="D6" s="106"/>
    </row>
    <row r="7" spans="1:4" ht="40.15" customHeight="1" thickBot="1">
      <c r="A7" s="36" t="s">
        <v>17</v>
      </c>
      <c r="B7" s="35" t="s">
        <v>18</v>
      </c>
      <c r="C7" s="35" t="s">
        <v>19</v>
      </c>
      <c r="D7" s="37" t="s">
        <v>20</v>
      </c>
    </row>
    <row r="8" spans="1:4" ht="48" customHeight="1">
      <c r="A8" s="122" t="s">
        <v>21</v>
      </c>
      <c r="B8" s="18" t="s">
        <v>22</v>
      </c>
      <c r="C8" s="24" t="s">
        <v>23</v>
      </c>
      <c r="D8" s="19">
        <v>10</v>
      </c>
    </row>
    <row r="9" spans="1:4">
      <c r="A9" s="122"/>
      <c r="B9" s="116" t="s">
        <v>24</v>
      </c>
      <c r="C9" s="15" t="s">
        <v>25</v>
      </c>
      <c r="D9" s="16">
        <v>7</v>
      </c>
    </row>
    <row r="10" spans="1:4">
      <c r="A10" s="122"/>
      <c r="B10" s="116"/>
      <c r="C10" s="15" t="s">
        <v>26</v>
      </c>
      <c r="D10" s="16">
        <v>5</v>
      </c>
    </row>
    <row r="11" spans="1:4">
      <c r="A11" s="122"/>
      <c r="B11" s="116"/>
      <c r="C11" s="15" t="s">
        <v>27</v>
      </c>
      <c r="D11" s="16">
        <v>1</v>
      </c>
    </row>
    <row r="12" spans="1:4" ht="17.25" customHeight="1" thickBot="1">
      <c r="A12" s="123"/>
      <c r="B12" s="125"/>
      <c r="C12" s="20" t="s">
        <v>28</v>
      </c>
      <c r="D12" s="34" t="s">
        <v>29</v>
      </c>
    </row>
    <row r="13" spans="1:4" ht="30">
      <c r="A13" s="124" t="s">
        <v>30</v>
      </c>
      <c r="B13" s="21" t="s">
        <v>31</v>
      </c>
      <c r="C13" s="22" t="s">
        <v>32</v>
      </c>
      <c r="D13" s="23">
        <v>1</v>
      </c>
    </row>
    <row r="14" spans="1:4">
      <c r="A14" s="122"/>
      <c r="B14" s="117" t="s">
        <v>33</v>
      </c>
      <c r="C14" s="17" t="s">
        <v>34</v>
      </c>
      <c r="D14" s="16">
        <v>3</v>
      </c>
    </row>
    <row r="15" spans="1:4">
      <c r="A15" s="122"/>
      <c r="B15" s="117"/>
      <c r="C15" s="17" t="s">
        <v>35</v>
      </c>
      <c r="D15" s="16">
        <v>7</v>
      </c>
    </row>
    <row r="16" spans="1:4">
      <c r="A16" s="122"/>
      <c r="B16" s="117"/>
      <c r="C16" s="17" t="s">
        <v>36</v>
      </c>
      <c r="D16" s="16">
        <v>10</v>
      </c>
    </row>
    <row r="17" spans="1:4" ht="15.75" thickBot="1">
      <c r="A17" s="123"/>
      <c r="B17" s="118"/>
      <c r="C17" s="20" t="s">
        <v>28</v>
      </c>
      <c r="D17" s="34" t="s">
        <v>29</v>
      </c>
    </row>
    <row r="18" spans="1:4" ht="48" customHeight="1">
      <c r="A18" s="124" t="s">
        <v>37</v>
      </c>
      <c r="B18" s="21" t="s">
        <v>38</v>
      </c>
      <c r="C18" s="25" t="s">
        <v>39</v>
      </c>
      <c r="D18" s="23">
        <v>1</v>
      </c>
    </row>
    <row r="19" spans="1:4" ht="51.75" customHeight="1">
      <c r="A19" s="122"/>
      <c r="B19" s="116" t="s">
        <v>40</v>
      </c>
      <c r="C19" s="17" t="s">
        <v>41</v>
      </c>
      <c r="D19" s="16">
        <v>5</v>
      </c>
    </row>
    <row r="20" spans="1:4" ht="52.9" customHeight="1">
      <c r="A20" s="122"/>
      <c r="B20" s="116"/>
      <c r="C20" s="17" t="s">
        <v>42</v>
      </c>
      <c r="D20" s="16">
        <v>10</v>
      </c>
    </row>
    <row r="21" spans="1:4" ht="27" customHeight="1" thickBot="1">
      <c r="A21" s="123"/>
      <c r="B21" s="125"/>
      <c r="C21" s="20" t="s">
        <v>28</v>
      </c>
      <c r="D21" s="34" t="s">
        <v>29</v>
      </c>
    </row>
    <row r="22" spans="1:4" ht="42.75" customHeight="1">
      <c r="A22" s="131" t="s">
        <v>43</v>
      </c>
      <c r="B22" s="26" t="s">
        <v>44</v>
      </c>
      <c r="C22" s="27" t="s">
        <v>45</v>
      </c>
      <c r="D22" s="23">
        <v>10</v>
      </c>
    </row>
    <row r="23" spans="1:4" ht="48.75" customHeight="1">
      <c r="A23" s="132"/>
      <c r="B23" s="134" t="s">
        <v>46</v>
      </c>
      <c r="C23" s="8" t="s">
        <v>47</v>
      </c>
      <c r="D23" s="16">
        <v>5</v>
      </c>
    </row>
    <row r="24" spans="1:4" ht="45.75" customHeight="1">
      <c r="A24" s="132"/>
      <c r="B24" s="135"/>
      <c r="C24" s="8" t="s">
        <v>48</v>
      </c>
      <c r="D24" s="16">
        <v>1</v>
      </c>
    </row>
    <row r="25" spans="1:4" ht="25.9" customHeight="1" thickBot="1">
      <c r="A25" s="133"/>
      <c r="B25" s="136"/>
      <c r="C25" s="20" t="s">
        <v>28</v>
      </c>
      <c r="D25" s="34" t="s">
        <v>29</v>
      </c>
    </row>
    <row r="26" spans="1:4" ht="48" customHeight="1">
      <c r="A26" s="124" t="s">
        <v>49</v>
      </c>
      <c r="B26" s="21" t="s">
        <v>50</v>
      </c>
      <c r="C26" s="28" t="s">
        <v>51</v>
      </c>
      <c r="D26" s="23">
        <v>10</v>
      </c>
    </row>
    <row r="27" spans="1:4" ht="43.5" customHeight="1">
      <c r="A27" s="122"/>
      <c r="B27" s="117" t="s">
        <v>52</v>
      </c>
      <c r="C27" s="11" t="s">
        <v>53</v>
      </c>
      <c r="D27" s="16">
        <v>7</v>
      </c>
    </row>
    <row r="28" spans="1:4" ht="47.25" customHeight="1">
      <c r="A28" s="122"/>
      <c r="B28" s="117"/>
      <c r="C28" s="11" t="s">
        <v>54</v>
      </c>
      <c r="D28" s="16">
        <v>3</v>
      </c>
    </row>
    <row r="29" spans="1:4" ht="31.9" customHeight="1">
      <c r="A29" s="122"/>
      <c r="B29" s="117"/>
      <c r="C29" s="11" t="s">
        <v>55</v>
      </c>
      <c r="D29" s="16">
        <v>1</v>
      </c>
    </row>
    <row r="30" spans="1:4" ht="19.899999999999999" customHeight="1" thickBot="1">
      <c r="A30" s="123"/>
      <c r="B30" s="118"/>
      <c r="C30" s="20" t="s">
        <v>28</v>
      </c>
      <c r="D30" s="34" t="s">
        <v>29</v>
      </c>
    </row>
    <row r="31" spans="1:4" ht="32.25" customHeight="1">
      <c r="A31" s="124" t="s">
        <v>56</v>
      </c>
      <c r="B31" s="21" t="s">
        <v>57</v>
      </c>
      <c r="C31" s="30" t="s">
        <v>58</v>
      </c>
      <c r="D31" s="23">
        <v>10</v>
      </c>
    </row>
    <row r="32" spans="1:4" ht="27" customHeight="1">
      <c r="A32" s="122"/>
      <c r="B32" s="116" t="s">
        <v>59</v>
      </c>
      <c r="C32" s="11" t="s">
        <v>60</v>
      </c>
      <c r="D32" s="16">
        <v>7</v>
      </c>
    </row>
    <row r="33" spans="1:4" ht="27.75" customHeight="1">
      <c r="A33" s="122"/>
      <c r="B33" s="117"/>
      <c r="C33" s="11" t="s">
        <v>61</v>
      </c>
      <c r="D33" s="16">
        <v>3</v>
      </c>
    </row>
    <row r="34" spans="1:4" ht="32.25" customHeight="1">
      <c r="A34" s="122"/>
      <c r="B34" s="117"/>
      <c r="C34" s="12" t="s">
        <v>62</v>
      </c>
      <c r="D34" s="16">
        <v>1</v>
      </c>
    </row>
    <row r="35" spans="1:4" ht="19.899999999999999" customHeight="1" thickBot="1">
      <c r="A35" s="123"/>
      <c r="B35" s="118"/>
      <c r="C35" s="20" t="s">
        <v>28</v>
      </c>
      <c r="D35" s="34" t="s">
        <v>29</v>
      </c>
    </row>
    <row r="36" spans="1:4" ht="44.25" customHeight="1">
      <c r="A36" s="124" t="s">
        <v>63</v>
      </c>
      <c r="B36" s="21" t="s">
        <v>64</v>
      </c>
      <c r="C36" s="28" t="s">
        <v>65</v>
      </c>
      <c r="D36" s="23">
        <v>10</v>
      </c>
    </row>
    <row r="37" spans="1:4" ht="33" customHeight="1">
      <c r="A37" s="122"/>
      <c r="B37" s="116" t="s">
        <v>66</v>
      </c>
      <c r="C37" s="11" t="s">
        <v>67</v>
      </c>
      <c r="D37" s="16">
        <v>5</v>
      </c>
    </row>
    <row r="38" spans="1:4" ht="47.25" customHeight="1">
      <c r="A38" s="122"/>
      <c r="B38" s="117"/>
      <c r="C38" s="12" t="s">
        <v>68</v>
      </c>
      <c r="D38" s="16">
        <v>1</v>
      </c>
    </row>
    <row r="39" spans="1:4" ht="19.899999999999999" customHeight="1" thickBot="1">
      <c r="A39" s="123"/>
      <c r="B39" s="118"/>
      <c r="C39" s="20" t="s">
        <v>28</v>
      </c>
      <c r="D39" s="34" t="s">
        <v>29</v>
      </c>
    </row>
    <row r="40" spans="1:4" ht="44.25" customHeight="1">
      <c r="A40" s="128" t="s">
        <v>69</v>
      </c>
      <c r="B40" s="29" t="s">
        <v>70</v>
      </c>
      <c r="C40" s="30" t="s">
        <v>71</v>
      </c>
      <c r="D40" s="38">
        <v>10</v>
      </c>
    </row>
    <row r="41" spans="1:4" ht="62.45" customHeight="1">
      <c r="A41" s="129"/>
      <c r="B41" s="126" t="s">
        <v>72</v>
      </c>
      <c r="C41" s="13" t="s">
        <v>73</v>
      </c>
      <c r="D41" s="16">
        <v>5</v>
      </c>
    </row>
    <row r="42" spans="1:4" ht="63" customHeight="1">
      <c r="A42" s="129"/>
      <c r="B42" s="117"/>
      <c r="C42" s="14" t="s">
        <v>74</v>
      </c>
      <c r="D42" s="39">
        <v>1</v>
      </c>
    </row>
    <row r="43" spans="1:4" ht="19.5" customHeight="1">
      <c r="A43" s="130"/>
      <c r="B43" s="127"/>
      <c r="C43" s="40" t="s">
        <v>28</v>
      </c>
      <c r="D43" s="41" t="s">
        <v>29</v>
      </c>
    </row>
  </sheetData>
  <sortState xmlns:xlrd2="http://schemas.microsoft.com/office/spreadsheetml/2017/richdata2" ref="C12:D14">
    <sortCondition descending="1" ref="C12"/>
  </sortState>
  <mergeCells count="22">
    <mergeCell ref="B41:B43"/>
    <mergeCell ref="A40:A43"/>
    <mergeCell ref="A18:A21"/>
    <mergeCell ref="A31:A35"/>
    <mergeCell ref="A26:A30"/>
    <mergeCell ref="A36:A39"/>
    <mergeCell ref="B27:B30"/>
    <mergeCell ref="B32:B35"/>
    <mergeCell ref="A22:A25"/>
    <mergeCell ref="B23:B25"/>
    <mergeCell ref="B19:B21"/>
    <mergeCell ref="A5:D5"/>
    <mergeCell ref="A4:D4"/>
    <mergeCell ref="A1:D1"/>
    <mergeCell ref="A2:D2"/>
    <mergeCell ref="B37:B39"/>
    <mergeCell ref="A3:D3"/>
    <mergeCell ref="A8:A12"/>
    <mergeCell ref="A13:A17"/>
    <mergeCell ref="B9:B12"/>
    <mergeCell ref="B14:B17"/>
    <mergeCell ref="A6:D6"/>
  </mergeCells>
  <pageMargins left="0.7" right="0.7" top="0.75" bottom="0.75" header="0.3" footer="0.3"/>
  <pageSetup orientation="portrait" verticalDpi="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8"/>
  <sheetViews>
    <sheetView zoomScale="110" zoomScaleNormal="110" workbookViewId="0">
      <selection sqref="A1:J1"/>
    </sheetView>
  </sheetViews>
  <sheetFormatPr defaultRowHeight="15"/>
  <cols>
    <col min="1" max="1" width="24.85546875" bestFit="1" customWidth="1"/>
    <col min="2" max="2" width="14.28515625" customWidth="1"/>
    <col min="3" max="3" width="12.140625" customWidth="1"/>
    <col min="4" max="5" width="11.5703125" customWidth="1"/>
    <col min="6" max="7" width="12.85546875" customWidth="1"/>
    <col min="8" max="9" width="10.7109375" customWidth="1"/>
    <col min="14" max="14" width="27" customWidth="1"/>
  </cols>
  <sheetData>
    <row r="1" spans="1:10" ht="36.6" customHeight="1">
      <c r="A1" s="101" t="s">
        <v>75</v>
      </c>
      <c r="B1" s="102"/>
      <c r="C1" s="102"/>
      <c r="D1" s="102"/>
      <c r="E1" s="102"/>
      <c r="F1" s="102"/>
      <c r="G1" s="102"/>
      <c r="H1" s="102"/>
      <c r="I1" s="102"/>
      <c r="J1" s="103"/>
    </row>
    <row r="2" spans="1:10">
      <c r="A2" s="137" t="s">
        <v>13</v>
      </c>
      <c r="B2" s="138"/>
      <c r="C2" s="138"/>
      <c r="D2" s="138"/>
      <c r="E2" s="138"/>
      <c r="F2" s="138"/>
      <c r="G2" s="138"/>
      <c r="H2" s="138"/>
      <c r="I2" s="138"/>
      <c r="J2" s="139"/>
    </row>
    <row r="3" spans="1:10" ht="102.75" customHeight="1">
      <c r="A3" s="140" t="s">
        <v>76</v>
      </c>
      <c r="B3" s="141"/>
      <c r="C3" s="141"/>
      <c r="D3" s="141"/>
      <c r="E3" s="141"/>
      <c r="F3" s="141"/>
      <c r="G3" s="141"/>
      <c r="H3" s="141"/>
      <c r="I3" s="141"/>
      <c r="J3" s="142"/>
    </row>
    <row r="4" spans="1:10">
      <c r="A4" s="104" t="s">
        <v>77</v>
      </c>
      <c r="B4" s="105"/>
      <c r="C4" s="105"/>
      <c r="D4" s="105"/>
      <c r="E4" s="105"/>
      <c r="F4" s="105"/>
      <c r="G4" s="105"/>
      <c r="H4" s="105"/>
      <c r="I4" s="105"/>
      <c r="J4" s="106"/>
    </row>
    <row r="5" spans="1:10" ht="60">
      <c r="A5" s="43"/>
      <c r="B5" s="4" t="s">
        <v>78</v>
      </c>
      <c r="C5" s="4" t="s">
        <v>30</v>
      </c>
      <c r="D5" s="4" t="s">
        <v>79</v>
      </c>
      <c r="E5" s="4" t="s">
        <v>80</v>
      </c>
      <c r="F5" s="4" t="s">
        <v>49</v>
      </c>
      <c r="G5" s="4" t="s">
        <v>81</v>
      </c>
      <c r="H5" s="4" t="s">
        <v>63</v>
      </c>
      <c r="I5" s="9" t="s">
        <v>69</v>
      </c>
      <c r="J5" s="44" t="s">
        <v>82</v>
      </c>
    </row>
    <row r="6" spans="1:10">
      <c r="A6" s="45" t="s">
        <v>83</v>
      </c>
      <c r="B6" s="3">
        <f>1/8</f>
        <v>0.125</v>
      </c>
      <c r="C6" s="3">
        <f t="shared" ref="C6:I6" si="0">1/8</f>
        <v>0.125</v>
      </c>
      <c r="D6" s="3">
        <f t="shared" si="0"/>
        <v>0.125</v>
      </c>
      <c r="E6" s="3">
        <f t="shared" si="0"/>
        <v>0.125</v>
      </c>
      <c r="F6" s="3">
        <f t="shared" si="0"/>
        <v>0.125</v>
      </c>
      <c r="G6" s="3">
        <f t="shared" si="0"/>
        <v>0.125</v>
      </c>
      <c r="H6" s="3">
        <f t="shared" si="0"/>
        <v>0.125</v>
      </c>
      <c r="I6" s="3">
        <f t="shared" si="0"/>
        <v>0.125</v>
      </c>
      <c r="J6" s="46">
        <f>SUM(B6:I6)</f>
        <v>1</v>
      </c>
    </row>
    <row r="7" spans="1:10">
      <c r="A7" s="43"/>
      <c r="B7" s="7"/>
      <c r="C7" s="7"/>
      <c r="D7" s="7"/>
      <c r="E7" s="7"/>
      <c r="F7" s="7"/>
      <c r="G7" s="7"/>
      <c r="H7" s="7"/>
      <c r="I7" s="7"/>
      <c r="J7" s="47"/>
    </row>
    <row r="8" spans="1:10" ht="45" customHeight="1">
      <c r="A8" s="42" t="s">
        <v>84</v>
      </c>
      <c r="B8" s="31">
        <v>0.05</v>
      </c>
      <c r="C8" s="31">
        <v>0.65</v>
      </c>
      <c r="D8" s="31">
        <v>0.05</v>
      </c>
      <c r="E8" s="31">
        <v>0.05</v>
      </c>
      <c r="F8" s="31">
        <v>0.05</v>
      </c>
      <c r="G8" s="31">
        <v>0.05</v>
      </c>
      <c r="H8" s="31">
        <v>0.05</v>
      </c>
      <c r="I8" s="31">
        <v>0.05</v>
      </c>
      <c r="J8" s="31">
        <f>SUM(B8:I8)</f>
        <v>1.0000000000000002</v>
      </c>
    </row>
  </sheetData>
  <mergeCells count="4">
    <mergeCell ref="A2:J2"/>
    <mergeCell ref="A4:J4"/>
    <mergeCell ref="A1:J1"/>
    <mergeCell ref="A3:J3"/>
  </mergeCells>
  <pageMargins left="0.7" right="0.7" top="0.75" bottom="0.75" header="0.3" footer="0.3"/>
  <pageSetup orientation="portrait"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74"/>
  <sheetViews>
    <sheetView zoomScaleNormal="100" workbookViewId="0">
      <pane xSplit="2" ySplit="7" topLeftCell="C8" activePane="bottomRight" state="frozen"/>
      <selection pane="bottomRight" sqref="A1:S1"/>
      <selection pane="bottomLeft" activeCell="A8" sqref="A8"/>
      <selection pane="topRight" activeCell="C1" sqref="C1"/>
    </sheetView>
  </sheetViews>
  <sheetFormatPr defaultColWidth="17.5703125" defaultRowHeight="15"/>
  <cols>
    <col min="1" max="1" width="8.140625" style="2" customWidth="1"/>
    <col min="2" max="2" width="16.5703125" customWidth="1"/>
    <col min="3" max="3" width="19" customWidth="1"/>
    <col min="4" max="4" width="6.140625" style="2" bestFit="1" customWidth="1"/>
    <col min="6" max="6" width="6.140625" style="2" bestFit="1" customWidth="1"/>
    <col min="8" max="8" width="6.140625" style="2" bestFit="1" customWidth="1"/>
    <col min="10" max="10" width="6.140625" style="2" bestFit="1" customWidth="1"/>
    <col min="12" max="12" width="6.140625" style="2" bestFit="1" customWidth="1"/>
    <col min="13" max="13" width="17.5703125" style="2"/>
    <col min="14" max="14" width="6.140625" style="2" bestFit="1" customWidth="1"/>
    <col min="16" max="16" width="6.140625" style="2" bestFit="1" customWidth="1"/>
    <col min="18" max="18" width="6.140625" style="2" bestFit="1" customWidth="1"/>
    <col min="19" max="19" width="16" style="82" bestFit="1" customWidth="1"/>
  </cols>
  <sheetData>
    <row r="1" spans="1:19" ht="33" customHeight="1">
      <c r="A1" s="101" t="s">
        <v>85</v>
      </c>
      <c r="B1" s="102"/>
      <c r="C1" s="102"/>
      <c r="D1" s="102"/>
      <c r="E1" s="102"/>
      <c r="F1" s="102"/>
      <c r="G1" s="102"/>
      <c r="H1" s="102"/>
      <c r="I1" s="102"/>
      <c r="J1" s="102"/>
      <c r="K1" s="102"/>
      <c r="L1" s="102"/>
      <c r="M1" s="102"/>
      <c r="N1" s="102"/>
      <c r="O1" s="102"/>
      <c r="P1" s="102"/>
      <c r="Q1" s="102"/>
      <c r="R1" s="102"/>
      <c r="S1" s="103"/>
    </row>
    <row r="2" spans="1:19" ht="13.5" customHeight="1">
      <c r="A2" s="137" t="s">
        <v>13</v>
      </c>
      <c r="B2" s="138"/>
      <c r="C2" s="138"/>
      <c r="D2" s="138"/>
      <c r="E2" s="138"/>
      <c r="F2" s="138"/>
      <c r="G2" s="138"/>
      <c r="H2" s="138"/>
      <c r="I2" s="138"/>
      <c r="J2" s="138"/>
      <c r="K2" s="138"/>
      <c r="L2" s="138"/>
      <c r="M2" s="138"/>
      <c r="N2" s="138"/>
      <c r="O2" s="138"/>
      <c r="P2" s="138"/>
      <c r="Q2" s="138"/>
      <c r="R2" s="138"/>
      <c r="S2" s="139"/>
    </row>
    <row r="3" spans="1:19" ht="84.75" customHeight="1">
      <c r="A3" s="92" t="s">
        <v>86</v>
      </c>
      <c r="B3" s="93"/>
      <c r="C3" s="93"/>
      <c r="D3" s="93"/>
      <c r="E3" s="93"/>
      <c r="F3" s="93"/>
      <c r="G3" s="93"/>
      <c r="H3" s="93"/>
      <c r="I3" s="93"/>
      <c r="J3" s="93"/>
      <c r="K3" s="93"/>
      <c r="L3" s="93"/>
      <c r="M3" s="93"/>
      <c r="N3" s="93"/>
      <c r="O3" s="93"/>
      <c r="P3" s="93"/>
      <c r="Q3" s="93"/>
      <c r="R3" s="93"/>
      <c r="S3" s="94"/>
    </row>
    <row r="4" spans="1:19" ht="16.5" customHeight="1">
      <c r="A4" s="104" t="s">
        <v>87</v>
      </c>
      <c r="B4" s="105"/>
      <c r="C4" s="105"/>
      <c r="D4" s="105"/>
      <c r="E4" s="105"/>
      <c r="F4" s="105"/>
      <c r="G4" s="105"/>
      <c r="H4" s="105"/>
      <c r="I4" s="105"/>
      <c r="J4" s="105"/>
      <c r="K4" s="105"/>
      <c r="L4" s="105"/>
      <c r="M4" s="105"/>
      <c r="N4" s="105"/>
      <c r="O4" s="105"/>
      <c r="P4" s="105"/>
      <c r="Q4" s="105"/>
      <c r="R4" s="105"/>
      <c r="S4" s="106"/>
    </row>
    <row r="5" spans="1:19" s="33" customFormat="1">
      <c r="A5" s="75"/>
      <c r="B5" s="55" t="s">
        <v>88</v>
      </c>
      <c r="C5" s="144" t="s">
        <v>89</v>
      </c>
      <c r="D5" s="144"/>
      <c r="E5" s="144"/>
      <c r="F5" s="144"/>
      <c r="G5" s="144"/>
      <c r="H5" s="144"/>
      <c r="I5" s="144"/>
      <c r="J5" s="144"/>
      <c r="K5" s="144"/>
      <c r="L5" s="144"/>
      <c r="M5" s="144"/>
      <c r="N5" s="144"/>
      <c r="O5" s="144"/>
      <c r="P5" s="144"/>
      <c r="Q5" s="144"/>
      <c r="R5" s="144"/>
      <c r="S5" s="145"/>
    </row>
    <row r="6" spans="1:19" s="50" customFormat="1" ht="35.450000000000003" customHeight="1">
      <c r="A6" s="148" t="s">
        <v>90</v>
      </c>
      <c r="B6" s="149"/>
      <c r="C6" s="143" t="s">
        <v>21</v>
      </c>
      <c r="D6" s="143"/>
      <c r="E6" s="143" t="s">
        <v>30</v>
      </c>
      <c r="F6" s="143"/>
      <c r="G6" s="143" t="s">
        <v>37</v>
      </c>
      <c r="H6" s="143"/>
      <c r="I6" s="143" t="s">
        <v>43</v>
      </c>
      <c r="J6" s="143"/>
      <c r="K6" s="143" t="s">
        <v>49</v>
      </c>
      <c r="L6" s="143"/>
      <c r="M6" s="143" t="s">
        <v>81</v>
      </c>
      <c r="N6" s="143"/>
      <c r="O6" s="143" t="s">
        <v>63</v>
      </c>
      <c r="P6" s="143"/>
      <c r="Q6" s="143" t="s">
        <v>69</v>
      </c>
      <c r="R6" s="143"/>
      <c r="S6" s="146" t="s">
        <v>91</v>
      </c>
    </row>
    <row r="7" spans="1:19" s="50" customFormat="1" ht="27.75" customHeight="1">
      <c r="A7" s="150"/>
      <c r="B7" s="151"/>
      <c r="C7" s="49" t="s">
        <v>19</v>
      </c>
      <c r="D7" s="49" t="s">
        <v>20</v>
      </c>
      <c r="E7" s="49" t="s">
        <v>19</v>
      </c>
      <c r="F7" s="49" t="s">
        <v>20</v>
      </c>
      <c r="G7" s="49" t="s">
        <v>19</v>
      </c>
      <c r="H7" s="49" t="s">
        <v>20</v>
      </c>
      <c r="I7" s="49" t="s">
        <v>19</v>
      </c>
      <c r="J7" s="49" t="s">
        <v>20</v>
      </c>
      <c r="K7" s="49" t="s">
        <v>19</v>
      </c>
      <c r="L7" s="49" t="s">
        <v>20</v>
      </c>
      <c r="M7" s="49" t="s">
        <v>19</v>
      </c>
      <c r="N7" s="49" t="s">
        <v>20</v>
      </c>
      <c r="O7" s="49" t="s">
        <v>19</v>
      </c>
      <c r="P7" s="49" t="s">
        <v>20</v>
      </c>
      <c r="Q7" s="49" t="s">
        <v>19</v>
      </c>
      <c r="R7" s="49" t="s">
        <v>20</v>
      </c>
      <c r="S7" s="147"/>
    </row>
    <row r="8" spans="1:19" s="76" customFormat="1" ht="25.15" customHeight="1">
      <c r="A8" s="63">
        <v>1</v>
      </c>
      <c r="B8" s="64" t="s">
        <v>92</v>
      </c>
      <c r="C8" s="65" t="s">
        <v>23</v>
      </c>
      <c r="D8" s="66">
        <f>VLOOKUP(C8,'1 - Decision Elements'!$C$8:$D$12,2,FALSE)</f>
        <v>10</v>
      </c>
      <c r="E8" s="67" t="s">
        <v>36</v>
      </c>
      <c r="F8" s="68">
        <f>VLOOKUP(E8,'1 - Decision Elements'!$C$13:$D$17,2,FALSE)</f>
        <v>10</v>
      </c>
      <c r="G8" s="65" t="s">
        <v>42</v>
      </c>
      <c r="H8" s="66">
        <f>VLOOKUP(G8,'1 - Decision Elements'!$C$18:$D$21,2,FALSE)</f>
        <v>10</v>
      </c>
      <c r="I8" s="65" t="s">
        <v>45</v>
      </c>
      <c r="J8" s="66">
        <f>VLOOKUP(I8,'1 - Decision Elements'!$C$22:$D$25,2,FALSE)</f>
        <v>10</v>
      </c>
      <c r="K8" s="67" t="s">
        <v>51</v>
      </c>
      <c r="L8" s="66">
        <f>VLOOKUP(K8,'1 - Decision Elements'!$C$26:$D$30,2,FALSE)</f>
        <v>10</v>
      </c>
      <c r="M8" s="65" t="s">
        <v>58</v>
      </c>
      <c r="N8" s="66">
        <f>VLOOKUP(M8,'1 - Decision Elements'!$C$31:$D$35,2,FALSE)</f>
        <v>10</v>
      </c>
      <c r="O8" s="65" t="s">
        <v>65</v>
      </c>
      <c r="P8" s="66">
        <f>VLOOKUP(O8,'1 - Decision Elements'!$C$36:$D$39,2,FALSE)</f>
        <v>10</v>
      </c>
      <c r="Q8" s="65" t="s">
        <v>71</v>
      </c>
      <c r="R8" s="66">
        <f>VLOOKUP(Q8,'1 - Decision Elements'!$C$40:$D$43,2,FALSE)</f>
        <v>10</v>
      </c>
      <c r="S8" s="77"/>
    </row>
    <row r="9" spans="1:19" s="7" customFormat="1">
      <c r="A9" s="69"/>
      <c r="B9" s="53" t="s">
        <v>93</v>
      </c>
      <c r="C9" s="54"/>
      <c r="D9" s="52">
        <f>D8/MAX('1 - Decision Elements'!$D$8:$D$12)</f>
        <v>1</v>
      </c>
      <c r="E9" s="54"/>
      <c r="F9" s="56">
        <f>F8/MAX('1 - Decision Elements'!$D$13:$D$17)</f>
        <v>1</v>
      </c>
      <c r="G9" s="54"/>
      <c r="H9" s="52">
        <f>H8/MAX('1 - Decision Elements'!$D$18:$D$21)</f>
        <v>1</v>
      </c>
      <c r="I9" s="54"/>
      <c r="J9" s="52">
        <f>J8/MAX('1 - Decision Elements'!$D$22:$D$25)</f>
        <v>1</v>
      </c>
      <c r="K9" s="54"/>
      <c r="L9" s="52">
        <f>L8/MAX('1 - Decision Elements'!$D$26:$D$30)</f>
        <v>1</v>
      </c>
      <c r="M9" s="52"/>
      <c r="N9" s="52">
        <f>N8/MAX('1 - Decision Elements'!$D$31:$D$35)</f>
        <v>1</v>
      </c>
      <c r="O9" s="54"/>
      <c r="P9" s="52">
        <f>P8/MAX('1 - Decision Elements'!$D$36:$D$39)</f>
        <v>1</v>
      </c>
      <c r="Q9" s="54"/>
      <c r="R9" s="52">
        <f>R8/MAX('1 - Decision Elements'!$D$40:$D$43)</f>
        <v>1</v>
      </c>
      <c r="S9" s="78"/>
    </row>
    <row r="10" spans="1:19" s="7" customFormat="1">
      <c r="A10" s="70"/>
      <c r="B10" s="71" t="s">
        <v>94</v>
      </c>
      <c r="C10" s="72"/>
      <c r="D10" s="73">
        <f>'2 - Relative Importance'!$B$6*'3 - Evaluation'!D9</f>
        <v>0.125</v>
      </c>
      <c r="E10" s="72"/>
      <c r="F10" s="73">
        <f>'2 - Relative Importance'!$C$6*'3 - Evaluation'!F9</f>
        <v>0.125</v>
      </c>
      <c r="G10" s="72"/>
      <c r="H10" s="73">
        <f>'2 - Relative Importance'!$D$6*'3 - Evaluation'!H9</f>
        <v>0.125</v>
      </c>
      <c r="I10" s="72"/>
      <c r="J10" s="73">
        <f>'2 - Relative Importance'!$E$6*'3 - Evaluation'!J9</f>
        <v>0.125</v>
      </c>
      <c r="K10" s="72"/>
      <c r="L10" s="73">
        <f>'2 - Relative Importance'!$F$6*'3 - Evaluation'!L9</f>
        <v>0.125</v>
      </c>
      <c r="M10" s="73"/>
      <c r="N10" s="73">
        <f>'2 - Relative Importance'!$G$6*'3 - Evaluation'!N9</f>
        <v>0.125</v>
      </c>
      <c r="O10" s="72"/>
      <c r="P10" s="73">
        <f>'2 - Relative Importance'!$H$6*'3 - Evaluation'!P9</f>
        <v>0.125</v>
      </c>
      <c r="Q10" s="72"/>
      <c r="R10" s="73">
        <f>'2 - Relative Importance'!$I$6*'3 - Evaluation'!R9</f>
        <v>0.125</v>
      </c>
      <c r="S10" s="79">
        <f>SUM(D10,F10,H10,J10,L10,N10,P10,R10)</f>
        <v>1</v>
      </c>
    </row>
    <row r="11" spans="1:19" s="7" customFormat="1" ht="25.15" customHeight="1">
      <c r="A11" s="63">
        <v>2</v>
      </c>
      <c r="B11" s="64" t="s">
        <v>92</v>
      </c>
      <c r="C11" s="65" t="s">
        <v>23</v>
      </c>
      <c r="D11" s="66">
        <f>VLOOKUP(C11,'1 - Decision Elements'!$C$8:$D$12,2,FALSE)</f>
        <v>10</v>
      </c>
      <c r="E11" s="67" t="s">
        <v>36</v>
      </c>
      <c r="F11" s="68">
        <f>VLOOKUP(E11,'1 - Decision Elements'!$C$13:$D$17,2,FALSE)</f>
        <v>10</v>
      </c>
      <c r="G11" s="65" t="s">
        <v>42</v>
      </c>
      <c r="H11" s="66">
        <f>VLOOKUP(G11,'1 - Decision Elements'!$C$18:$D$21,2,FALSE)</f>
        <v>10</v>
      </c>
      <c r="I11" s="65" t="s">
        <v>45</v>
      </c>
      <c r="J11" s="66">
        <f>VLOOKUP(I11,'1 - Decision Elements'!$C$22:$D$25,2,FALSE)</f>
        <v>10</v>
      </c>
      <c r="K11" s="67" t="s">
        <v>51</v>
      </c>
      <c r="L11" s="66">
        <f>VLOOKUP(K11,'1 - Decision Elements'!$C$26:$D$30,2,FALSE)</f>
        <v>10</v>
      </c>
      <c r="M11" s="65" t="s">
        <v>58</v>
      </c>
      <c r="N11" s="66">
        <f>VLOOKUP(M11,'1 - Decision Elements'!$C$31:$D$35,2,FALSE)</f>
        <v>10</v>
      </c>
      <c r="O11" s="65" t="s">
        <v>65</v>
      </c>
      <c r="P11" s="66">
        <f>VLOOKUP(O11,'1 - Decision Elements'!$C$36:$D$39,2,FALSE)</f>
        <v>10</v>
      </c>
      <c r="Q11" s="65" t="s">
        <v>71</v>
      </c>
      <c r="R11" s="66">
        <f>VLOOKUP(Q11,'1 - Decision Elements'!$C$40:$D$43,2,FALSE)</f>
        <v>10</v>
      </c>
      <c r="S11" s="77"/>
    </row>
    <row r="12" spans="1:19" s="7" customFormat="1">
      <c r="A12" s="69"/>
      <c r="B12" s="53" t="s">
        <v>93</v>
      </c>
      <c r="C12" s="54"/>
      <c r="D12" s="52">
        <f>D11/MAX('1 - Decision Elements'!$D$8:$D$12)</f>
        <v>1</v>
      </c>
      <c r="E12" s="54"/>
      <c r="F12" s="56">
        <f>F11/MAX('1 - Decision Elements'!$D$13:$D$17)</f>
        <v>1</v>
      </c>
      <c r="G12" s="54"/>
      <c r="H12" s="52">
        <f>H11/MAX('1 - Decision Elements'!$D$18:$D$21)</f>
        <v>1</v>
      </c>
      <c r="I12" s="54"/>
      <c r="J12" s="52">
        <f>J11/MAX('1 - Decision Elements'!$D$22:$D$25)</f>
        <v>1</v>
      </c>
      <c r="K12" s="54"/>
      <c r="L12" s="52">
        <f>L11/MAX('1 - Decision Elements'!$D$26:$D$30)</f>
        <v>1</v>
      </c>
      <c r="M12" s="52"/>
      <c r="N12" s="52">
        <f>N11/MAX('1 - Decision Elements'!$D$31:$D$35)</f>
        <v>1</v>
      </c>
      <c r="O12" s="54"/>
      <c r="P12" s="52">
        <f>P11/MAX('1 - Decision Elements'!$D$36:$D$39)</f>
        <v>1</v>
      </c>
      <c r="Q12" s="54"/>
      <c r="R12" s="52">
        <f>R11/MAX('1 - Decision Elements'!$D$40:$D$43)</f>
        <v>1</v>
      </c>
      <c r="S12" s="78"/>
    </row>
    <row r="13" spans="1:19" s="7" customFormat="1">
      <c r="A13" s="70"/>
      <c r="B13" s="71" t="s">
        <v>94</v>
      </c>
      <c r="C13" s="72"/>
      <c r="D13" s="73">
        <f>'2 - Relative Importance'!$B$6*'3 - Evaluation'!D12</f>
        <v>0.125</v>
      </c>
      <c r="E13" s="72"/>
      <c r="F13" s="73">
        <f>'2 - Relative Importance'!$C$6*'3 - Evaluation'!F12</f>
        <v>0.125</v>
      </c>
      <c r="G13" s="72"/>
      <c r="H13" s="73">
        <f>'2 - Relative Importance'!$D$6*'3 - Evaluation'!H12</f>
        <v>0.125</v>
      </c>
      <c r="I13" s="72"/>
      <c r="J13" s="73">
        <f>'2 - Relative Importance'!$E$6*'3 - Evaluation'!J12</f>
        <v>0.125</v>
      </c>
      <c r="K13" s="72"/>
      <c r="L13" s="73">
        <f>'2 - Relative Importance'!$F$6*'3 - Evaluation'!L12</f>
        <v>0.125</v>
      </c>
      <c r="M13" s="73"/>
      <c r="N13" s="73">
        <f>'2 - Relative Importance'!$G$6*'3 - Evaluation'!N12</f>
        <v>0.125</v>
      </c>
      <c r="O13" s="72"/>
      <c r="P13" s="73">
        <f>'2 - Relative Importance'!$H$6*'3 - Evaluation'!P12</f>
        <v>0.125</v>
      </c>
      <c r="Q13" s="72"/>
      <c r="R13" s="73">
        <f>'2 - Relative Importance'!$I$6*'3 - Evaluation'!R12</f>
        <v>0.125</v>
      </c>
      <c r="S13" s="79">
        <f>SUM(D13,F13,H13,J13,L13,N13,P13,R13)</f>
        <v>1</v>
      </c>
    </row>
    <row r="14" spans="1:19" s="7" customFormat="1" ht="25.15" customHeight="1">
      <c r="A14" s="63">
        <v>3</v>
      </c>
      <c r="B14" s="64" t="s">
        <v>92</v>
      </c>
      <c r="C14" s="65" t="s">
        <v>23</v>
      </c>
      <c r="D14" s="66">
        <f>VLOOKUP(C14,'1 - Decision Elements'!$C$8:$D$12,2,FALSE)</f>
        <v>10</v>
      </c>
      <c r="E14" s="67" t="s">
        <v>36</v>
      </c>
      <c r="F14" s="68">
        <f>VLOOKUP(E14,'1 - Decision Elements'!$C$13:$D$17,2,FALSE)</f>
        <v>10</v>
      </c>
      <c r="G14" s="65" t="s">
        <v>42</v>
      </c>
      <c r="H14" s="66">
        <f>VLOOKUP(G14,'1 - Decision Elements'!$C$18:$D$21,2,FALSE)</f>
        <v>10</v>
      </c>
      <c r="I14" s="65" t="s">
        <v>45</v>
      </c>
      <c r="J14" s="66">
        <f>VLOOKUP(I14,'1 - Decision Elements'!$C$22:$D$25,2,FALSE)</f>
        <v>10</v>
      </c>
      <c r="K14" s="67" t="s">
        <v>51</v>
      </c>
      <c r="L14" s="66">
        <f>VLOOKUP(K14,'1 - Decision Elements'!$C$26:$D$30,2,FALSE)</f>
        <v>10</v>
      </c>
      <c r="M14" s="65" t="s">
        <v>58</v>
      </c>
      <c r="N14" s="66">
        <f>VLOOKUP(M14,'1 - Decision Elements'!$C$31:$D$35,2,FALSE)</f>
        <v>10</v>
      </c>
      <c r="O14" s="65" t="s">
        <v>65</v>
      </c>
      <c r="P14" s="66">
        <f>VLOOKUP(O14,'1 - Decision Elements'!$C$36:$D$39,2,FALSE)</f>
        <v>10</v>
      </c>
      <c r="Q14" s="65" t="s">
        <v>71</v>
      </c>
      <c r="R14" s="66">
        <f>VLOOKUP(Q14,'1 - Decision Elements'!$C$40:$D$43,2,FALSE)</f>
        <v>10</v>
      </c>
      <c r="S14" s="77"/>
    </row>
    <row r="15" spans="1:19" s="7" customFormat="1">
      <c r="A15" s="69"/>
      <c r="B15" s="53" t="s">
        <v>93</v>
      </c>
      <c r="C15" s="54"/>
      <c r="D15" s="52">
        <f>D14/MAX('1 - Decision Elements'!$D$8:$D$12)</f>
        <v>1</v>
      </c>
      <c r="E15" s="54"/>
      <c r="F15" s="56">
        <f>F14/MAX('1 - Decision Elements'!$D$13:$D$17)</f>
        <v>1</v>
      </c>
      <c r="G15" s="54"/>
      <c r="H15" s="52">
        <f>H14/MAX('1 - Decision Elements'!$D$18:$D$21)</f>
        <v>1</v>
      </c>
      <c r="I15" s="54"/>
      <c r="J15" s="52">
        <f>J14/MAX('1 - Decision Elements'!$D$22:$D$25)</f>
        <v>1</v>
      </c>
      <c r="K15" s="54"/>
      <c r="L15" s="52">
        <f>L14/MAX('1 - Decision Elements'!$D$26:$D$30)</f>
        <v>1</v>
      </c>
      <c r="M15" s="52"/>
      <c r="N15" s="52">
        <f>N14/MAX('1 - Decision Elements'!$D$31:$D$35)</f>
        <v>1</v>
      </c>
      <c r="O15" s="54"/>
      <c r="P15" s="52">
        <f>P14/MAX('1 - Decision Elements'!$D$36:$D$39)</f>
        <v>1</v>
      </c>
      <c r="Q15" s="54"/>
      <c r="R15" s="52">
        <f>R14/MAX('1 - Decision Elements'!$D$40:$D$43)</f>
        <v>1</v>
      </c>
      <c r="S15" s="78"/>
    </row>
    <row r="16" spans="1:19" s="7" customFormat="1">
      <c r="A16" s="70"/>
      <c r="B16" s="71" t="s">
        <v>94</v>
      </c>
      <c r="C16" s="72"/>
      <c r="D16" s="73">
        <f>'2 - Relative Importance'!$B$6*'3 - Evaluation'!D15</f>
        <v>0.125</v>
      </c>
      <c r="E16" s="72"/>
      <c r="F16" s="73">
        <f>'2 - Relative Importance'!$C$6*'3 - Evaluation'!F15</f>
        <v>0.125</v>
      </c>
      <c r="G16" s="72"/>
      <c r="H16" s="73">
        <f>'2 - Relative Importance'!$D$6*'3 - Evaluation'!H15</f>
        <v>0.125</v>
      </c>
      <c r="I16" s="72"/>
      <c r="J16" s="73">
        <f>'2 - Relative Importance'!$E$6*'3 - Evaluation'!J15</f>
        <v>0.125</v>
      </c>
      <c r="K16" s="72"/>
      <c r="L16" s="73">
        <f>'2 - Relative Importance'!$F$6*'3 - Evaluation'!L15</f>
        <v>0.125</v>
      </c>
      <c r="M16" s="73"/>
      <c r="N16" s="73">
        <f>'2 - Relative Importance'!$G$6*'3 - Evaluation'!N15</f>
        <v>0.125</v>
      </c>
      <c r="O16" s="72"/>
      <c r="P16" s="73">
        <f>'2 - Relative Importance'!$H$6*'3 - Evaluation'!P15</f>
        <v>0.125</v>
      </c>
      <c r="Q16" s="72"/>
      <c r="R16" s="73">
        <f>'2 - Relative Importance'!$I$6*'3 - Evaluation'!R15</f>
        <v>0.125</v>
      </c>
      <c r="S16" s="79">
        <f>SUM(D16,F16,H16,J16,L16,N16,P16,R16)</f>
        <v>1</v>
      </c>
    </row>
    <row r="17" spans="1:19" s="7" customFormat="1" ht="25.15" customHeight="1">
      <c r="A17" s="63">
        <v>4</v>
      </c>
      <c r="B17" s="64" t="s">
        <v>92</v>
      </c>
      <c r="C17" s="65" t="s">
        <v>23</v>
      </c>
      <c r="D17" s="66">
        <f>VLOOKUP(C17,'1 - Decision Elements'!$C$8:$D$12,2,FALSE)</f>
        <v>10</v>
      </c>
      <c r="E17" s="67" t="s">
        <v>36</v>
      </c>
      <c r="F17" s="68">
        <f>VLOOKUP(E17,'1 - Decision Elements'!$C$13:$D$17,2,FALSE)</f>
        <v>10</v>
      </c>
      <c r="G17" s="65" t="s">
        <v>42</v>
      </c>
      <c r="H17" s="66">
        <f>VLOOKUP(G17,'1 - Decision Elements'!$C$18:$D$21,2,FALSE)</f>
        <v>10</v>
      </c>
      <c r="I17" s="65" t="s">
        <v>45</v>
      </c>
      <c r="J17" s="66">
        <f>VLOOKUP(I17,'1 - Decision Elements'!$C$22:$D$25,2,FALSE)</f>
        <v>10</v>
      </c>
      <c r="K17" s="67" t="s">
        <v>51</v>
      </c>
      <c r="L17" s="66">
        <f>VLOOKUP(K17,'1 - Decision Elements'!$C$26:$D$30,2,FALSE)</f>
        <v>10</v>
      </c>
      <c r="M17" s="65" t="s">
        <v>58</v>
      </c>
      <c r="N17" s="66">
        <f>VLOOKUP(M17,'1 - Decision Elements'!$C$31:$D$35,2,FALSE)</f>
        <v>10</v>
      </c>
      <c r="O17" s="65" t="s">
        <v>65</v>
      </c>
      <c r="P17" s="66">
        <f>VLOOKUP(O17,'1 - Decision Elements'!$C$36:$D$39,2,FALSE)</f>
        <v>10</v>
      </c>
      <c r="Q17" s="65" t="s">
        <v>71</v>
      </c>
      <c r="R17" s="66">
        <f>VLOOKUP(Q17,'1 - Decision Elements'!$C$40:$D$43,2,FALSE)</f>
        <v>10</v>
      </c>
      <c r="S17" s="77"/>
    </row>
    <row r="18" spans="1:19" s="7" customFormat="1">
      <c r="A18" s="69"/>
      <c r="B18" s="53" t="s">
        <v>93</v>
      </c>
      <c r="C18" s="54"/>
      <c r="D18" s="52">
        <f>D17/MAX('1 - Decision Elements'!$D$8:$D$12)</f>
        <v>1</v>
      </c>
      <c r="E18" s="54"/>
      <c r="F18" s="56">
        <f>F17/MAX('1 - Decision Elements'!$D$13:$D$17)</f>
        <v>1</v>
      </c>
      <c r="G18" s="54"/>
      <c r="H18" s="52">
        <f>H17/MAX('1 - Decision Elements'!$D$18:$D$21)</f>
        <v>1</v>
      </c>
      <c r="I18" s="54"/>
      <c r="J18" s="52">
        <f>J17/MAX('1 - Decision Elements'!$D$22:$D$25)</f>
        <v>1</v>
      </c>
      <c r="K18" s="54"/>
      <c r="L18" s="52">
        <f>L17/MAX('1 - Decision Elements'!$D$26:$D$30)</f>
        <v>1</v>
      </c>
      <c r="M18" s="52"/>
      <c r="N18" s="52">
        <f>N17/MAX('1 - Decision Elements'!$D$31:$D$35)</f>
        <v>1</v>
      </c>
      <c r="O18" s="54"/>
      <c r="P18" s="52">
        <f>P17/MAX('1 - Decision Elements'!$D$36:$D$39)</f>
        <v>1</v>
      </c>
      <c r="Q18" s="54"/>
      <c r="R18" s="52">
        <f>R17/MAX('1 - Decision Elements'!$D$40:$D$43)</f>
        <v>1</v>
      </c>
      <c r="S18" s="78"/>
    </row>
    <row r="19" spans="1:19" s="7" customFormat="1">
      <c r="A19" s="70"/>
      <c r="B19" s="71" t="s">
        <v>94</v>
      </c>
      <c r="C19" s="72"/>
      <c r="D19" s="73">
        <f>'2 - Relative Importance'!$B$6*'3 - Evaluation'!D18</f>
        <v>0.125</v>
      </c>
      <c r="E19" s="72"/>
      <c r="F19" s="73">
        <f>'2 - Relative Importance'!$C$6*'3 - Evaluation'!F18</f>
        <v>0.125</v>
      </c>
      <c r="G19" s="72"/>
      <c r="H19" s="73">
        <f>'2 - Relative Importance'!$D$6*'3 - Evaluation'!H18</f>
        <v>0.125</v>
      </c>
      <c r="I19" s="72"/>
      <c r="J19" s="73">
        <f>'2 - Relative Importance'!$E$6*'3 - Evaluation'!J18</f>
        <v>0.125</v>
      </c>
      <c r="K19" s="72"/>
      <c r="L19" s="73">
        <f>'2 - Relative Importance'!$F$6*'3 - Evaluation'!L18</f>
        <v>0.125</v>
      </c>
      <c r="M19" s="73"/>
      <c r="N19" s="73">
        <f>'2 - Relative Importance'!$G$6*'3 - Evaluation'!N18</f>
        <v>0.125</v>
      </c>
      <c r="O19" s="72"/>
      <c r="P19" s="73">
        <f>'2 - Relative Importance'!$H$6*'3 - Evaluation'!P18</f>
        <v>0.125</v>
      </c>
      <c r="Q19" s="72"/>
      <c r="R19" s="73">
        <f>'2 - Relative Importance'!$I$6*'3 - Evaluation'!R18</f>
        <v>0.125</v>
      </c>
      <c r="S19" s="79">
        <f>SUM(D19,F19,H19,J19,L19,N19,P19,R19)</f>
        <v>1</v>
      </c>
    </row>
    <row r="20" spans="1:19" s="7" customFormat="1" ht="25.15" customHeight="1">
      <c r="A20" s="63">
        <v>5</v>
      </c>
      <c r="B20" s="64" t="s">
        <v>92</v>
      </c>
      <c r="C20" s="65" t="s">
        <v>23</v>
      </c>
      <c r="D20" s="66">
        <f>VLOOKUP(C20,'1 - Decision Elements'!$C$8:$D$12,2,FALSE)</f>
        <v>10</v>
      </c>
      <c r="E20" s="67" t="s">
        <v>36</v>
      </c>
      <c r="F20" s="68">
        <f>VLOOKUP(E20,'1 - Decision Elements'!$C$13:$D$17,2,FALSE)</f>
        <v>10</v>
      </c>
      <c r="G20" s="65" t="s">
        <v>42</v>
      </c>
      <c r="H20" s="66">
        <f>VLOOKUP(G20,'1 - Decision Elements'!$C$18:$D$21,2,FALSE)</f>
        <v>10</v>
      </c>
      <c r="I20" s="65" t="s">
        <v>45</v>
      </c>
      <c r="J20" s="66">
        <f>VLOOKUP(I20,'1 - Decision Elements'!$C$22:$D$25,2,FALSE)</f>
        <v>10</v>
      </c>
      <c r="K20" s="67" t="s">
        <v>51</v>
      </c>
      <c r="L20" s="66">
        <f>VLOOKUP(K20,'1 - Decision Elements'!$C$26:$D$30,2,FALSE)</f>
        <v>10</v>
      </c>
      <c r="M20" s="65" t="s">
        <v>58</v>
      </c>
      <c r="N20" s="66">
        <f>VLOOKUP(M20,'1 - Decision Elements'!$C$31:$D$35,2,FALSE)</f>
        <v>10</v>
      </c>
      <c r="O20" s="65" t="s">
        <v>65</v>
      </c>
      <c r="P20" s="66">
        <f>VLOOKUP(O20,'1 - Decision Elements'!$C$36:$D$39,2,FALSE)</f>
        <v>10</v>
      </c>
      <c r="Q20" s="65" t="s">
        <v>71</v>
      </c>
      <c r="R20" s="66">
        <f>VLOOKUP(Q20,'1 - Decision Elements'!$C$40:$D$43,2,FALSE)</f>
        <v>10</v>
      </c>
      <c r="S20" s="77"/>
    </row>
    <row r="21" spans="1:19" s="7" customFormat="1">
      <c r="A21" s="69"/>
      <c r="B21" s="53" t="s">
        <v>93</v>
      </c>
      <c r="C21" s="54"/>
      <c r="D21" s="52">
        <f>D20/MAX('1 - Decision Elements'!$D$8:$D$12)</f>
        <v>1</v>
      </c>
      <c r="E21" s="54"/>
      <c r="F21" s="56">
        <f>F20/MAX('1 - Decision Elements'!$D$13:$D$17)</f>
        <v>1</v>
      </c>
      <c r="G21" s="54"/>
      <c r="H21" s="52">
        <f>H20/MAX('1 - Decision Elements'!$D$18:$D$21)</f>
        <v>1</v>
      </c>
      <c r="I21" s="54"/>
      <c r="J21" s="52">
        <f>J20/MAX('1 - Decision Elements'!$D$22:$D$25)</f>
        <v>1</v>
      </c>
      <c r="K21" s="54"/>
      <c r="L21" s="52">
        <f>L20/MAX('1 - Decision Elements'!$D$26:$D$30)</f>
        <v>1</v>
      </c>
      <c r="M21" s="52"/>
      <c r="N21" s="52">
        <f>N20/MAX('1 - Decision Elements'!$D$31:$D$35)</f>
        <v>1</v>
      </c>
      <c r="O21" s="54"/>
      <c r="P21" s="52">
        <f>P20/MAX('1 - Decision Elements'!$D$36:$D$39)</f>
        <v>1</v>
      </c>
      <c r="Q21" s="54"/>
      <c r="R21" s="52">
        <f>R20/MAX('1 - Decision Elements'!$D$40:$D$43)</f>
        <v>1</v>
      </c>
      <c r="S21" s="78"/>
    </row>
    <row r="22" spans="1:19" s="7" customFormat="1">
      <c r="A22" s="70"/>
      <c r="B22" s="71" t="s">
        <v>94</v>
      </c>
      <c r="C22" s="72"/>
      <c r="D22" s="73">
        <f>'2 - Relative Importance'!$B$6*'3 - Evaluation'!D21</f>
        <v>0.125</v>
      </c>
      <c r="E22" s="72"/>
      <c r="F22" s="73">
        <f>'2 - Relative Importance'!$C$6*'3 - Evaluation'!F21</f>
        <v>0.125</v>
      </c>
      <c r="G22" s="72"/>
      <c r="H22" s="73">
        <f>'2 - Relative Importance'!$D$6*'3 - Evaluation'!H21</f>
        <v>0.125</v>
      </c>
      <c r="I22" s="72"/>
      <c r="J22" s="73">
        <f>'2 - Relative Importance'!$E$6*'3 - Evaluation'!J21</f>
        <v>0.125</v>
      </c>
      <c r="K22" s="72"/>
      <c r="L22" s="73">
        <f>'2 - Relative Importance'!$F$6*'3 - Evaluation'!L21</f>
        <v>0.125</v>
      </c>
      <c r="M22" s="73"/>
      <c r="N22" s="73">
        <f>'2 - Relative Importance'!$G$6*'3 - Evaluation'!N21</f>
        <v>0.125</v>
      </c>
      <c r="O22" s="72"/>
      <c r="P22" s="73">
        <f>'2 - Relative Importance'!$H$6*'3 - Evaluation'!P21</f>
        <v>0.125</v>
      </c>
      <c r="Q22" s="72"/>
      <c r="R22" s="73">
        <f>'2 - Relative Importance'!$I$6*'3 - Evaluation'!R21</f>
        <v>0.125</v>
      </c>
      <c r="S22" s="79">
        <f>SUM(D22,F22,H22,J22,L22,N22,P22,R22)</f>
        <v>1</v>
      </c>
    </row>
    <row r="23" spans="1:19" s="7" customFormat="1" ht="25.15" customHeight="1">
      <c r="A23" s="63">
        <v>6</v>
      </c>
      <c r="B23" s="64" t="s">
        <v>92</v>
      </c>
      <c r="C23" s="65" t="s">
        <v>23</v>
      </c>
      <c r="D23" s="66">
        <f>VLOOKUP(C23,'1 - Decision Elements'!$C$8:$D$12,2,FALSE)</f>
        <v>10</v>
      </c>
      <c r="E23" s="67" t="s">
        <v>36</v>
      </c>
      <c r="F23" s="68">
        <f>VLOOKUP(E23,'1 - Decision Elements'!$C$13:$D$17,2,FALSE)</f>
        <v>10</v>
      </c>
      <c r="G23" s="65" t="s">
        <v>42</v>
      </c>
      <c r="H23" s="66">
        <f>VLOOKUP(G23,'1 - Decision Elements'!$C$18:$D$21,2,FALSE)</f>
        <v>10</v>
      </c>
      <c r="I23" s="65" t="s">
        <v>45</v>
      </c>
      <c r="J23" s="66">
        <f>VLOOKUP(I23,'1 - Decision Elements'!$C$22:$D$25,2,FALSE)</f>
        <v>10</v>
      </c>
      <c r="K23" s="67" t="s">
        <v>51</v>
      </c>
      <c r="L23" s="66">
        <f>VLOOKUP(K23,'1 - Decision Elements'!$C$26:$D$30,2,FALSE)</f>
        <v>10</v>
      </c>
      <c r="M23" s="65" t="s">
        <v>58</v>
      </c>
      <c r="N23" s="66">
        <f>VLOOKUP(M23,'1 - Decision Elements'!$C$31:$D$35,2,FALSE)</f>
        <v>10</v>
      </c>
      <c r="O23" s="65" t="s">
        <v>65</v>
      </c>
      <c r="P23" s="66">
        <f>VLOOKUP(O23,'1 - Decision Elements'!$C$36:$D$39,2,FALSE)</f>
        <v>10</v>
      </c>
      <c r="Q23" s="65" t="s">
        <v>71</v>
      </c>
      <c r="R23" s="66">
        <f>VLOOKUP(Q23,'1 - Decision Elements'!$C$40:$D$43,2,FALSE)</f>
        <v>10</v>
      </c>
      <c r="S23" s="77"/>
    </row>
    <row r="24" spans="1:19" s="7" customFormat="1">
      <c r="A24" s="69"/>
      <c r="B24" s="53" t="s">
        <v>93</v>
      </c>
      <c r="C24" s="54"/>
      <c r="D24" s="52">
        <f>D23/MAX('1 - Decision Elements'!$D$8:$D$12)</f>
        <v>1</v>
      </c>
      <c r="E24" s="54"/>
      <c r="F24" s="56">
        <f>F23/MAX('1 - Decision Elements'!$D$13:$D$17)</f>
        <v>1</v>
      </c>
      <c r="G24" s="54"/>
      <c r="H24" s="52">
        <f>H23/MAX('1 - Decision Elements'!$D$18:$D$21)</f>
        <v>1</v>
      </c>
      <c r="I24" s="54"/>
      <c r="J24" s="52">
        <f>J23/MAX('1 - Decision Elements'!$D$22:$D$25)</f>
        <v>1</v>
      </c>
      <c r="K24" s="54"/>
      <c r="L24" s="52">
        <f>L23/MAX('1 - Decision Elements'!$D$26:$D$30)</f>
        <v>1</v>
      </c>
      <c r="M24" s="52"/>
      <c r="N24" s="52">
        <f>N23/MAX('1 - Decision Elements'!$D$31:$D$35)</f>
        <v>1</v>
      </c>
      <c r="O24" s="54"/>
      <c r="P24" s="52">
        <f>P23/MAX('1 - Decision Elements'!$D$36:$D$39)</f>
        <v>1</v>
      </c>
      <c r="Q24" s="54"/>
      <c r="R24" s="52">
        <f>R23/MAX('1 - Decision Elements'!$D$40:$D$43)</f>
        <v>1</v>
      </c>
      <c r="S24" s="78"/>
    </row>
    <row r="25" spans="1:19" s="7" customFormat="1">
      <c r="A25" s="70"/>
      <c r="B25" s="71" t="s">
        <v>94</v>
      </c>
      <c r="C25" s="72"/>
      <c r="D25" s="73">
        <f>'2 - Relative Importance'!$B$6*'3 - Evaluation'!D24</f>
        <v>0.125</v>
      </c>
      <c r="E25" s="72"/>
      <c r="F25" s="73">
        <f>'2 - Relative Importance'!$C$6*'3 - Evaluation'!F24</f>
        <v>0.125</v>
      </c>
      <c r="G25" s="72"/>
      <c r="H25" s="73">
        <f>'2 - Relative Importance'!$D$6*'3 - Evaluation'!H24</f>
        <v>0.125</v>
      </c>
      <c r="I25" s="72"/>
      <c r="J25" s="73">
        <f>'2 - Relative Importance'!$E$6*'3 - Evaluation'!J24</f>
        <v>0.125</v>
      </c>
      <c r="K25" s="72"/>
      <c r="L25" s="73">
        <f>'2 - Relative Importance'!$F$6*'3 - Evaluation'!L24</f>
        <v>0.125</v>
      </c>
      <c r="M25" s="73"/>
      <c r="N25" s="73">
        <f>'2 - Relative Importance'!$G$6*'3 - Evaluation'!N24</f>
        <v>0.125</v>
      </c>
      <c r="O25" s="72"/>
      <c r="P25" s="73">
        <f>'2 - Relative Importance'!$H$6*'3 - Evaluation'!P24</f>
        <v>0.125</v>
      </c>
      <c r="Q25" s="72"/>
      <c r="R25" s="73">
        <f>'2 - Relative Importance'!$I$6*'3 - Evaluation'!R24</f>
        <v>0.125</v>
      </c>
      <c r="S25" s="79">
        <f>SUM(D25,F25,H25,J25,L25,N25,P25,R25)</f>
        <v>1</v>
      </c>
    </row>
    <row r="26" spans="1:19" s="7" customFormat="1" ht="25.15" customHeight="1">
      <c r="A26" s="63">
        <v>7</v>
      </c>
      <c r="B26" s="64" t="s">
        <v>92</v>
      </c>
      <c r="C26" s="65" t="s">
        <v>23</v>
      </c>
      <c r="D26" s="66">
        <f>VLOOKUP(C26,'1 - Decision Elements'!$C$8:$D$12,2,FALSE)</f>
        <v>10</v>
      </c>
      <c r="E26" s="67" t="s">
        <v>36</v>
      </c>
      <c r="F26" s="68">
        <f>VLOOKUP(E26,'1 - Decision Elements'!$C$13:$D$17,2,FALSE)</f>
        <v>10</v>
      </c>
      <c r="G26" s="65" t="s">
        <v>42</v>
      </c>
      <c r="H26" s="66">
        <f>VLOOKUP(G26,'1 - Decision Elements'!$C$18:$D$21,2,FALSE)</f>
        <v>10</v>
      </c>
      <c r="I26" s="65" t="s">
        <v>45</v>
      </c>
      <c r="J26" s="66">
        <f>VLOOKUP(I26,'1 - Decision Elements'!$C$22:$D$25,2,FALSE)</f>
        <v>10</v>
      </c>
      <c r="K26" s="67" t="s">
        <v>51</v>
      </c>
      <c r="L26" s="66">
        <f>VLOOKUP(K26,'1 - Decision Elements'!$C$26:$D$30,2,FALSE)</f>
        <v>10</v>
      </c>
      <c r="M26" s="65" t="s">
        <v>58</v>
      </c>
      <c r="N26" s="66">
        <f>VLOOKUP(M26,'1 - Decision Elements'!$C$31:$D$35,2,FALSE)</f>
        <v>10</v>
      </c>
      <c r="O26" s="65" t="s">
        <v>65</v>
      </c>
      <c r="P26" s="66">
        <f>VLOOKUP(O26,'1 - Decision Elements'!$C$36:$D$39,2,FALSE)</f>
        <v>10</v>
      </c>
      <c r="Q26" s="65" t="s">
        <v>71</v>
      </c>
      <c r="R26" s="66">
        <f>VLOOKUP(Q26,'1 - Decision Elements'!$C$40:$D$43,2,FALSE)</f>
        <v>10</v>
      </c>
      <c r="S26" s="77"/>
    </row>
    <row r="27" spans="1:19" s="7" customFormat="1">
      <c r="A27" s="69"/>
      <c r="B27" s="53" t="s">
        <v>93</v>
      </c>
      <c r="C27" s="54"/>
      <c r="D27" s="52">
        <f>D26/MAX('1 - Decision Elements'!$D$8:$D$12)</f>
        <v>1</v>
      </c>
      <c r="E27" s="54"/>
      <c r="F27" s="56">
        <f>F26/MAX('1 - Decision Elements'!$D$13:$D$17)</f>
        <v>1</v>
      </c>
      <c r="G27" s="54"/>
      <c r="H27" s="52">
        <f>H26/MAX('1 - Decision Elements'!$D$18:$D$21)</f>
        <v>1</v>
      </c>
      <c r="I27" s="54"/>
      <c r="J27" s="52">
        <f>J26/MAX('1 - Decision Elements'!$D$22:$D$25)</f>
        <v>1</v>
      </c>
      <c r="K27" s="54"/>
      <c r="L27" s="52">
        <f>L26/MAX('1 - Decision Elements'!$D$26:$D$30)</f>
        <v>1</v>
      </c>
      <c r="M27" s="52"/>
      <c r="N27" s="52">
        <f>N26/MAX('1 - Decision Elements'!$D$31:$D$35)</f>
        <v>1</v>
      </c>
      <c r="O27" s="54"/>
      <c r="P27" s="52">
        <f>P26/MAX('1 - Decision Elements'!$D$36:$D$39)</f>
        <v>1</v>
      </c>
      <c r="Q27" s="54"/>
      <c r="R27" s="52">
        <f>R26/MAX('1 - Decision Elements'!$D$40:$D$43)</f>
        <v>1</v>
      </c>
      <c r="S27" s="78"/>
    </row>
    <row r="28" spans="1:19" s="7" customFormat="1">
      <c r="A28" s="70"/>
      <c r="B28" s="71" t="s">
        <v>94</v>
      </c>
      <c r="C28" s="72"/>
      <c r="D28" s="73">
        <f>'2 - Relative Importance'!$B$6*'3 - Evaluation'!D27</f>
        <v>0.125</v>
      </c>
      <c r="E28" s="72"/>
      <c r="F28" s="73">
        <f>'2 - Relative Importance'!$C$6*'3 - Evaluation'!F27</f>
        <v>0.125</v>
      </c>
      <c r="G28" s="72"/>
      <c r="H28" s="73">
        <f>'2 - Relative Importance'!$D$6*'3 - Evaluation'!H27</f>
        <v>0.125</v>
      </c>
      <c r="I28" s="72"/>
      <c r="J28" s="73">
        <f>'2 - Relative Importance'!$E$6*'3 - Evaluation'!J27</f>
        <v>0.125</v>
      </c>
      <c r="K28" s="72"/>
      <c r="L28" s="73">
        <f>'2 - Relative Importance'!$F$6*'3 - Evaluation'!L27</f>
        <v>0.125</v>
      </c>
      <c r="M28" s="73"/>
      <c r="N28" s="73">
        <f>'2 - Relative Importance'!$G$6*'3 - Evaluation'!N27</f>
        <v>0.125</v>
      </c>
      <c r="O28" s="72"/>
      <c r="P28" s="73">
        <f>'2 - Relative Importance'!$H$6*'3 - Evaluation'!P27</f>
        <v>0.125</v>
      </c>
      <c r="Q28" s="72"/>
      <c r="R28" s="73">
        <f>'2 - Relative Importance'!$I$6*'3 - Evaluation'!R27</f>
        <v>0.125</v>
      </c>
      <c r="S28" s="79">
        <f>SUM(D28,F28,H28,J28,L28,N28,P28,R28)</f>
        <v>1</v>
      </c>
    </row>
    <row r="29" spans="1:19" s="7" customFormat="1" ht="25.15" customHeight="1">
      <c r="A29" s="63">
        <v>8</v>
      </c>
      <c r="B29" s="64" t="s">
        <v>92</v>
      </c>
      <c r="C29" s="65" t="s">
        <v>23</v>
      </c>
      <c r="D29" s="66">
        <f>VLOOKUP(C29,'1 - Decision Elements'!$C$8:$D$12,2,FALSE)</f>
        <v>10</v>
      </c>
      <c r="E29" s="67" t="s">
        <v>36</v>
      </c>
      <c r="F29" s="68">
        <f>VLOOKUP(E29,'1 - Decision Elements'!$C$13:$D$17,2,FALSE)</f>
        <v>10</v>
      </c>
      <c r="G29" s="65" t="s">
        <v>42</v>
      </c>
      <c r="H29" s="66">
        <f>VLOOKUP(G29,'1 - Decision Elements'!$C$18:$D$21,2,FALSE)</f>
        <v>10</v>
      </c>
      <c r="I29" s="65" t="s">
        <v>45</v>
      </c>
      <c r="J29" s="66">
        <f>VLOOKUP(I29,'1 - Decision Elements'!$C$22:$D$25,2,FALSE)</f>
        <v>10</v>
      </c>
      <c r="K29" s="67" t="s">
        <v>51</v>
      </c>
      <c r="L29" s="66">
        <f>VLOOKUP(K29,'1 - Decision Elements'!$C$26:$D$30,2,FALSE)</f>
        <v>10</v>
      </c>
      <c r="M29" s="65" t="s">
        <v>58</v>
      </c>
      <c r="N29" s="66">
        <f>VLOOKUP(M29,'1 - Decision Elements'!$C$31:$D$35,2,FALSE)</f>
        <v>10</v>
      </c>
      <c r="O29" s="65" t="s">
        <v>65</v>
      </c>
      <c r="P29" s="66">
        <f>VLOOKUP(O29,'1 - Decision Elements'!$C$36:$D$39,2,FALSE)</f>
        <v>10</v>
      </c>
      <c r="Q29" s="65" t="s">
        <v>71</v>
      </c>
      <c r="R29" s="66">
        <f>VLOOKUP(Q29,'1 - Decision Elements'!$C$40:$D$43,2,FALSE)</f>
        <v>10</v>
      </c>
      <c r="S29" s="77"/>
    </row>
    <row r="30" spans="1:19" s="7" customFormat="1">
      <c r="A30" s="69"/>
      <c r="B30" s="53" t="s">
        <v>93</v>
      </c>
      <c r="C30" s="54"/>
      <c r="D30" s="52">
        <f>D29/MAX('1 - Decision Elements'!$D$8:$D$12)</f>
        <v>1</v>
      </c>
      <c r="E30" s="54"/>
      <c r="F30" s="56">
        <f>F29/MAX('1 - Decision Elements'!$D$13:$D$17)</f>
        <v>1</v>
      </c>
      <c r="G30" s="54"/>
      <c r="H30" s="52">
        <f>H29/MAX('1 - Decision Elements'!$D$18:$D$21)</f>
        <v>1</v>
      </c>
      <c r="I30" s="54"/>
      <c r="J30" s="52">
        <f>J29/MAX('1 - Decision Elements'!$D$22:$D$25)</f>
        <v>1</v>
      </c>
      <c r="K30" s="54"/>
      <c r="L30" s="52">
        <f>L29/MAX('1 - Decision Elements'!$D$26:$D$30)</f>
        <v>1</v>
      </c>
      <c r="M30" s="52"/>
      <c r="N30" s="52">
        <f>N29/MAX('1 - Decision Elements'!$D$31:$D$35)</f>
        <v>1</v>
      </c>
      <c r="O30" s="54"/>
      <c r="P30" s="52">
        <f>P29/MAX('1 - Decision Elements'!$D$36:$D$39)</f>
        <v>1</v>
      </c>
      <c r="Q30" s="54"/>
      <c r="R30" s="52">
        <f>R29/MAX('1 - Decision Elements'!$D$40:$D$43)</f>
        <v>1</v>
      </c>
      <c r="S30" s="78"/>
    </row>
    <row r="31" spans="1:19" s="7" customFormat="1">
      <c r="A31" s="70"/>
      <c r="B31" s="71" t="s">
        <v>94</v>
      </c>
      <c r="C31" s="72"/>
      <c r="D31" s="73">
        <f>'2 - Relative Importance'!$B$6*'3 - Evaluation'!D30</f>
        <v>0.125</v>
      </c>
      <c r="E31" s="72"/>
      <c r="F31" s="73">
        <f>'2 - Relative Importance'!$C$6*'3 - Evaluation'!F30</f>
        <v>0.125</v>
      </c>
      <c r="G31" s="72"/>
      <c r="H31" s="73">
        <f>'2 - Relative Importance'!$D$6*'3 - Evaluation'!H30</f>
        <v>0.125</v>
      </c>
      <c r="I31" s="72"/>
      <c r="J31" s="73">
        <f>'2 - Relative Importance'!$E$6*'3 - Evaluation'!J30</f>
        <v>0.125</v>
      </c>
      <c r="K31" s="72"/>
      <c r="L31" s="73">
        <f>'2 - Relative Importance'!$F$6*'3 - Evaluation'!L30</f>
        <v>0.125</v>
      </c>
      <c r="M31" s="73"/>
      <c r="N31" s="73">
        <f>'2 - Relative Importance'!$G$6*'3 - Evaluation'!N30</f>
        <v>0.125</v>
      </c>
      <c r="O31" s="72"/>
      <c r="P31" s="73">
        <f>'2 - Relative Importance'!$H$6*'3 - Evaluation'!P30</f>
        <v>0.125</v>
      </c>
      <c r="Q31" s="72"/>
      <c r="R31" s="73">
        <f>'2 - Relative Importance'!$I$6*'3 - Evaluation'!R30</f>
        <v>0.125</v>
      </c>
      <c r="S31" s="79">
        <f>SUM(D31,F31,H31,J31,L31,N31,P31,R31)</f>
        <v>1</v>
      </c>
    </row>
    <row r="32" spans="1:19" s="7" customFormat="1" ht="25.15" customHeight="1">
      <c r="A32" s="63">
        <v>9</v>
      </c>
      <c r="B32" s="64" t="s">
        <v>92</v>
      </c>
      <c r="C32" s="65" t="s">
        <v>23</v>
      </c>
      <c r="D32" s="66">
        <f>VLOOKUP(C32,'1 - Decision Elements'!$C$8:$D$12,2,FALSE)</f>
        <v>10</v>
      </c>
      <c r="E32" s="67" t="s">
        <v>36</v>
      </c>
      <c r="F32" s="68">
        <f>VLOOKUP(E32,'1 - Decision Elements'!$C$13:$D$17,2,FALSE)</f>
        <v>10</v>
      </c>
      <c r="G32" s="65" t="s">
        <v>42</v>
      </c>
      <c r="H32" s="66">
        <f>VLOOKUP(G32,'1 - Decision Elements'!$C$18:$D$21,2,FALSE)</f>
        <v>10</v>
      </c>
      <c r="I32" s="65" t="s">
        <v>45</v>
      </c>
      <c r="J32" s="66">
        <f>VLOOKUP(I32,'1 - Decision Elements'!$C$22:$D$25,2,FALSE)</f>
        <v>10</v>
      </c>
      <c r="K32" s="67" t="s">
        <v>51</v>
      </c>
      <c r="L32" s="66">
        <f>VLOOKUP(K32,'1 - Decision Elements'!$C$26:$D$30,2,FALSE)</f>
        <v>10</v>
      </c>
      <c r="M32" s="65" t="s">
        <v>58</v>
      </c>
      <c r="N32" s="66">
        <f>VLOOKUP(M32,'1 - Decision Elements'!$C$31:$D$35,2,FALSE)</f>
        <v>10</v>
      </c>
      <c r="O32" s="65" t="s">
        <v>65</v>
      </c>
      <c r="P32" s="66">
        <f>VLOOKUP(O32,'1 - Decision Elements'!$C$36:$D$39,2,FALSE)</f>
        <v>10</v>
      </c>
      <c r="Q32" s="65" t="s">
        <v>71</v>
      </c>
      <c r="R32" s="66">
        <f>VLOOKUP(Q32,'1 - Decision Elements'!$C$40:$D$43,2,FALSE)</f>
        <v>10</v>
      </c>
      <c r="S32" s="77"/>
    </row>
    <row r="33" spans="1:20" s="7" customFormat="1">
      <c r="A33" s="69"/>
      <c r="B33" s="53" t="s">
        <v>93</v>
      </c>
      <c r="C33" s="54"/>
      <c r="D33" s="52">
        <f>D32/MAX('1 - Decision Elements'!$D$8:$D$12)</f>
        <v>1</v>
      </c>
      <c r="E33" s="54"/>
      <c r="F33" s="56">
        <f>F32/MAX('1 - Decision Elements'!$D$13:$D$17)</f>
        <v>1</v>
      </c>
      <c r="G33" s="54"/>
      <c r="H33" s="52">
        <f>H32/MAX('1 - Decision Elements'!$D$18:$D$21)</f>
        <v>1</v>
      </c>
      <c r="I33" s="54"/>
      <c r="J33" s="52">
        <f>J32/MAX('1 - Decision Elements'!$D$22:$D$25)</f>
        <v>1</v>
      </c>
      <c r="K33" s="54"/>
      <c r="L33" s="52">
        <f>L32/MAX('1 - Decision Elements'!$D$26:$D$30)</f>
        <v>1</v>
      </c>
      <c r="M33" s="52"/>
      <c r="N33" s="52">
        <f>N32/MAX('1 - Decision Elements'!$D$31:$D$35)</f>
        <v>1</v>
      </c>
      <c r="O33" s="54"/>
      <c r="P33" s="52">
        <f>P32/MAX('1 - Decision Elements'!$D$36:$D$39)</f>
        <v>1</v>
      </c>
      <c r="Q33" s="54"/>
      <c r="R33" s="52">
        <f>R32/MAX('1 - Decision Elements'!$D$40:$D$43)</f>
        <v>1</v>
      </c>
      <c r="S33" s="78"/>
    </row>
    <row r="34" spans="1:20" s="7" customFormat="1">
      <c r="A34" s="70"/>
      <c r="B34" s="71" t="s">
        <v>94</v>
      </c>
      <c r="C34" s="72"/>
      <c r="D34" s="73">
        <f>'2 - Relative Importance'!$B$6*'3 - Evaluation'!D33</f>
        <v>0.125</v>
      </c>
      <c r="E34" s="72"/>
      <c r="F34" s="73">
        <f>'2 - Relative Importance'!$C$6*'3 - Evaluation'!F33</f>
        <v>0.125</v>
      </c>
      <c r="G34" s="72"/>
      <c r="H34" s="73">
        <f>'2 - Relative Importance'!$D$6*'3 - Evaluation'!H33</f>
        <v>0.125</v>
      </c>
      <c r="I34" s="72"/>
      <c r="J34" s="73">
        <f>'2 - Relative Importance'!$E$6*'3 - Evaluation'!J33</f>
        <v>0.125</v>
      </c>
      <c r="K34" s="72"/>
      <c r="L34" s="73">
        <f>'2 - Relative Importance'!$F$6*'3 - Evaluation'!L33</f>
        <v>0.125</v>
      </c>
      <c r="M34" s="73"/>
      <c r="N34" s="73">
        <f>'2 - Relative Importance'!$G$6*'3 - Evaluation'!N33</f>
        <v>0.125</v>
      </c>
      <c r="O34" s="72"/>
      <c r="P34" s="73">
        <f>'2 - Relative Importance'!$H$6*'3 - Evaluation'!P33</f>
        <v>0.125</v>
      </c>
      <c r="Q34" s="72"/>
      <c r="R34" s="73">
        <f>'2 - Relative Importance'!$I$6*'3 - Evaluation'!R33</f>
        <v>0.125</v>
      </c>
      <c r="S34" s="79">
        <f>SUM(D34,F34,H34,J34,L34,N34,P34,R34)</f>
        <v>1</v>
      </c>
    </row>
    <row r="35" spans="1:20" s="7" customFormat="1" ht="25.15" customHeight="1">
      <c r="A35" s="63">
        <v>10</v>
      </c>
      <c r="B35" s="64" t="s">
        <v>92</v>
      </c>
      <c r="C35" s="65" t="s">
        <v>23</v>
      </c>
      <c r="D35" s="66">
        <f>VLOOKUP(C35,'1 - Decision Elements'!$C$8:$D$12,2,FALSE)</f>
        <v>10</v>
      </c>
      <c r="E35" s="67" t="s">
        <v>36</v>
      </c>
      <c r="F35" s="68">
        <f>VLOOKUP(E35,'1 - Decision Elements'!$C$13:$D$17,2,FALSE)</f>
        <v>10</v>
      </c>
      <c r="G35" s="65" t="s">
        <v>42</v>
      </c>
      <c r="H35" s="66">
        <f>VLOOKUP(G35,'1 - Decision Elements'!$C$18:$D$21,2,FALSE)</f>
        <v>10</v>
      </c>
      <c r="I35" s="65" t="s">
        <v>45</v>
      </c>
      <c r="J35" s="66">
        <f>VLOOKUP(I35,'1 - Decision Elements'!$C$22:$D$25,2,FALSE)</f>
        <v>10</v>
      </c>
      <c r="K35" s="67" t="s">
        <v>51</v>
      </c>
      <c r="L35" s="66">
        <f>VLOOKUP(K35,'1 - Decision Elements'!$C$26:$D$30,2,FALSE)</f>
        <v>10</v>
      </c>
      <c r="M35" s="65" t="s">
        <v>58</v>
      </c>
      <c r="N35" s="66">
        <f>VLOOKUP(M35,'1 - Decision Elements'!$C$31:$D$35,2,FALSE)</f>
        <v>10</v>
      </c>
      <c r="O35" s="65" t="s">
        <v>65</v>
      </c>
      <c r="P35" s="66">
        <f>VLOOKUP(O35,'1 - Decision Elements'!$C$36:$D$39,2,FALSE)</f>
        <v>10</v>
      </c>
      <c r="Q35" s="65" t="s">
        <v>71</v>
      </c>
      <c r="R35" s="66">
        <f>VLOOKUP(Q35,'1 - Decision Elements'!$C$40:$D$43,2,FALSE)</f>
        <v>10</v>
      </c>
      <c r="S35" s="77"/>
    </row>
    <row r="36" spans="1:20" s="7" customFormat="1">
      <c r="A36" s="69"/>
      <c r="B36" s="53" t="s">
        <v>93</v>
      </c>
      <c r="C36" s="54"/>
      <c r="D36" s="52">
        <f>D35/MAX('1 - Decision Elements'!$D$8:$D$12)</f>
        <v>1</v>
      </c>
      <c r="E36" s="54"/>
      <c r="F36" s="56">
        <f>F35/MAX('1 - Decision Elements'!$D$13:$D$17)</f>
        <v>1</v>
      </c>
      <c r="G36" s="54"/>
      <c r="H36" s="52">
        <f>H35/MAX('1 - Decision Elements'!$D$18:$D$21)</f>
        <v>1</v>
      </c>
      <c r="I36" s="54"/>
      <c r="J36" s="52">
        <f>J35/MAX('1 - Decision Elements'!$D$22:$D$25)</f>
        <v>1</v>
      </c>
      <c r="K36" s="54"/>
      <c r="L36" s="52">
        <f>L35/MAX('1 - Decision Elements'!$D$26:$D$30)</f>
        <v>1</v>
      </c>
      <c r="M36" s="52"/>
      <c r="N36" s="52">
        <f>N35/MAX('1 - Decision Elements'!$D$31:$D$35)</f>
        <v>1</v>
      </c>
      <c r="O36" s="54"/>
      <c r="P36" s="52">
        <f>P35/MAX('1 - Decision Elements'!$D$36:$D$39)</f>
        <v>1</v>
      </c>
      <c r="Q36" s="54"/>
      <c r="R36" s="52">
        <f>R35/MAX('1 - Decision Elements'!$D$40:$D$43)</f>
        <v>1</v>
      </c>
      <c r="S36" s="78"/>
    </row>
    <row r="37" spans="1:20" s="7" customFormat="1">
      <c r="A37" s="70"/>
      <c r="B37" s="71" t="s">
        <v>94</v>
      </c>
      <c r="C37" s="72"/>
      <c r="D37" s="73">
        <f>'2 - Relative Importance'!$B$6*'3 - Evaluation'!D36</f>
        <v>0.125</v>
      </c>
      <c r="E37" s="72"/>
      <c r="F37" s="73">
        <f>'2 - Relative Importance'!$C$6*'3 - Evaluation'!F36</f>
        <v>0.125</v>
      </c>
      <c r="G37" s="72"/>
      <c r="H37" s="73">
        <f>'2 - Relative Importance'!$D$6*'3 - Evaluation'!H36</f>
        <v>0.125</v>
      </c>
      <c r="I37" s="72"/>
      <c r="J37" s="73">
        <f>'2 - Relative Importance'!$E$6*'3 - Evaluation'!J36</f>
        <v>0.125</v>
      </c>
      <c r="K37" s="72"/>
      <c r="L37" s="73">
        <f>'2 - Relative Importance'!$F$6*'3 - Evaluation'!L36</f>
        <v>0.125</v>
      </c>
      <c r="M37" s="73"/>
      <c r="N37" s="73">
        <f>'2 - Relative Importance'!$G$6*'3 - Evaluation'!N36</f>
        <v>0.125</v>
      </c>
      <c r="O37" s="72"/>
      <c r="P37" s="73">
        <f>'2 - Relative Importance'!$H$6*'3 - Evaluation'!P36</f>
        <v>0.125</v>
      </c>
      <c r="Q37" s="72"/>
      <c r="R37" s="73">
        <f>'2 - Relative Importance'!$I$6*'3 - Evaluation'!R36</f>
        <v>0.125</v>
      </c>
      <c r="S37" s="79">
        <f>SUM(D37,F37,H37,J37,L37,N37,P37,R37)</f>
        <v>1</v>
      </c>
    </row>
    <row r="38" spans="1:20" s="7" customFormat="1" ht="25.15" customHeight="1">
      <c r="A38" s="63">
        <v>11</v>
      </c>
      <c r="B38" s="64" t="s">
        <v>92</v>
      </c>
      <c r="C38" s="65" t="s">
        <v>23</v>
      </c>
      <c r="D38" s="66">
        <f>VLOOKUP(C38,'1 - Decision Elements'!$C$8:$D$12,2,FALSE)</f>
        <v>10</v>
      </c>
      <c r="E38" s="67" t="s">
        <v>36</v>
      </c>
      <c r="F38" s="68">
        <f>VLOOKUP(E38,'1 - Decision Elements'!$C$13:$D$17,2,FALSE)</f>
        <v>10</v>
      </c>
      <c r="G38" s="65" t="s">
        <v>42</v>
      </c>
      <c r="H38" s="66">
        <f>VLOOKUP(G38,'1 - Decision Elements'!$C$18:$D$21,2,FALSE)</f>
        <v>10</v>
      </c>
      <c r="I38" s="65" t="s">
        <v>45</v>
      </c>
      <c r="J38" s="66">
        <f>VLOOKUP(I38,'1 - Decision Elements'!$C$22:$D$25,2,FALSE)</f>
        <v>10</v>
      </c>
      <c r="K38" s="67" t="s">
        <v>51</v>
      </c>
      <c r="L38" s="66">
        <f>VLOOKUP(K38,'1 - Decision Elements'!$C$26:$D$30,2,FALSE)</f>
        <v>10</v>
      </c>
      <c r="M38" s="65" t="s">
        <v>58</v>
      </c>
      <c r="N38" s="66">
        <f>VLOOKUP(M38,'1 - Decision Elements'!$C$31:$D$35,2,FALSE)</f>
        <v>10</v>
      </c>
      <c r="O38" s="65" t="s">
        <v>65</v>
      </c>
      <c r="P38" s="66">
        <f>VLOOKUP(O38,'1 - Decision Elements'!$C$36:$D$39,2,FALSE)</f>
        <v>10</v>
      </c>
      <c r="Q38" s="65" t="s">
        <v>71</v>
      </c>
      <c r="R38" s="66">
        <f>VLOOKUP(Q38,'1 - Decision Elements'!$C$40:$D$43,2,FALSE)</f>
        <v>10</v>
      </c>
      <c r="S38" s="77"/>
    </row>
    <row r="39" spans="1:20" s="7" customFormat="1">
      <c r="A39" s="69"/>
      <c r="B39" s="53" t="s">
        <v>93</v>
      </c>
      <c r="C39" s="54"/>
      <c r="D39" s="52">
        <f>D38/MAX('1 - Decision Elements'!$D$8:$D$12)</f>
        <v>1</v>
      </c>
      <c r="E39" s="54"/>
      <c r="F39" s="56">
        <f>F38/MAX('1 - Decision Elements'!$D$13:$D$17)</f>
        <v>1</v>
      </c>
      <c r="G39" s="54"/>
      <c r="H39" s="52">
        <f>H38/MAX('1 - Decision Elements'!$D$18:$D$21)</f>
        <v>1</v>
      </c>
      <c r="I39" s="54"/>
      <c r="J39" s="52">
        <f>J38/MAX('1 - Decision Elements'!$D$22:$D$25)</f>
        <v>1</v>
      </c>
      <c r="K39" s="54"/>
      <c r="L39" s="52">
        <f>L38/MAX('1 - Decision Elements'!$D$26:$D$30)</f>
        <v>1</v>
      </c>
      <c r="M39" s="52"/>
      <c r="N39" s="52">
        <f>N38/MAX('1 - Decision Elements'!$D$31:$D$35)</f>
        <v>1</v>
      </c>
      <c r="O39" s="54"/>
      <c r="P39" s="52">
        <f>P38/MAX('1 - Decision Elements'!$D$36:$D$39)</f>
        <v>1</v>
      </c>
      <c r="Q39" s="54"/>
      <c r="R39" s="52">
        <f>R38/MAX('1 - Decision Elements'!$D$40:$D$43)</f>
        <v>1</v>
      </c>
      <c r="S39" s="78"/>
    </row>
    <row r="40" spans="1:20" s="7" customFormat="1">
      <c r="A40" s="70"/>
      <c r="B40" s="71" t="s">
        <v>94</v>
      </c>
      <c r="C40" s="72"/>
      <c r="D40" s="73">
        <f>'2 - Relative Importance'!$B$6*'3 - Evaluation'!D39</f>
        <v>0.125</v>
      </c>
      <c r="E40" s="72"/>
      <c r="F40" s="73">
        <f>'2 - Relative Importance'!$C$6*'3 - Evaluation'!F39</f>
        <v>0.125</v>
      </c>
      <c r="G40" s="72"/>
      <c r="H40" s="73">
        <f>'2 - Relative Importance'!$D$6*'3 - Evaluation'!H39</f>
        <v>0.125</v>
      </c>
      <c r="I40" s="72"/>
      <c r="J40" s="73">
        <f>'2 - Relative Importance'!$E$6*'3 - Evaluation'!J39</f>
        <v>0.125</v>
      </c>
      <c r="K40" s="72"/>
      <c r="L40" s="73">
        <f>'2 - Relative Importance'!$F$6*'3 - Evaluation'!L39</f>
        <v>0.125</v>
      </c>
      <c r="M40" s="73"/>
      <c r="N40" s="73">
        <f>'2 - Relative Importance'!$G$6*'3 - Evaluation'!N39</f>
        <v>0.125</v>
      </c>
      <c r="O40" s="72"/>
      <c r="P40" s="73">
        <f>'2 - Relative Importance'!$H$6*'3 - Evaluation'!P39</f>
        <v>0.125</v>
      </c>
      <c r="Q40" s="72"/>
      <c r="R40" s="73">
        <f>'2 - Relative Importance'!$I$6*'3 - Evaluation'!R39</f>
        <v>0.125</v>
      </c>
      <c r="S40" s="79">
        <f>SUM(D40,F40,H40,J40,L40,N40,P40,R40)</f>
        <v>1</v>
      </c>
    </row>
    <row r="41" spans="1:20" s="7" customFormat="1" ht="25.15" customHeight="1">
      <c r="A41" s="63">
        <v>12</v>
      </c>
      <c r="B41" s="64" t="s">
        <v>92</v>
      </c>
      <c r="C41" s="65" t="s">
        <v>23</v>
      </c>
      <c r="D41" s="66">
        <f>VLOOKUP(C41,'1 - Decision Elements'!$C$8:$D$12,2,FALSE)</f>
        <v>10</v>
      </c>
      <c r="E41" s="67" t="s">
        <v>36</v>
      </c>
      <c r="F41" s="68">
        <f>VLOOKUP(E41,'1 - Decision Elements'!$C$13:$D$17,2,FALSE)</f>
        <v>10</v>
      </c>
      <c r="G41" s="65" t="s">
        <v>42</v>
      </c>
      <c r="H41" s="66">
        <f>VLOOKUP(G41,'1 - Decision Elements'!$C$18:$D$21,2,FALSE)</f>
        <v>10</v>
      </c>
      <c r="I41" s="65" t="s">
        <v>45</v>
      </c>
      <c r="J41" s="66">
        <f>VLOOKUP(I41,'1 - Decision Elements'!$C$22:$D$25,2,FALSE)</f>
        <v>10</v>
      </c>
      <c r="K41" s="67" t="s">
        <v>51</v>
      </c>
      <c r="L41" s="66">
        <f>VLOOKUP(K41,'1 - Decision Elements'!$C$26:$D$30,2,FALSE)</f>
        <v>10</v>
      </c>
      <c r="M41" s="65" t="s">
        <v>58</v>
      </c>
      <c r="N41" s="66">
        <f>VLOOKUP(M41,'1 - Decision Elements'!$C$31:$D$35,2,FALSE)</f>
        <v>10</v>
      </c>
      <c r="O41" s="65" t="s">
        <v>65</v>
      </c>
      <c r="P41" s="66">
        <f>VLOOKUP(O41,'1 - Decision Elements'!$C$36:$D$39,2,FALSE)</f>
        <v>10</v>
      </c>
      <c r="Q41" s="65" t="s">
        <v>71</v>
      </c>
      <c r="R41" s="66">
        <f>VLOOKUP(Q41,'1 - Decision Elements'!$C$40:$D$43,2,FALSE)</f>
        <v>10</v>
      </c>
      <c r="S41" s="77"/>
    </row>
    <row r="42" spans="1:20" s="7" customFormat="1">
      <c r="A42" s="69"/>
      <c r="B42" s="53" t="s">
        <v>93</v>
      </c>
      <c r="C42" s="54"/>
      <c r="D42" s="52">
        <f>D41/MAX('1 - Decision Elements'!$D$8:$D$12)</f>
        <v>1</v>
      </c>
      <c r="E42" s="54"/>
      <c r="F42" s="56">
        <f>F41/MAX('1 - Decision Elements'!$D$13:$D$17)</f>
        <v>1</v>
      </c>
      <c r="G42" s="54"/>
      <c r="H42" s="52">
        <f>H41/MAX('1 - Decision Elements'!$D$18:$D$21)</f>
        <v>1</v>
      </c>
      <c r="I42" s="54"/>
      <c r="J42" s="52">
        <f>J41/MAX('1 - Decision Elements'!$D$22:$D$25)</f>
        <v>1</v>
      </c>
      <c r="K42" s="54"/>
      <c r="L42" s="52">
        <f>L41/MAX('1 - Decision Elements'!$D$26:$D$30)</f>
        <v>1</v>
      </c>
      <c r="M42" s="52"/>
      <c r="N42" s="52">
        <f>N41/MAX('1 - Decision Elements'!$D$31:$D$35)</f>
        <v>1</v>
      </c>
      <c r="O42" s="54"/>
      <c r="P42" s="52">
        <f>P41/MAX('1 - Decision Elements'!$D$36:$D$39)</f>
        <v>1</v>
      </c>
      <c r="Q42" s="54"/>
      <c r="R42" s="52">
        <f>R41/MAX('1 - Decision Elements'!$D$40:$D$43)</f>
        <v>1</v>
      </c>
      <c r="S42" s="78"/>
    </row>
    <row r="43" spans="1:20" s="7" customFormat="1">
      <c r="A43" s="70"/>
      <c r="B43" s="71" t="s">
        <v>94</v>
      </c>
      <c r="C43" s="72"/>
      <c r="D43" s="73">
        <f>'2 - Relative Importance'!$B$6*'3 - Evaluation'!D42</f>
        <v>0.125</v>
      </c>
      <c r="E43" s="72"/>
      <c r="F43" s="73">
        <f>'2 - Relative Importance'!$C$6*'3 - Evaluation'!F42</f>
        <v>0.125</v>
      </c>
      <c r="G43" s="72"/>
      <c r="H43" s="73">
        <f>'2 - Relative Importance'!$D$6*'3 - Evaluation'!H42</f>
        <v>0.125</v>
      </c>
      <c r="I43" s="72"/>
      <c r="J43" s="73">
        <f>'2 - Relative Importance'!$E$6*'3 - Evaluation'!J42</f>
        <v>0.125</v>
      </c>
      <c r="K43" s="72"/>
      <c r="L43" s="73">
        <f>'2 - Relative Importance'!$F$6*'3 - Evaluation'!L42</f>
        <v>0.125</v>
      </c>
      <c r="M43" s="73"/>
      <c r="N43" s="73">
        <f>'2 - Relative Importance'!$G$6*'3 - Evaluation'!N42</f>
        <v>0.125</v>
      </c>
      <c r="O43" s="72"/>
      <c r="P43" s="73">
        <f>'2 - Relative Importance'!$H$6*'3 - Evaluation'!P42</f>
        <v>0.125</v>
      </c>
      <c r="Q43" s="72"/>
      <c r="R43" s="73">
        <f>'2 - Relative Importance'!$I$6*'3 - Evaluation'!R42</f>
        <v>0.125</v>
      </c>
      <c r="S43" s="79">
        <f>SUM(D43,F43,H43,J43,L43,N43,P43,R43)</f>
        <v>1</v>
      </c>
    </row>
    <row r="44" spans="1:20" s="7" customFormat="1" ht="25.15" customHeight="1">
      <c r="A44" s="63">
        <v>13</v>
      </c>
      <c r="B44" s="64" t="s">
        <v>92</v>
      </c>
      <c r="C44" s="65" t="s">
        <v>23</v>
      </c>
      <c r="D44" s="66">
        <f>VLOOKUP(C44,'1 - Decision Elements'!$C$8:$D$12,2,FALSE)</f>
        <v>10</v>
      </c>
      <c r="E44" s="67" t="s">
        <v>36</v>
      </c>
      <c r="F44" s="68">
        <f>VLOOKUP(E44,'1 - Decision Elements'!$C$13:$D$17,2,FALSE)</f>
        <v>10</v>
      </c>
      <c r="G44" s="65" t="s">
        <v>42</v>
      </c>
      <c r="H44" s="66">
        <f>VLOOKUP(G44,'1 - Decision Elements'!$C$18:$D$21,2,FALSE)</f>
        <v>10</v>
      </c>
      <c r="I44" s="65" t="s">
        <v>45</v>
      </c>
      <c r="J44" s="66">
        <f>VLOOKUP(I44,'1 - Decision Elements'!$C$22:$D$25,2,FALSE)</f>
        <v>10</v>
      </c>
      <c r="K44" s="67" t="s">
        <v>51</v>
      </c>
      <c r="L44" s="66">
        <f>VLOOKUP(K44,'1 - Decision Elements'!$C$26:$D$30,2,FALSE)</f>
        <v>10</v>
      </c>
      <c r="M44" s="65" t="s">
        <v>58</v>
      </c>
      <c r="N44" s="66">
        <f>VLOOKUP(M44,'1 - Decision Elements'!$C$31:$D$35,2,FALSE)</f>
        <v>10</v>
      </c>
      <c r="O44" s="65" t="s">
        <v>65</v>
      </c>
      <c r="P44" s="66">
        <f>VLOOKUP(O44,'1 - Decision Elements'!$C$36:$D$39,2,FALSE)</f>
        <v>10</v>
      </c>
      <c r="Q44" s="65" t="s">
        <v>71</v>
      </c>
      <c r="R44" s="66">
        <f>VLOOKUP(Q44,'1 - Decision Elements'!$C$40:$D$43,2,FALSE)</f>
        <v>10</v>
      </c>
      <c r="S44" s="77"/>
    </row>
    <row r="45" spans="1:20" s="7" customFormat="1">
      <c r="A45" s="69"/>
      <c r="B45" s="53" t="s">
        <v>93</v>
      </c>
      <c r="C45" s="54"/>
      <c r="D45" s="52">
        <f>D44/MAX('1 - Decision Elements'!$D$8:$D$12)</f>
        <v>1</v>
      </c>
      <c r="E45" s="54"/>
      <c r="F45" s="56">
        <f>F44/MAX('1 - Decision Elements'!$D$13:$D$17)</f>
        <v>1</v>
      </c>
      <c r="G45" s="54"/>
      <c r="H45" s="52">
        <f>H44/MAX('1 - Decision Elements'!$D$18:$D$21)</f>
        <v>1</v>
      </c>
      <c r="I45" s="54"/>
      <c r="J45" s="52">
        <f>J44/MAX('1 - Decision Elements'!$D$22:$D$25)</f>
        <v>1</v>
      </c>
      <c r="K45" s="54"/>
      <c r="L45" s="52">
        <f>L44/MAX('1 - Decision Elements'!$D$26:$D$30)</f>
        <v>1</v>
      </c>
      <c r="M45" s="52"/>
      <c r="N45" s="52">
        <f>N44/MAX('1 - Decision Elements'!$D$31:$D$35)</f>
        <v>1</v>
      </c>
      <c r="O45" s="54"/>
      <c r="P45" s="52">
        <f>P44/MAX('1 - Decision Elements'!$D$36:$D$39)</f>
        <v>1</v>
      </c>
      <c r="Q45" s="54"/>
      <c r="R45" s="52">
        <f>R44/MAX('1 - Decision Elements'!$D$40:$D$43)</f>
        <v>1</v>
      </c>
      <c r="S45" s="78"/>
    </row>
    <row r="46" spans="1:20" s="7" customFormat="1">
      <c r="A46" s="70"/>
      <c r="B46" s="71" t="s">
        <v>94</v>
      </c>
      <c r="C46" s="72"/>
      <c r="D46" s="73">
        <f>'2 - Relative Importance'!$B$6*'3 - Evaluation'!D45</f>
        <v>0.125</v>
      </c>
      <c r="E46" s="72"/>
      <c r="F46" s="73">
        <f>'2 - Relative Importance'!$C$6*'3 - Evaluation'!F45</f>
        <v>0.125</v>
      </c>
      <c r="G46" s="72"/>
      <c r="H46" s="73">
        <f>'2 - Relative Importance'!$D$6*'3 - Evaluation'!H45</f>
        <v>0.125</v>
      </c>
      <c r="I46" s="72"/>
      <c r="J46" s="73">
        <f>'2 - Relative Importance'!$E$6*'3 - Evaluation'!J45</f>
        <v>0.125</v>
      </c>
      <c r="K46" s="72"/>
      <c r="L46" s="73">
        <f>'2 - Relative Importance'!$F$6*'3 - Evaluation'!L45</f>
        <v>0.125</v>
      </c>
      <c r="M46" s="73"/>
      <c r="N46" s="73">
        <f>'2 - Relative Importance'!$G$6*'3 - Evaluation'!N45</f>
        <v>0.125</v>
      </c>
      <c r="O46" s="72"/>
      <c r="P46" s="73">
        <f>'2 - Relative Importance'!$H$6*'3 - Evaluation'!P45</f>
        <v>0.125</v>
      </c>
      <c r="Q46" s="72"/>
      <c r="R46" s="73">
        <f>'2 - Relative Importance'!$I$6*'3 - Evaluation'!R45</f>
        <v>0.125</v>
      </c>
      <c r="S46" s="79">
        <f>SUM(D46,F46,H46,J46,L46,N46,P46,R46)</f>
        <v>1</v>
      </c>
    </row>
    <row r="47" spans="1:20" ht="25.15" customHeight="1">
      <c r="A47" s="63">
        <v>14</v>
      </c>
      <c r="B47" s="64" t="s">
        <v>92</v>
      </c>
      <c r="C47" s="65" t="s">
        <v>23</v>
      </c>
      <c r="D47" s="66">
        <f>VLOOKUP(C47,'1 - Decision Elements'!$C$8:$D$12,2,FALSE)</f>
        <v>10</v>
      </c>
      <c r="E47" s="67" t="s">
        <v>36</v>
      </c>
      <c r="F47" s="68">
        <f>VLOOKUP(E47,'1 - Decision Elements'!$C$13:$D$17,2,FALSE)</f>
        <v>10</v>
      </c>
      <c r="G47" s="65" t="s">
        <v>42</v>
      </c>
      <c r="H47" s="66">
        <f>VLOOKUP(G47,'1 - Decision Elements'!$C$18:$D$21,2,FALSE)</f>
        <v>10</v>
      </c>
      <c r="I47" s="65" t="s">
        <v>45</v>
      </c>
      <c r="J47" s="66">
        <f>VLOOKUP(I47,'1 - Decision Elements'!$C$22:$D$25,2,FALSE)</f>
        <v>10</v>
      </c>
      <c r="K47" s="67" t="s">
        <v>51</v>
      </c>
      <c r="L47" s="66">
        <f>VLOOKUP(K47,'1 - Decision Elements'!$C$26:$D$30,2,FALSE)</f>
        <v>10</v>
      </c>
      <c r="M47" s="65" t="s">
        <v>58</v>
      </c>
      <c r="N47" s="66">
        <f>VLOOKUP(M47,'1 - Decision Elements'!$C$31:$D$35,2,FALSE)</f>
        <v>10</v>
      </c>
      <c r="O47" s="65" t="s">
        <v>65</v>
      </c>
      <c r="P47" s="66">
        <f>VLOOKUP(O47,'1 - Decision Elements'!$C$36:$D$39,2,FALSE)</f>
        <v>10</v>
      </c>
      <c r="Q47" s="65" t="s">
        <v>71</v>
      </c>
      <c r="R47" s="66">
        <f>VLOOKUP(Q47,'1 - Decision Elements'!$C$40:$D$43,2,FALSE)</f>
        <v>10</v>
      </c>
      <c r="S47" s="77"/>
      <c r="T47" s="7"/>
    </row>
    <row r="48" spans="1:20">
      <c r="A48" s="69"/>
      <c r="B48" s="53" t="s">
        <v>93</v>
      </c>
      <c r="C48" s="54"/>
      <c r="D48" s="52">
        <f>D47/MAX('1 - Decision Elements'!$D$8:$D$12)</f>
        <v>1</v>
      </c>
      <c r="E48" s="54"/>
      <c r="F48" s="56">
        <f>F47/MAX('1 - Decision Elements'!$D$13:$D$17)</f>
        <v>1</v>
      </c>
      <c r="G48" s="54"/>
      <c r="H48" s="52">
        <f>H47/MAX('1 - Decision Elements'!$D$18:$D$21)</f>
        <v>1</v>
      </c>
      <c r="I48" s="54"/>
      <c r="J48" s="52">
        <f>J47/MAX('1 - Decision Elements'!$D$22:$D$25)</f>
        <v>1</v>
      </c>
      <c r="K48" s="54"/>
      <c r="L48" s="52">
        <f>L47/MAX('1 - Decision Elements'!$D$26:$D$30)</f>
        <v>1</v>
      </c>
      <c r="M48" s="52"/>
      <c r="N48" s="52">
        <f>N47/MAX('1 - Decision Elements'!$D$31:$D$35)</f>
        <v>1</v>
      </c>
      <c r="O48" s="54"/>
      <c r="P48" s="52">
        <f>P47/MAX('1 - Decision Elements'!$D$36:$D$39)</f>
        <v>1</v>
      </c>
      <c r="Q48" s="54"/>
      <c r="R48" s="52">
        <f>R47/MAX('1 - Decision Elements'!$D$40:$D$43)</f>
        <v>1</v>
      </c>
      <c r="S48" s="78"/>
      <c r="T48" s="7"/>
    </row>
    <row r="49" spans="1:20">
      <c r="A49" s="70"/>
      <c r="B49" s="71" t="s">
        <v>94</v>
      </c>
      <c r="C49" s="72"/>
      <c r="D49" s="73">
        <f>'2 - Relative Importance'!$B$6*'3 - Evaluation'!D48</f>
        <v>0.125</v>
      </c>
      <c r="E49" s="72"/>
      <c r="F49" s="73">
        <f>'2 - Relative Importance'!$C$6*'3 - Evaluation'!F48</f>
        <v>0.125</v>
      </c>
      <c r="G49" s="72"/>
      <c r="H49" s="73">
        <f>'2 - Relative Importance'!$D$6*'3 - Evaluation'!H48</f>
        <v>0.125</v>
      </c>
      <c r="I49" s="72"/>
      <c r="J49" s="73">
        <f>'2 - Relative Importance'!$E$6*'3 - Evaluation'!J48</f>
        <v>0.125</v>
      </c>
      <c r="K49" s="72"/>
      <c r="L49" s="73">
        <f>'2 - Relative Importance'!$F$6*'3 - Evaluation'!L48</f>
        <v>0.125</v>
      </c>
      <c r="M49" s="73"/>
      <c r="N49" s="73">
        <f>'2 - Relative Importance'!$G$6*'3 - Evaluation'!N48</f>
        <v>0.125</v>
      </c>
      <c r="O49" s="72"/>
      <c r="P49" s="73">
        <f>'2 - Relative Importance'!$H$6*'3 - Evaluation'!P48</f>
        <v>0.125</v>
      </c>
      <c r="Q49" s="72"/>
      <c r="R49" s="73">
        <f>'2 - Relative Importance'!$I$6*'3 - Evaluation'!R48</f>
        <v>0.125</v>
      </c>
      <c r="S49" s="79">
        <f>SUM(D49,F49,H49,J49,L49,N49,P49,R49)</f>
        <v>1</v>
      </c>
      <c r="T49" s="7"/>
    </row>
    <row r="50" spans="1:20" ht="25.15" customHeight="1">
      <c r="A50" s="63">
        <v>15</v>
      </c>
      <c r="B50" s="64" t="s">
        <v>92</v>
      </c>
      <c r="C50" s="65" t="s">
        <v>23</v>
      </c>
      <c r="D50" s="66">
        <f>VLOOKUP(C50,'1 - Decision Elements'!$C$8:$D$12,2,FALSE)</f>
        <v>10</v>
      </c>
      <c r="E50" s="67" t="s">
        <v>36</v>
      </c>
      <c r="F50" s="68">
        <f>VLOOKUP(E50,'1 - Decision Elements'!$C$13:$D$17,2,FALSE)</f>
        <v>10</v>
      </c>
      <c r="G50" s="65" t="s">
        <v>42</v>
      </c>
      <c r="H50" s="66">
        <f>VLOOKUP(G50,'1 - Decision Elements'!$C$18:$D$21,2,FALSE)</f>
        <v>10</v>
      </c>
      <c r="I50" s="65" t="s">
        <v>45</v>
      </c>
      <c r="J50" s="66">
        <f>VLOOKUP(I50,'1 - Decision Elements'!$C$22:$D$25,2,FALSE)</f>
        <v>10</v>
      </c>
      <c r="K50" s="67" t="s">
        <v>51</v>
      </c>
      <c r="L50" s="66">
        <f>VLOOKUP(K50,'1 - Decision Elements'!$C$26:$D$30,2,FALSE)</f>
        <v>10</v>
      </c>
      <c r="M50" s="65" t="s">
        <v>58</v>
      </c>
      <c r="N50" s="66">
        <f>VLOOKUP(M50,'1 - Decision Elements'!$C$31:$D$35,2,FALSE)</f>
        <v>10</v>
      </c>
      <c r="O50" s="65" t="s">
        <v>65</v>
      </c>
      <c r="P50" s="66">
        <f>VLOOKUP(O50,'1 - Decision Elements'!$C$36:$D$39,2,FALSE)</f>
        <v>10</v>
      </c>
      <c r="Q50" s="65" t="s">
        <v>71</v>
      </c>
      <c r="R50" s="66">
        <f>VLOOKUP(Q50,'1 - Decision Elements'!$C$40:$D$43,2,FALSE)</f>
        <v>10</v>
      </c>
      <c r="S50" s="77"/>
      <c r="T50" s="7"/>
    </row>
    <row r="51" spans="1:20">
      <c r="A51" s="69"/>
      <c r="B51" s="53" t="s">
        <v>93</v>
      </c>
      <c r="C51" s="54"/>
      <c r="D51" s="52">
        <f>D50/MAX('1 - Decision Elements'!$D$8:$D$12)</f>
        <v>1</v>
      </c>
      <c r="E51" s="54"/>
      <c r="F51" s="56">
        <f>F50/MAX('1 - Decision Elements'!$D$13:$D$17)</f>
        <v>1</v>
      </c>
      <c r="G51" s="54"/>
      <c r="H51" s="52">
        <f>H50/MAX('1 - Decision Elements'!$D$18:$D$21)</f>
        <v>1</v>
      </c>
      <c r="I51" s="54"/>
      <c r="J51" s="52">
        <f>J50/MAX('1 - Decision Elements'!$D$22:$D$25)</f>
        <v>1</v>
      </c>
      <c r="K51" s="54"/>
      <c r="L51" s="52">
        <f>L50/MAX('1 - Decision Elements'!$D$26:$D$30)</f>
        <v>1</v>
      </c>
      <c r="M51" s="52"/>
      <c r="N51" s="52">
        <f>N50/MAX('1 - Decision Elements'!$D$31:$D$35)</f>
        <v>1</v>
      </c>
      <c r="O51" s="54"/>
      <c r="P51" s="52">
        <f>P50/MAX('1 - Decision Elements'!$D$36:$D$39)</f>
        <v>1</v>
      </c>
      <c r="Q51" s="54"/>
      <c r="R51" s="52">
        <f>R50/MAX('1 - Decision Elements'!$D$40:$D$43)</f>
        <v>1</v>
      </c>
      <c r="S51" s="78"/>
      <c r="T51" s="7"/>
    </row>
    <row r="52" spans="1:20">
      <c r="A52" s="70"/>
      <c r="B52" s="71" t="s">
        <v>94</v>
      </c>
      <c r="C52" s="72"/>
      <c r="D52" s="73">
        <f>'2 - Relative Importance'!$B$6*'3 - Evaluation'!D51</f>
        <v>0.125</v>
      </c>
      <c r="E52" s="72"/>
      <c r="F52" s="73">
        <f>'2 - Relative Importance'!$C$6*'3 - Evaluation'!F51</f>
        <v>0.125</v>
      </c>
      <c r="G52" s="72"/>
      <c r="H52" s="73">
        <f>'2 - Relative Importance'!$D$6*'3 - Evaluation'!H51</f>
        <v>0.125</v>
      </c>
      <c r="I52" s="72"/>
      <c r="J52" s="73">
        <f>'2 - Relative Importance'!$E$6*'3 - Evaluation'!J51</f>
        <v>0.125</v>
      </c>
      <c r="K52" s="72"/>
      <c r="L52" s="73">
        <f>'2 - Relative Importance'!$F$6*'3 - Evaluation'!L51</f>
        <v>0.125</v>
      </c>
      <c r="M52" s="73"/>
      <c r="N52" s="73">
        <f>'2 - Relative Importance'!$G$6*'3 - Evaluation'!N51</f>
        <v>0.125</v>
      </c>
      <c r="O52" s="72"/>
      <c r="P52" s="73">
        <f>'2 - Relative Importance'!$H$6*'3 - Evaluation'!P51</f>
        <v>0.125</v>
      </c>
      <c r="Q52" s="72"/>
      <c r="R52" s="73">
        <f>'2 - Relative Importance'!$I$6*'3 - Evaluation'!R51</f>
        <v>0.125</v>
      </c>
      <c r="S52" s="79">
        <f>SUM(D52,F52,H52,J52,L52,N52,P52,R52)</f>
        <v>1</v>
      </c>
      <c r="T52" s="7"/>
    </row>
    <row r="53" spans="1:20" ht="25.15" customHeight="1">
      <c r="A53" s="63">
        <v>16</v>
      </c>
      <c r="B53" s="64" t="s">
        <v>92</v>
      </c>
      <c r="C53" s="65" t="s">
        <v>23</v>
      </c>
      <c r="D53" s="66">
        <f>VLOOKUP(C53,'1 - Decision Elements'!$C$8:$D$12,2,FALSE)</f>
        <v>10</v>
      </c>
      <c r="E53" s="67" t="s">
        <v>36</v>
      </c>
      <c r="F53" s="68">
        <f>VLOOKUP(E53,'1 - Decision Elements'!$C$13:$D$17,2,FALSE)</f>
        <v>10</v>
      </c>
      <c r="G53" s="65" t="s">
        <v>42</v>
      </c>
      <c r="H53" s="66">
        <f>VLOOKUP(G53,'1 - Decision Elements'!$C$18:$D$21,2,FALSE)</f>
        <v>10</v>
      </c>
      <c r="I53" s="65" t="s">
        <v>45</v>
      </c>
      <c r="J53" s="66">
        <f>VLOOKUP(I53,'1 - Decision Elements'!$C$22:$D$25,2,FALSE)</f>
        <v>10</v>
      </c>
      <c r="K53" s="67" t="s">
        <v>51</v>
      </c>
      <c r="L53" s="66">
        <f>VLOOKUP(K53,'1 - Decision Elements'!$C$26:$D$30,2,FALSE)</f>
        <v>10</v>
      </c>
      <c r="M53" s="65" t="s">
        <v>58</v>
      </c>
      <c r="N53" s="66">
        <f>VLOOKUP(M53,'1 - Decision Elements'!$C$31:$D$35,2,FALSE)</f>
        <v>10</v>
      </c>
      <c r="O53" s="65" t="s">
        <v>65</v>
      </c>
      <c r="P53" s="66">
        <f>VLOOKUP(O53,'1 - Decision Elements'!$C$36:$D$39,2,FALSE)</f>
        <v>10</v>
      </c>
      <c r="Q53" s="65" t="s">
        <v>71</v>
      </c>
      <c r="R53" s="66">
        <f>VLOOKUP(Q53,'1 - Decision Elements'!$C$40:$D$43,2,FALSE)</f>
        <v>10</v>
      </c>
      <c r="S53" s="77"/>
      <c r="T53" s="7"/>
    </row>
    <row r="54" spans="1:20">
      <c r="A54" s="69"/>
      <c r="B54" s="53" t="s">
        <v>93</v>
      </c>
      <c r="C54" s="54"/>
      <c r="D54" s="52">
        <f>D53/MAX('1 - Decision Elements'!$D$8:$D$12)</f>
        <v>1</v>
      </c>
      <c r="E54" s="54"/>
      <c r="F54" s="56">
        <f>F53/MAX('1 - Decision Elements'!$D$13:$D$17)</f>
        <v>1</v>
      </c>
      <c r="G54" s="54"/>
      <c r="H54" s="52">
        <f>H53/MAX('1 - Decision Elements'!$D$18:$D$21)</f>
        <v>1</v>
      </c>
      <c r="I54" s="54"/>
      <c r="J54" s="52">
        <f>J53/MAX('1 - Decision Elements'!$D$22:$D$25)</f>
        <v>1</v>
      </c>
      <c r="K54" s="54"/>
      <c r="L54" s="52">
        <f>L53/MAX('1 - Decision Elements'!$D$26:$D$30)</f>
        <v>1</v>
      </c>
      <c r="M54" s="52"/>
      <c r="N54" s="52">
        <f>N53/MAX('1 - Decision Elements'!$D$31:$D$35)</f>
        <v>1</v>
      </c>
      <c r="O54" s="54"/>
      <c r="P54" s="52">
        <f>P53/MAX('1 - Decision Elements'!$D$36:$D$39)</f>
        <v>1</v>
      </c>
      <c r="Q54" s="54"/>
      <c r="R54" s="52">
        <f>R53/MAX('1 - Decision Elements'!$D$40:$D$43)</f>
        <v>1</v>
      </c>
      <c r="S54" s="78"/>
      <c r="T54" s="7"/>
    </row>
    <row r="55" spans="1:20">
      <c r="A55" s="70"/>
      <c r="B55" s="71" t="s">
        <v>94</v>
      </c>
      <c r="C55" s="72"/>
      <c r="D55" s="73">
        <f>'2 - Relative Importance'!$B$6*'3 - Evaluation'!D54</f>
        <v>0.125</v>
      </c>
      <c r="E55" s="72"/>
      <c r="F55" s="73">
        <f>'2 - Relative Importance'!$C$6*'3 - Evaluation'!F54</f>
        <v>0.125</v>
      </c>
      <c r="G55" s="72"/>
      <c r="H55" s="73">
        <f>'2 - Relative Importance'!$D$6*'3 - Evaluation'!H54</f>
        <v>0.125</v>
      </c>
      <c r="I55" s="72"/>
      <c r="J55" s="73">
        <f>'2 - Relative Importance'!$E$6*'3 - Evaluation'!J54</f>
        <v>0.125</v>
      </c>
      <c r="K55" s="72"/>
      <c r="L55" s="73">
        <f>'2 - Relative Importance'!$F$6*'3 - Evaluation'!L54</f>
        <v>0.125</v>
      </c>
      <c r="M55" s="73"/>
      <c r="N55" s="73">
        <f>'2 - Relative Importance'!$G$6*'3 - Evaluation'!N54</f>
        <v>0.125</v>
      </c>
      <c r="O55" s="72"/>
      <c r="P55" s="73">
        <f>'2 - Relative Importance'!$H$6*'3 - Evaluation'!P54</f>
        <v>0.125</v>
      </c>
      <c r="Q55" s="72"/>
      <c r="R55" s="73">
        <f>'2 - Relative Importance'!$I$6*'3 - Evaluation'!R54</f>
        <v>0.125</v>
      </c>
      <c r="S55" s="79">
        <f>SUM(D55,F55,H55,J55,L55,N55,P55,R55)</f>
        <v>1</v>
      </c>
      <c r="T55" s="7"/>
    </row>
    <row r="56" spans="1:20" ht="25.15" customHeight="1">
      <c r="A56" s="63">
        <v>17</v>
      </c>
      <c r="B56" s="64" t="s">
        <v>92</v>
      </c>
      <c r="C56" s="65" t="s">
        <v>23</v>
      </c>
      <c r="D56" s="66">
        <f>VLOOKUP(C56,'1 - Decision Elements'!$C$8:$D$12,2,FALSE)</f>
        <v>10</v>
      </c>
      <c r="E56" s="67" t="s">
        <v>36</v>
      </c>
      <c r="F56" s="68">
        <f>VLOOKUP(E56,'1 - Decision Elements'!$C$13:$D$17,2,FALSE)</f>
        <v>10</v>
      </c>
      <c r="G56" s="65" t="s">
        <v>42</v>
      </c>
      <c r="H56" s="66">
        <f>VLOOKUP(G56,'1 - Decision Elements'!$C$18:$D$21,2,FALSE)</f>
        <v>10</v>
      </c>
      <c r="I56" s="65" t="s">
        <v>45</v>
      </c>
      <c r="J56" s="66">
        <f>VLOOKUP(I56,'1 - Decision Elements'!$C$22:$D$25,2,FALSE)</f>
        <v>10</v>
      </c>
      <c r="K56" s="67" t="s">
        <v>51</v>
      </c>
      <c r="L56" s="66">
        <f>VLOOKUP(K56,'1 - Decision Elements'!$C$26:$D$30,2,FALSE)</f>
        <v>10</v>
      </c>
      <c r="M56" s="65" t="s">
        <v>58</v>
      </c>
      <c r="N56" s="66">
        <f>VLOOKUP(M56,'1 - Decision Elements'!$C$31:$D$35,2,FALSE)</f>
        <v>10</v>
      </c>
      <c r="O56" s="65" t="s">
        <v>65</v>
      </c>
      <c r="P56" s="66">
        <f>VLOOKUP(O56,'1 - Decision Elements'!$C$36:$D$39,2,FALSE)</f>
        <v>10</v>
      </c>
      <c r="Q56" s="65" t="s">
        <v>71</v>
      </c>
      <c r="R56" s="66">
        <f>VLOOKUP(Q56,'1 - Decision Elements'!$C$40:$D$43,2,FALSE)</f>
        <v>10</v>
      </c>
      <c r="S56" s="77"/>
      <c r="T56" s="7"/>
    </row>
    <row r="57" spans="1:20">
      <c r="A57" s="69"/>
      <c r="B57" s="53" t="s">
        <v>93</v>
      </c>
      <c r="C57" s="54"/>
      <c r="D57" s="52">
        <f>D56/MAX('1 - Decision Elements'!$D$8:$D$12)</f>
        <v>1</v>
      </c>
      <c r="E57" s="54"/>
      <c r="F57" s="56">
        <f>F56/MAX('1 - Decision Elements'!$D$13:$D$17)</f>
        <v>1</v>
      </c>
      <c r="G57" s="54"/>
      <c r="H57" s="52">
        <f>H56/MAX('1 - Decision Elements'!$D$18:$D$21)</f>
        <v>1</v>
      </c>
      <c r="I57" s="54"/>
      <c r="J57" s="52">
        <f>J56/MAX('1 - Decision Elements'!$D$22:$D$25)</f>
        <v>1</v>
      </c>
      <c r="K57" s="54"/>
      <c r="L57" s="52">
        <f>L56/MAX('1 - Decision Elements'!$D$26:$D$30)</f>
        <v>1</v>
      </c>
      <c r="M57" s="52"/>
      <c r="N57" s="52">
        <f>N56/MAX('1 - Decision Elements'!$D$31:$D$35)</f>
        <v>1</v>
      </c>
      <c r="O57" s="54"/>
      <c r="P57" s="52">
        <f>P56/MAX('1 - Decision Elements'!$D$36:$D$39)</f>
        <v>1</v>
      </c>
      <c r="Q57" s="54"/>
      <c r="R57" s="52">
        <f>R56/MAX('1 - Decision Elements'!$D$40:$D$43)</f>
        <v>1</v>
      </c>
      <c r="S57" s="78"/>
      <c r="T57" s="7"/>
    </row>
    <row r="58" spans="1:20">
      <c r="A58" s="70"/>
      <c r="B58" s="71" t="s">
        <v>94</v>
      </c>
      <c r="C58" s="72"/>
      <c r="D58" s="73">
        <f>'2 - Relative Importance'!$B$6*'3 - Evaluation'!D57</f>
        <v>0.125</v>
      </c>
      <c r="E58" s="72"/>
      <c r="F58" s="73">
        <f>'2 - Relative Importance'!$C$6*'3 - Evaluation'!F57</f>
        <v>0.125</v>
      </c>
      <c r="G58" s="72"/>
      <c r="H58" s="73">
        <f>'2 - Relative Importance'!$D$6*'3 - Evaluation'!H57</f>
        <v>0.125</v>
      </c>
      <c r="I58" s="72"/>
      <c r="J58" s="73">
        <f>'2 - Relative Importance'!$E$6*'3 - Evaluation'!J57</f>
        <v>0.125</v>
      </c>
      <c r="K58" s="72"/>
      <c r="L58" s="73">
        <f>'2 - Relative Importance'!$F$6*'3 - Evaluation'!L57</f>
        <v>0.125</v>
      </c>
      <c r="M58" s="73"/>
      <c r="N58" s="73">
        <f>'2 - Relative Importance'!$G$6*'3 - Evaluation'!N57</f>
        <v>0.125</v>
      </c>
      <c r="O58" s="72"/>
      <c r="P58" s="73">
        <f>'2 - Relative Importance'!$H$6*'3 - Evaluation'!P57</f>
        <v>0.125</v>
      </c>
      <c r="Q58" s="72"/>
      <c r="R58" s="73">
        <f>'2 - Relative Importance'!$I$6*'3 - Evaluation'!R57</f>
        <v>0.125</v>
      </c>
      <c r="S58" s="79">
        <f>SUM(D58,F58,H58,J58,L58,N58,P58,R58)</f>
        <v>1</v>
      </c>
      <c r="T58" s="7"/>
    </row>
    <row r="59" spans="1:20" ht="25.15" customHeight="1">
      <c r="A59" s="63">
        <v>18</v>
      </c>
      <c r="B59" s="64" t="s">
        <v>92</v>
      </c>
      <c r="C59" s="65" t="s">
        <v>23</v>
      </c>
      <c r="D59" s="66">
        <f>VLOOKUP(C59,'1 - Decision Elements'!$C$8:$D$12,2,FALSE)</f>
        <v>10</v>
      </c>
      <c r="E59" s="67" t="s">
        <v>36</v>
      </c>
      <c r="F59" s="68">
        <f>VLOOKUP(E59,'1 - Decision Elements'!$C$13:$D$17,2,FALSE)</f>
        <v>10</v>
      </c>
      <c r="G59" s="65" t="s">
        <v>42</v>
      </c>
      <c r="H59" s="66">
        <f>VLOOKUP(G59,'1 - Decision Elements'!$C$18:$D$21,2,FALSE)</f>
        <v>10</v>
      </c>
      <c r="I59" s="65" t="s">
        <v>45</v>
      </c>
      <c r="J59" s="66">
        <f>VLOOKUP(I59,'1 - Decision Elements'!$C$22:$D$25,2,FALSE)</f>
        <v>10</v>
      </c>
      <c r="K59" s="67" t="s">
        <v>51</v>
      </c>
      <c r="L59" s="66">
        <f>VLOOKUP(K59,'1 - Decision Elements'!$C$26:$D$30,2,FALSE)</f>
        <v>10</v>
      </c>
      <c r="M59" s="65" t="s">
        <v>58</v>
      </c>
      <c r="N59" s="66">
        <f>VLOOKUP(M59,'1 - Decision Elements'!$C$31:$D$35,2,FALSE)</f>
        <v>10</v>
      </c>
      <c r="O59" s="65" t="s">
        <v>65</v>
      </c>
      <c r="P59" s="66">
        <f>VLOOKUP(O59,'1 - Decision Elements'!$C$36:$D$39,2,FALSE)</f>
        <v>10</v>
      </c>
      <c r="Q59" s="65" t="s">
        <v>71</v>
      </c>
      <c r="R59" s="66">
        <f>VLOOKUP(Q59,'1 - Decision Elements'!$C$40:$D$43,2,FALSE)</f>
        <v>10</v>
      </c>
      <c r="S59" s="77"/>
      <c r="T59" s="7"/>
    </row>
    <row r="60" spans="1:20">
      <c r="A60" s="69"/>
      <c r="B60" s="53" t="s">
        <v>93</v>
      </c>
      <c r="C60" s="54"/>
      <c r="D60" s="52">
        <f>D59/10</f>
        <v>1</v>
      </c>
      <c r="E60" s="54"/>
      <c r="F60" s="56">
        <f>F59/MAX('1 - Decision Elements'!$D$13:$D$17)</f>
        <v>1</v>
      </c>
      <c r="G60" s="54"/>
      <c r="H60" s="52">
        <f>H59/MAX('1 - Decision Elements'!$D$18:$D$21)</f>
        <v>1</v>
      </c>
      <c r="I60" s="54"/>
      <c r="J60" s="52">
        <f>J59/MAX('1 - Decision Elements'!$D$22:$D$25)</f>
        <v>1</v>
      </c>
      <c r="K60" s="54"/>
      <c r="L60" s="52">
        <f>L59/MAX('1 - Decision Elements'!$D$26:$D$30)</f>
        <v>1</v>
      </c>
      <c r="M60" s="52"/>
      <c r="N60" s="52">
        <f>N59/MAX('1 - Decision Elements'!$D$31:$D$35)</f>
        <v>1</v>
      </c>
      <c r="O60" s="54"/>
      <c r="P60" s="52">
        <f>P59/MAX('1 - Decision Elements'!$D$36:$D$39)</f>
        <v>1</v>
      </c>
      <c r="Q60" s="54"/>
      <c r="R60" s="52">
        <f>R59/MAX('1 - Decision Elements'!$D$40:$D$43)</f>
        <v>1</v>
      </c>
      <c r="S60" s="78"/>
      <c r="T60" s="7"/>
    </row>
    <row r="61" spans="1:20">
      <c r="A61" s="70"/>
      <c r="B61" s="71" t="s">
        <v>94</v>
      </c>
      <c r="C61" s="72"/>
      <c r="D61" s="73">
        <f>'2 - Relative Importance'!$B$6*'3 - Evaluation'!D60</f>
        <v>0.125</v>
      </c>
      <c r="E61" s="72"/>
      <c r="F61" s="73">
        <f>'2 - Relative Importance'!$C$6*'3 - Evaluation'!F60</f>
        <v>0.125</v>
      </c>
      <c r="G61" s="72"/>
      <c r="H61" s="73">
        <f>'2 - Relative Importance'!$D$6*'3 - Evaluation'!H60</f>
        <v>0.125</v>
      </c>
      <c r="I61" s="72"/>
      <c r="J61" s="73">
        <f>'2 - Relative Importance'!$E$6*'3 - Evaluation'!J60</f>
        <v>0.125</v>
      </c>
      <c r="K61" s="72"/>
      <c r="L61" s="73">
        <f>'2 - Relative Importance'!$F$6*'3 - Evaluation'!L60</f>
        <v>0.125</v>
      </c>
      <c r="M61" s="73"/>
      <c r="N61" s="73">
        <f>'2 - Relative Importance'!$G$6*'3 - Evaluation'!N60</f>
        <v>0.125</v>
      </c>
      <c r="O61" s="72"/>
      <c r="P61" s="73">
        <f>'2 - Relative Importance'!$H$6*'3 - Evaluation'!P60</f>
        <v>0.125</v>
      </c>
      <c r="Q61" s="72"/>
      <c r="R61" s="73">
        <f>'2 - Relative Importance'!$I$6*'3 - Evaluation'!R60</f>
        <v>0.125</v>
      </c>
      <c r="S61" s="79">
        <f>SUM(D61,F61,H61,J61,L61,N61,P61,R61)</f>
        <v>1</v>
      </c>
      <c r="T61" s="7"/>
    </row>
    <row r="62" spans="1:20" ht="25.15" customHeight="1">
      <c r="A62" s="63">
        <v>19</v>
      </c>
      <c r="B62" s="64" t="s">
        <v>92</v>
      </c>
      <c r="C62" s="65" t="s">
        <v>23</v>
      </c>
      <c r="D62" s="66">
        <f>VLOOKUP(C62,'1 - Decision Elements'!$C$8:$D$12,2,FALSE)</f>
        <v>10</v>
      </c>
      <c r="E62" s="67" t="s">
        <v>36</v>
      </c>
      <c r="F62" s="68">
        <f>VLOOKUP(E62,'1 - Decision Elements'!$C$13:$D$17,2,FALSE)</f>
        <v>10</v>
      </c>
      <c r="G62" s="65" t="s">
        <v>42</v>
      </c>
      <c r="H62" s="66">
        <f>VLOOKUP(G62,'1 - Decision Elements'!$C$18:$D$21,2,FALSE)</f>
        <v>10</v>
      </c>
      <c r="I62" s="65" t="s">
        <v>45</v>
      </c>
      <c r="J62" s="66">
        <f>VLOOKUP(I62,'1 - Decision Elements'!$C$22:$D$25,2,FALSE)</f>
        <v>10</v>
      </c>
      <c r="K62" s="67" t="s">
        <v>51</v>
      </c>
      <c r="L62" s="66">
        <f>VLOOKUP(K62,'1 - Decision Elements'!$C$26:$D$30,2,FALSE)</f>
        <v>10</v>
      </c>
      <c r="M62" s="65" t="s">
        <v>58</v>
      </c>
      <c r="N62" s="66">
        <f>VLOOKUP(M62,'1 - Decision Elements'!$C$31:$D$35,2,FALSE)</f>
        <v>10</v>
      </c>
      <c r="O62" s="65" t="s">
        <v>65</v>
      </c>
      <c r="P62" s="66">
        <f>VLOOKUP(O62,'1 - Decision Elements'!$C$36:$D$39,2,FALSE)</f>
        <v>10</v>
      </c>
      <c r="Q62" s="65" t="s">
        <v>71</v>
      </c>
      <c r="R62" s="66">
        <f>VLOOKUP(Q62,'1 - Decision Elements'!$C$40:$D$43,2,FALSE)</f>
        <v>10</v>
      </c>
      <c r="S62" s="77"/>
      <c r="T62" s="7"/>
    </row>
    <row r="63" spans="1:20">
      <c r="A63" s="69"/>
      <c r="B63" s="53" t="s">
        <v>93</v>
      </c>
      <c r="C63" s="54"/>
      <c r="D63" s="52">
        <f>D62/MAX('1 - Decision Elements'!$D$8:$D$12)</f>
        <v>1</v>
      </c>
      <c r="E63" s="54"/>
      <c r="F63" s="56">
        <f>F62/MAX('1 - Decision Elements'!$D$13:$D$17)</f>
        <v>1</v>
      </c>
      <c r="G63" s="54"/>
      <c r="H63" s="52">
        <f>H62/MAX('1 - Decision Elements'!$D$18:$D$21)</f>
        <v>1</v>
      </c>
      <c r="I63" s="54"/>
      <c r="J63" s="52">
        <f>J62/MAX('1 - Decision Elements'!$D$22:$D$25)</f>
        <v>1</v>
      </c>
      <c r="K63" s="54"/>
      <c r="L63" s="52">
        <f>L62/MAX('1 - Decision Elements'!$D$26:$D$30)</f>
        <v>1</v>
      </c>
      <c r="M63" s="52"/>
      <c r="N63" s="52">
        <f>N62/MAX('1 - Decision Elements'!$D$31:$D$35)</f>
        <v>1</v>
      </c>
      <c r="O63" s="54"/>
      <c r="P63" s="52">
        <f>P62/MAX('1 - Decision Elements'!$D$36:$D$39)</f>
        <v>1</v>
      </c>
      <c r="Q63" s="54"/>
      <c r="R63" s="52">
        <f>R62/MAX('1 - Decision Elements'!$D$40:$D$43)</f>
        <v>1</v>
      </c>
      <c r="S63" s="78"/>
      <c r="T63" s="7"/>
    </row>
    <row r="64" spans="1:20">
      <c r="A64" s="70"/>
      <c r="B64" s="71" t="s">
        <v>94</v>
      </c>
      <c r="C64" s="72"/>
      <c r="D64" s="73">
        <f>'2 - Relative Importance'!$B$6*'3 - Evaluation'!D63</f>
        <v>0.125</v>
      </c>
      <c r="E64" s="72"/>
      <c r="F64" s="73">
        <f>'2 - Relative Importance'!$C$6*'3 - Evaluation'!F63</f>
        <v>0.125</v>
      </c>
      <c r="G64" s="72"/>
      <c r="H64" s="73">
        <f>'2 - Relative Importance'!$D$6*'3 - Evaluation'!H63</f>
        <v>0.125</v>
      </c>
      <c r="I64" s="72"/>
      <c r="J64" s="73">
        <f>'2 - Relative Importance'!$E$6*'3 - Evaluation'!J63</f>
        <v>0.125</v>
      </c>
      <c r="K64" s="72"/>
      <c r="L64" s="73">
        <f>'2 - Relative Importance'!$F$6*'3 - Evaluation'!L63</f>
        <v>0.125</v>
      </c>
      <c r="M64" s="73"/>
      <c r="N64" s="73">
        <f>'2 - Relative Importance'!$G$6*'3 - Evaluation'!N63</f>
        <v>0.125</v>
      </c>
      <c r="O64" s="72"/>
      <c r="P64" s="73">
        <f>'2 - Relative Importance'!$H$6*'3 - Evaluation'!P63</f>
        <v>0.125</v>
      </c>
      <c r="Q64" s="72"/>
      <c r="R64" s="73">
        <f>'2 - Relative Importance'!$I$6*'3 - Evaluation'!R63</f>
        <v>0.125</v>
      </c>
      <c r="S64" s="79">
        <f>SUM(D64,F64,H64,J64,L64,N64,P64,R64)</f>
        <v>1</v>
      </c>
      <c r="T64" s="7"/>
    </row>
    <row r="65" spans="1:20" ht="25.15" customHeight="1">
      <c r="A65" s="74">
        <v>20</v>
      </c>
      <c r="B65" s="58" t="s">
        <v>92</v>
      </c>
      <c r="C65" s="59" t="s">
        <v>23</v>
      </c>
      <c r="D65" s="57">
        <f>VLOOKUP(C65,'1 - Decision Elements'!$C$8:$D$12,2,FALSE)</f>
        <v>10</v>
      </c>
      <c r="E65" s="60" t="s">
        <v>36</v>
      </c>
      <c r="F65" s="61">
        <f>VLOOKUP(E65,'1 - Decision Elements'!$C$13:$D$17,2,FALSE)</f>
        <v>10</v>
      </c>
      <c r="G65" s="59" t="s">
        <v>42</v>
      </c>
      <c r="H65" s="57">
        <f>VLOOKUP(G65,'1 - Decision Elements'!$C$18:$D$21,2,FALSE)</f>
        <v>10</v>
      </c>
      <c r="I65" s="59" t="s">
        <v>45</v>
      </c>
      <c r="J65" s="57">
        <f>VLOOKUP(I65,'1 - Decision Elements'!$C$22:$D$25,2,FALSE)</f>
        <v>10</v>
      </c>
      <c r="K65" s="60" t="s">
        <v>51</v>
      </c>
      <c r="L65" s="57">
        <f>VLOOKUP(K65,'1 - Decision Elements'!$C$26:$D$30,2,FALSE)</f>
        <v>10</v>
      </c>
      <c r="M65" s="59" t="s">
        <v>58</v>
      </c>
      <c r="N65" s="57">
        <f>VLOOKUP(M65,'1 - Decision Elements'!$C$31:$D$35,2,FALSE)</f>
        <v>10</v>
      </c>
      <c r="O65" s="59" t="s">
        <v>65</v>
      </c>
      <c r="P65" s="57">
        <f>VLOOKUP(O65,'1 - Decision Elements'!$C$36:$D$39,2,FALSE)</f>
        <v>10</v>
      </c>
      <c r="Q65" s="59" t="s">
        <v>71</v>
      </c>
      <c r="R65" s="57">
        <f>VLOOKUP(Q65,'1 - Decision Elements'!$C$40:$D$43,2,FALSE)</f>
        <v>10</v>
      </c>
      <c r="S65" s="80"/>
      <c r="T65" s="7"/>
    </row>
    <row r="66" spans="1:20">
      <c r="A66" s="69"/>
      <c r="B66" s="53" t="s">
        <v>93</v>
      </c>
      <c r="C66" s="54"/>
      <c r="D66" s="52">
        <f>D65/MAX('1 - Decision Elements'!$D$8:$D$12)</f>
        <v>1</v>
      </c>
      <c r="E66" s="54"/>
      <c r="F66" s="56">
        <f>F65/MAX('1 - Decision Elements'!$D$13:$D$17)</f>
        <v>1</v>
      </c>
      <c r="G66" s="54"/>
      <c r="H66" s="52">
        <f>H65/MAX('1 - Decision Elements'!$D$18:$D$21)</f>
        <v>1</v>
      </c>
      <c r="I66" s="54"/>
      <c r="J66" s="52">
        <f>J65/MAX('1 - Decision Elements'!$D$22:$D$25)</f>
        <v>1</v>
      </c>
      <c r="K66" s="54"/>
      <c r="L66" s="52">
        <f>L65/MAX('1 - Decision Elements'!$D$26:$D$30)</f>
        <v>1</v>
      </c>
      <c r="M66" s="52"/>
      <c r="N66" s="52">
        <f>N65/MAX('1 - Decision Elements'!$D$31:$D$35)</f>
        <v>1</v>
      </c>
      <c r="O66" s="54"/>
      <c r="P66" s="52">
        <f>P65/MAX('1 - Decision Elements'!$D$36:$D$39)</f>
        <v>1</v>
      </c>
      <c r="Q66" s="54"/>
      <c r="R66" s="52">
        <f>R65/MAX('1 - Decision Elements'!$D$40:$D$43)</f>
        <v>1</v>
      </c>
      <c r="S66" s="78"/>
      <c r="T66" s="7"/>
    </row>
    <row r="67" spans="1:20">
      <c r="A67" s="70"/>
      <c r="B67" s="71" t="s">
        <v>94</v>
      </c>
      <c r="C67" s="72"/>
      <c r="D67" s="73">
        <f>'2 - Relative Importance'!$B$6*'3 - Evaluation'!D66</f>
        <v>0.125</v>
      </c>
      <c r="E67" s="72"/>
      <c r="F67" s="73">
        <f>'2 - Relative Importance'!$C$6*'3 - Evaluation'!F66</f>
        <v>0.125</v>
      </c>
      <c r="G67" s="72"/>
      <c r="H67" s="73">
        <f>'2 - Relative Importance'!$D$6*'3 - Evaluation'!H66</f>
        <v>0.125</v>
      </c>
      <c r="I67" s="72"/>
      <c r="J67" s="73">
        <f>'2 - Relative Importance'!$E$6*'3 - Evaluation'!J66</f>
        <v>0.125</v>
      </c>
      <c r="K67" s="72"/>
      <c r="L67" s="73">
        <f>'2 - Relative Importance'!$F$6*'3 - Evaluation'!L66</f>
        <v>0.125</v>
      </c>
      <c r="M67" s="73"/>
      <c r="N67" s="73">
        <f>'2 - Relative Importance'!$G$6*'3 - Evaluation'!N66</f>
        <v>0.125</v>
      </c>
      <c r="O67" s="72"/>
      <c r="P67" s="73">
        <f>'2 - Relative Importance'!$H$6*'3 - Evaluation'!P66</f>
        <v>0.125</v>
      </c>
      <c r="Q67" s="72"/>
      <c r="R67" s="73">
        <f>'2 - Relative Importance'!$I$6*'3 - Evaluation'!R66</f>
        <v>0.125</v>
      </c>
      <c r="S67" s="79">
        <f>SUM(D67,F67,H67,J67,L67,N67,P67,R67)</f>
        <v>1</v>
      </c>
      <c r="T67" s="7"/>
    </row>
    <row r="68" spans="1:20">
      <c r="A68" s="51"/>
      <c r="B68" s="7"/>
      <c r="C68" s="7"/>
      <c r="D68" s="6"/>
      <c r="E68" s="7"/>
      <c r="F68" s="51"/>
      <c r="G68" s="7"/>
      <c r="H68" s="51"/>
      <c r="I68" s="7"/>
      <c r="J68" s="51"/>
      <c r="K68" s="7"/>
      <c r="L68" s="51"/>
      <c r="M68" s="51"/>
      <c r="N68" s="51"/>
      <c r="O68" s="7"/>
      <c r="P68" s="51"/>
      <c r="Q68" s="7"/>
      <c r="R68" s="51"/>
      <c r="S68" s="81"/>
      <c r="T68" s="7"/>
    </row>
    <row r="69" spans="1:20">
      <c r="A69" s="51"/>
      <c r="B69" s="7"/>
      <c r="C69" s="7"/>
      <c r="D69" s="6"/>
      <c r="E69" s="7"/>
      <c r="F69" s="51"/>
      <c r="G69" s="7"/>
      <c r="H69" s="51"/>
      <c r="I69" s="7"/>
      <c r="J69" s="51"/>
      <c r="K69" s="7"/>
      <c r="L69" s="51"/>
      <c r="M69" s="51"/>
      <c r="N69" s="51"/>
      <c r="O69" s="7"/>
      <c r="P69" s="51"/>
      <c r="Q69" s="7"/>
      <c r="R69" s="51"/>
      <c r="S69" s="81"/>
      <c r="T69" s="7"/>
    </row>
    <row r="70" spans="1:20">
      <c r="A70" s="51"/>
      <c r="B70" s="7"/>
      <c r="C70" s="7"/>
      <c r="D70" s="6"/>
      <c r="E70" s="7"/>
      <c r="F70" s="51"/>
      <c r="G70" s="7"/>
      <c r="H70" s="51"/>
      <c r="I70" s="7"/>
      <c r="J70" s="51"/>
      <c r="K70" s="7"/>
      <c r="L70" s="51"/>
      <c r="M70" s="51"/>
      <c r="N70" s="51"/>
      <c r="O70" s="7"/>
      <c r="P70" s="51"/>
      <c r="Q70" s="7"/>
      <c r="R70" s="51"/>
      <c r="S70" s="81"/>
      <c r="T70" s="7"/>
    </row>
    <row r="71" spans="1:20">
      <c r="A71" s="51"/>
      <c r="B71" s="7"/>
      <c r="C71" s="7"/>
      <c r="D71" s="6"/>
      <c r="E71" s="7"/>
      <c r="F71" s="51"/>
      <c r="G71" s="7"/>
      <c r="H71" s="51"/>
      <c r="I71" s="7"/>
      <c r="J71" s="51"/>
      <c r="K71" s="7"/>
      <c r="L71" s="51"/>
      <c r="M71" s="51"/>
      <c r="N71" s="51"/>
      <c r="O71" s="7"/>
      <c r="P71" s="51"/>
      <c r="Q71" s="7"/>
      <c r="R71" s="51"/>
      <c r="S71" s="81"/>
      <c r="T71" s="7"/>
    </row>
    <row r="72" spans="1:20">
      <c r="D72" s="48"/>
    </row>
    <row r="73" spans="1:20">
      <c r="D73" s="48"/>
    </row>
    <row r="74" spans="1:20">
      <c r="D74" s="48"/>
    </row>
  </sheetData>
  <mergeCells count="15">
    <mergeCell ref="A1:S1"/>
    <mergeCell ref="C6:D6"/>
    <mergeCell ref="E6:F6"/>
    <mergeCell ref="G6:H6"/>
    <mergeCell ref="I6:J6"/>
    <mergeCell ref="K6:L6"/>
    <mergeCell ref="M6:N6"/>
    <mergeCell ref="A2:S2"/>
    <mergeCell ref="A4:S4"/>
    <mergeCell ref="A3:S3"/>
    <mergeCell ref="C5:S5"/>
    <mergeCell ref="O6:P6"/>
    <mergeCell ref="Q6:R6"/>
    <mergeCell ref="S6:S7"/>
    <mergeCell ref="A6:B7"/>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0300-000000000000}">
          <x14:formula1>
            <xm:f>'1 - Decision Elements'!$C$8:$C$12</xm:f>
          </x14:formula1>
          <xm:sqref>C8 C11 C14 C17 C20 C23 C26 C29 C32 C35 C38 C41 C44 C47 C50 C53 C56 C59 C62 C65</xm:sqref>
        </x14:dataValidation>
        <x14:dataValidation type="list" allowBlank="1" showInputMessage="1" showErrorMessage="1" xr:uid="{00000000-0002-0000-0300-000001000000}">
          <x14:formula1>
            <xm:f>'1 - Decision Elements'!$C$13:$C$17</xm:f>
          </x14:formula1>
          <xm:sqref>E8 E11 E14 E17 E20 E23 E26 E29 E32 E35 E38 E41 E44 E47 E50 E53 E56 E59 E62 E65</xm:sqref>
        </x14:dataValidation>
        <x14:dataValidation type="list" allowBlank="1" showInputMessage="1" showErrorMessage="1" xr:uid="{00000000-0002-0000-0300-000002000000}">
          <x14:formula1>
            <xm:f>'1 - Decision Elements'!$C$18:$C$21</xm:f>
          </x14:formula1>
          <xm:sqref>G8 G11 G14 G17 G20 G23 G26 G29 G32 G35 G38 G41 G44 G47 G50 G53 G56 G59 G62 G65</xm:sqref>
        </x14:dataValidation>
        <x14:dataValidation type="list" allowBlank="1" showInputMessage="1" showErrorMessage="1" xr:uid="{00000000-0002-0000-0300-000003000000}">
          <x14:formula1>
            <xm:f>'1 - Decision Elements'!$C$22:$C$25</xm:f>
          </x14:formula1>
          <xm:sqref>I8 I11 I14 I62 I17 I20 I23 I26 I29 I32 I35 I38 I41 I44 I47 I50 I53 I56 I59 I65</xm:sqref>
        </x14:dataValidation>
        <x14:dataValidation type="list" allowBlank="1" showInputMessage="1" showErrorMessage="1" xr:uid="{00000000-0002-0000-0300-000004000000}">
          <x14:formula1>
            <xm:f>'1 - Decision Elements'!$C$26:$C$30</xm:f>
          </x14:formula1>
          <xm:sqref>K8 K11 K65 K14 K20 K23 K26 K29 K32 K35 K38 K41 K44 K47 K50 K53 K56 K59 K62 K17</xm:sqref>
        </x14:dataValidation>
        <x14:dataValidation type="list" allowBlank="1" showInputMessage="1" showErrorMessage="1" xr:uid="{00000000-0002-0000-0300-000005000000}">
          <x14:formula1>
            <xm:f>'1 - Decision Elements'!$C$31:$C$35</xm:f>
          </x14:formula1>
          <xm:sqref>M8 M11 M62 M14 M17 M20 M23 M26 M29 M32 M35 M38 M41 M44 M47 M50 M53 M56 M59 M65</xm:sqref>
        </x14:dataValidation>
        <x14:dataValidation type="list" allowBlank="1" showInputMessage="1" showErrorMessage="1" xr:uid="{00000000-0002-0000-0300-000006000000}">
          <x14:formula1>
            <xm:f>'1 - Decision Elements'!$C$36:$C$39</xm:f>
          </x14:formula1>
          <xm:sqref>O8 O11 O14 O17 O20 O23 O26 O29 O32 O35 O38 O41 O44 O47 O50 O53 O56 O59 O62 O65</xm:sqref>
        </x14:dataValidation>
        <x14:dataValidation type="list" allowBlank="1" showInputMessage="1" showErrorMessage="1" xr:uid="{00000000-0002-0000-0300-000007000000}">
          <x14:formula1>
            <xm:f>'1 - Decision Elements'!$C$40:$C$43</xm:f>
          </x14:formula1>
          <xm:sqref>Q8 Q11 Q62 Q14 Q17 Q20 Q23 Q26 Q29 Q32 Q35 Q38 Q41 Q44 Q47 Q50 Q53 Q65 Q56 Q59</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0EDE9E-B89E-4BF3-B6F2-4C2B04FA9E69}">
  <dimension ref="A1:S126"/>
  <sheetViews>
    <sheetView workbookViewId="0">
      <selection activeCell="C11" sqref="C11"/>
    </sheetView>
  </sheetViews>
  <sheetFormatPr defaultRowHeight="15"/>
  <cols>
    <col min="2" max="2" width="11" bestFit="1" customWidth="1"/>
  </cols>
  <sheetData>
    <row r="1" spans="1:19" ht="18.75">
      <c r="A1" s="101" t="s">
        <v>95</v>
      </c>
      <c r="B1" s="102"/>
      <c r="C1" s="102"/>
      <c r="D1" s="102"/>
      <c r="E1" s="102"/>
      <c r="F1" s="102"/>
      <c r="G1" s="102"/>
      <c r="H1" s="102"/>
      <c r="I1" s="102"/>
      <c r="J1" s="102"/>
      <c r="K1" s="102"/>
      <c r="L1" s="102"/>
      <c r="M1" s="102"/>
      <c r="N1" s="102"/>
      <c r="O1" s="102"/>
      <c r="P1" s="102"/>
      <c r="Q1" s="102"/>
      <c r="R1" s="102"/>
      <c r="S1" s="103"/>
    </row>
    <row r="2" spans="1:19">
      <c r="A2" s="137" t="s">
        <v>13</v>
      </c>
      <c r="B2" s="138"/>
      <c r="C2" s="138"/>
      <c r="D2" s="138"/>
      <c r="E2" s="138"/>
      <c r="F2" s="138"/>
      <c r="G2" s="138"/>
      <c r="H2" s="138"/>
      <c r="I2" s="138"/>
      <c r="J2" s="138"/>
      <c r="K2" s="138"/>
      <c r="L2" s="138"/>
      <c r="M2" s="138"/>
      <c r="N2" s="138"/>
      <c r="O2" s="138"/>
      <c r="P2" s="138"/>
      <c r="Q2" s="138"/>
      <c r="R2" s="138"/>
      <c r="S2" s="139"/>
    </row>
    <row r="3" spans="1:19" ht="67.5" customHeight="1">
      <c r="A3" s="92" t="s">
        <v>96</v>
      </c>
      <c r="B3" s="93"/>
      <c r="C3" s="93"/>
      <c r="D3" s="93"/>
      <c r="E3" s="93"/>
      <c r="F3" s="93"/>
      <c r="G3" s="93"/>
      <c r="H3" s="93"/>
      <c r="I3" s="93"/>
      <c r="J3" s="93"/>
      <c r="K3" s="93"/>
      <c r="L3" s="93"/>
      <c r="M3" s="93"/>
      <c r="N3" s="93"/>
      <c r="O3" s="93"/>
      <c r="P3" s="93"/>
      <c r="Q3" s="93"/>
      <c r="R3" s="93"/>
      <c r="S3" s="94"/>
    </row>
    <row r="4" spans="1:19">
      <c r="A4" s="104" t="s">
        <v>97</v>
      </c>
      <c r="B4" s="105"/>
      <c r="C4" s="105"/>
      <c r="D4" s="105"/>
      <c r="E4" s="105"/>
      <c r="F4" s="105"/>
      <c r="G4" s="105"/>
      <c r="H4" s="105"/>
      <c r="I4" s="105"/>
      <c r="J4" s="105"/>
      <c r="K4" s="105"/>
      <c r="L4" s="105"/>
      <c r="M4" s="105"/>
      <c r="N4" s="105"/>
      <c r="O4" s="105"/>
      <c r="P4" s="105"/>
      <c r="Q4" s="105"/>
      <c r="R4" s="105"/>
      <c r="S4" s="106"/>
    </row>
    <row r="5" spans="1:19">
      <c r="A5" s="83"/>
      <c r="B5" s="60" t="s">
        <v>90</v>
      </c>
      <c r="C5" s="62" t="s">
        <v>21</v>
      </c>
      <c r="D5" s="62" t="s">
        <v>30</v>
      </c>
      <c r="E5" s="62" t="s">
        <v>37</v>
      </c>
      <c r="F5" s="62" t="s">
        <v>43</v>
      </c>
      <c r="G5" s="62" t="s">
        <v>49</v>
      </c>
      <c r="H5" s="62" t="s">
        <v>81</v>
      </c>
      <c r="I5" s="62" t="s">
        <v>63</v>
      </c>
      <c r="J5" s="62" t="s">
        <v>69</v>
      </c>
      <c r="K5" s="62" t="s">
        <v>91</v>
      </c>
      <c r="L5" s="62"/>
      <c r="M5" s="62"/>
      <c r="N5" s="62"/>
      <c r="O5" s="62"/>
      <c r="P5" s="62"/>
      <c r="Q5" s="62"/>
      <c r="R5" s="62"/>
      <c r="S5" s="84"/>
    </row>
    <row r="6" spans="1:19">
      <c r="A6" s="85">
        <f>'3 - Evaluation'!A8</f>
        <v>1</v>
      </c>
      <c r="B6" s="54" t="str">
        <f>'3 - Evaluation'!B8</f>
        <v>plant name</v>
      </c>
      <c r="C6" s="54">
        <f>'3 - Evaluation'!D10</f>
        <v>0.125</v>
      </c>
      <c r="D6" s="54">
        <f>'3 - Evaluation'!F10</f>
        <v>0.125</v>
      </c>
      <c r="E6" s="54">
        <f>'3 - Evaluation'!H10</f>
        <v>0.125</v>
      </c>
      <c r="F6" s="54">
        <f>'3 - Evaluation'!J10</f>
        <v>0.125</v>
      </c>
      <c r="G6" s="54">
        <f>'3 - Evaluation'!L10</f>
        <v>0.125</v>
      </c>
      <c r="H6" s="54">
        <f>'3 - Evaluation'!N10</f>
        <v>0.125</v>
      </c>
      <c r="I6" s="54">
        <f>'3 - Evaluation'!P10</f>
        <v>0.125</v>
      </c>
      <c r="J6" s="54">
        <f>'3 - Evaluation'!R10</f>
        <v>0.125</v>
      </c>
      <c r="K6" s="54">
        <f>'3 - Evaluation'!S10</f>
        <v>1</v>
      </c>
      <c r="L6" s="54"/>
      <c r="M6" s="54"/>
      <c r="N6" s="54"/>
      <c r="O6" s="54"/>
      <c r="P6" s="54"/>
      <c r="Q6" s="54"/>
      <c r="R6" s="54"/>
      <c r="S6" s="86"/>
    </row>
    <row r="7" spans="1:19">
      <c r="A7" s="85">
        <f>'3 - Evaluation'!A11</f>
        <v>2</v>
      </c>
      <c r="B7" s="54" t="str">
        <f>'3 - Evaluation'!B11</f>
        <v>plant name</v>
      </c>
      <c r="C7" s="54">
        <f>'3 - Evaluation'!D13</f>
        <v>0.125</v>
      </c>
      <c r="D7" s="54">
        <f>'3 - Evaluation'!F13</f>
        <v>0.125</v>
      </c>
      <c r="E7" s="54">
        <f>'3 - Evaluation'!H13</f>
        <v>0.125</v>
      </c>
      <c r="F7" s="54">
        <f>'3 - Evaluation'!J13</f>
        <v>0.125</v>
      </c>
      <c r="G7" s="54">
        <f>'3 - Evaluation'!L13</f>
        <v>0.125</v>
      </c>
      <c r="H7" s="54">
        <f>'3 - Evaluation'!N13</f>
        <v>0.125</v>
      </c>
      <c r="I7" s="54">
        <f>'3 - Evaluation'!P13</f>
        <v>0.125</v>
      </c>
      <c r="J7" s="54">
        <f>'3 - Evaluation'!R13</f>
        <v>0.125</v>
      </c>
      <c r="K7" s="54">
        <f>'3 - Evaluation'!S13</f>
        <v>1</v>
      </c>
      <c r="L7" s="54"/>
      <c r="M7" s="54"/>
      <c r="N7" s="54"/>
      <c r="O7" s="54"/>
      <c r="P7" s="54"/>
      <c r="Q7" s="54"/>
      <c r="R7" s="54"/>
      <c r="S7" s="86"/>
    </row>
    <row r="8" spans="1:19">
      <c r="A8" s="85">
        <f>'3 - Evaluation'!A14</f>
        <v>3</v>
      </c>
      <c r="B8" s="54" t="str">
        <f>'3 - Evaluation'!B14</f>
        <v>plant name</v>
      </c>
      <c r="C8" s="54">
        <f>'3 - Evaluation'!D16</f>
        <v>0.125</v>
      </c>
      <c r="D8" s="54">
        <f>'3 - Evaluation'!F16</f>
        <v>0.125</v>
      </c>
      <c r="E8" s="54">
        <f>'3 - Evaluation'!H16</f>
        <v>0.125</v>
      </c>
      <c r="F8" s="54">
        <f>'3 - Evaluation'!J16</f>
        <v>0.125</v>
      </c>
      <c r="G8" s="54">
        <f>'3 - Evaluation'!L16</f>
        <v>0.125</v>
      </c>
      <c r="H8" s="54">
        <f>'3 - Evaluation'!N16</f>
        <v>0.125</v>
      </c>
      <c r="I8" s="54">
        <f>'3 - Evaluation'!P16</f>
        <v>0.125</v>
      </c>
      <c r="J8" s="54">
        <f>'3 - Evaluation'!R16</f>
        <v>0.125</v>
      </c>
      <c r="K8" s="54">
        <f>'3 - Evaluation'!S16</f>
        <v>1</v>
      </c>
      <c r="L8" s="54"/>
      <c r="M8" s="54"/>
      <c r="N8" s="54"/>
      <c r="O8" s="54"/>
      <c r="P8" s="54"/>
      <c r="Q8" s="54"/>
      <c r="R8" s="54"/>
      <c r="S8" s="86"/>
    </row>
    <row r="9" spans="1:19">
      <c r="A9" s="85">
        <f>'3 - Evaluation'!A17</f>
        <v>4</v>
      </c>
      <c r="B9" s="54" t="str">
        <f>'3 - Evaluation'!B17</f>
        <v>plant name</v>
      </c>
      <c r="C9" s="54">
        <f>'3 - Evaluation'!D19</f>
        <v>0.125</v>
      </c>
      <c r="D9" s="54">
        <f>'3 - Evaluation'!F19</f>
        <v>0.125</v>
      </c>
      <c r="E9" s="54">
        <f>'3 - Evaluation'!H19</f>
        <v>0.125</v>
      </c>
      <c r="F9" s="54">
        <f>'3 - Evaluation'!J19</f>
        <v>0.125</v>
      </c>
      <c r="G9" s="54">
        <f>'3 - Evaluation'!L19</f>
        <v>0.125</v>
      </c>
      <c r="H9" s="54">
        <f>'3 - Evaluation'!N19</f>
        <v>0.125</v>
      </c>
      <c r="I9" s="54">
        <f>'3 - Evaluation'!P19</f>
        <v>0.125</v>
      </c>
      <c r="J9" s="54">
        <f>'3 - Evaluation'!R19</f>
        <v>0.125</v>
      </c>
      <c r="K9" s="54">
        <f>'3 - Evaluation'!S19</f>
        <v>1</v>
      </c>
      <c r="L9" s="54"/>
      <c r="M9" s="54"/>
      <c r="N9" s="54"/>
      <c r="O9" s="54"/>
      <c r="P9" s="54"/>
      <c r="Q9" s="54"/>
      <c r="R9" s="54"/>
      <c r="S9" s="86"/>
    </row>
    <row r="10" spans="1:19">
      <c r="A10" s="85">
        <f>'3 - Evaluation'!A20</f>
        <v>5</v>
      </c>
      <c r="B10" s="54" t="str">
        <f>'3 - Evaluation'!B20</f>
        <v>plant name</v>
      </c>
      <c r="C10" s="54">
        <f>'3 - Evaluation'!D22</f>
        <v>0.125</v>
      </c>
      <c r="D10" s="54">
        <f>'3 - Evaluation'!F22</f>
        <v>0.125</v>
      </c>
      <c r="E10" s="54">
        <f>'3 - Evaluation'!H22</f>
        <v>0.125</v>
      </c>
      <c r="F10" s="54">
        <f>'3 - Evaluation'!J22</f>
        <v>0.125</v>
      </c>
      <c r="G10" s="54">
        <f>'3 - Evaluation'!L22</f>
        <v>0.125</v>
      </c>
      <c r="H10" s="54">
        <f>'3 - Evaluation'!N22</f>
        <v>0.125</v>
      </c>
      <c r="I10" s="54">
        <f>'3 - Evaluation'!P22</f>
        <v>0.125</v>
      </c>
      <c r="J10" s="54">
        <f>'3 - Evaluation'!R22</f>
        <v>0.125</v>
      </c>
      <c r="K10" s="54">
        <f>'3 - Evaluation'!S22</f>
        <v>1</v>
      </c>
      <c r="L10" s="54"/>
      <c r="M10" s="54"/>
      <c r="N10" s="54"/>
      <c r="O10" s="54"/>
      <c r="P10" s="54"/>
      <c r="Q10" s="54"/>
      <c r="R10" s="54"/>
      <c r="S10" s="86"/>
    </row>
    <row r="11" spans="1:19">
      <c r="A11" s="85">
        <f>'3 - Evaluation'!A23</f>
        <v>6</v>
      </c>
      <c r="B11" s="54" t="str">
        <f>'3 - Evaluation'!B23</f>
        <v>plant name</v>
      </c>
      <c r="C11" s="54">
        <f>'3 - Evaluation'!D25</f>
        <v>0.125</v>
      </c>
      <c r="D11" s="54">
        <f>'3 - Evaluation'!F25</f>
        <v>0.125</v>
      </c>
      <c r="E11" s="54">
        <f>'3 - Evaluation'!H25</f>
        <v>0.125</v>
      </c>
      <c r="F11" s="54">
        <f>'3 - Evaluation'!J25</f>
        <v>0.125</v>
      </c>
      <c r="G11" s="54">
        <f>'3 - Evaluation'!L25</f>
        <v>0.125</v>
      </c>
      <c r="H11" s="54">
        <f>'3 - Evaluation'!N25</f>
        <v>0.125</v>
      </c>
      <c r="I11" s="54">
        <f>'3 - Evaluation'!P25</f>
        <v>0.125</v>
      </c>
      <c r="J11" s="54">
        <f>'3 - Evaluation'!R25</f>
        <v>0.125</v>
      </c>
      <c r="K11" s="54">
        <f>'3 - Evaluation'!S25</f>
        <v>1</v>
      </c>
      <c r="L11" s="54"/>
      <c r="M11" s="54"/>
      <c r="N11" s="54"/>
      <c r="O11" s="54"/>
      <c r="P11" s="54"/>
      <c r="Q11" s="54"/>
      <c r="R11" s="54"/>
      <c r="S11" s="86"/>
    </row>
    <row r="12" spans="1:19">
      <c r="A12" s="85">
        <f>'3 - Evaluation'!A26</f>
        <v>7</v>
      </c>
      <c r="B12" s="54" t="str">
        <f>'3 - Evaluation'!B26</f>
        <v>plant name</v>
      </c>
      <c r="C12" s="54">
        <f>'3 - Evaluation'!D28</f>
        <v>0.125</v>
      </c>
      <c r="D12" s="54">
        <f>'3 - Evaluation'!F28</f>
        <v>0.125</v>
      </c>
      <c r="E12" s="54">
        <f>'3 - Evaluation'!H28</f>
        <v>0.125</v>
      </c>
      <c r="F12" s="54">
        <f>'3 - Evaluation'!J28</f>
        <v>0.125</v>
      </c>
      <c r="G12" s="54">
        <f>'3 - Evaluation'!L28</f>
        <v>0.125</v>
      </c>
      <c r="H12" s="54">
        <f>'3 - Evaluation'!N28</f>
        <v>0.125</v>
      </c>
      <c r="I12" s="54">
        <f>'3 - Evaluation'!P28</f>
        <v>0.125</v>
      </c>
      <c r="J12" s="54">
        <f>'3 - Evaluation'!R28</f>
        <v>0.125</v>
      </c>
      <c r="K12" s="54">
        <f>'3 - Evaluation'!S28</f>
        <v>1</v>
      </c>
      <c r="L12" s="54"/>
      <c r="M12" s="54"/>
      <c r="N12" s="54"/>
      <c r="O12" s="54"/>
      <c r="P12" s="54"/>
      <c r="Q12" s="54"/>
      <c r="R12" s="54"/>
      <c r="S12" s="86"/>
    </row>
    <row r="13" spans="1:19">
      <c r="A13" s="85">
        <f>'3 - Evaluation'!A29</f>
        <v>8</v>
      </c>
      <c r="B13" s="54" t="str">
        <f>'3 - Evaluation'!B29</f>
        <v>plant name</v>
      </c>
      <c r="C13" s="54">
        <f>'3 - Evaluation'!D31</f>
        <v>0.125</v>
      </c>
      <c r="D13" s="54">
        <f>'3 - Evaluation'!F31</f>
        <v>0.125</v>
      </c>
      <c r="E13" s="54">
        <f>'3 - Evaluation'!H31</f>
        <v>0.125</v>
      </c>
      <c r="F13" s="54">
        <f>'3 - Evaluation'!J31</f>
        <v>0.125</v>
      </c>
      <c r="G13" s="54">
        <f>'3 - Evaluation'!L31</f>
        <v>0.125</v>
      </c>
      <c r="H13" s="54">
        <f>'3 - Evaluation'!N31</f>
        <v>0.125</v>
      </c>
      <c r="I13" s="54">
        <f>'3 - Evaluation'!P31</f>
        <v>0.125</v>
      </c>
      <c r="J13" s="54">
        <f>'3 - Evaluation'!R31</f>
        <v>0.125</v>
      </c>
      <c r="K13" s="54">
        <f>'3 - Evaluation'!S31</f>
        <v>1</v>
      </c>
      <c r="L13" s="54"/>
      <c r="M13" s="54"/>
      <c r="N13" s="54"/>
      <c r="O13" s="54"/>
      <c r="P13" s="54"/>
      <c r="Q13" s="54"/>
      <c r="R13" s="54"/>
      <c r="S13" s="86"/>
    </row>
    <row r="14" spans="1:19">
      <c r="A14" s="85">
        <f>'3 - Evaluation'!A32</f>
        <v>9</v>
      </c>
      <c r="B14" s="54" t="str">
        <f>'3 - Evaluation'!B32</f>
        <v>plant name</v>
      </c>
      <c r="C14" s="54">
        <f>'3 - Evaluation'!D34</f>
        <v>0.125</v>
      </c>
      <c r="D14" s="54">
        <f>'3 - Evaluation'!F34</f>
        <v>0.125</v>
      </c>
      <c r="E14" s="54">
        <f>'3 - Evaluation'!H34</f>
        <v>0.125</v>
      </c>
      <c r="F14" s="54">
        <f>'3 - Evaluation'!J34</f>
        <v>0.125</v>
      </c>
      <c r="G14" s="54">
        <f>'3 - Evaluation'!L34</f>
        <v>0.125</v>
      </c>
      <c r="H14" s="54">
        <f>'3 - Evaluation'!N34</f>
        <v>0.125</v>
      </c>
      <c r="I14" s="54">
        <f>'3 - Evaluation'!P34</f>
        <v>0.125</v>
      </c>
      <c r="J14" s="54">
        <f>'3 - Evaluation'!R34</f>
        <v>0.125</v>
      </c>
      <c r="K14" s="54">
        <f>'3 - Evaluation'!S34</f>
        <v>1</v>
      </c>
      <c r="L14" s="54"/>
      <c r="M14" s="54"/>
      <c r="N14" s="54"/>
      <c r="O14" s="54"/>
      <c r="P14" s="54"/>
      <c r="Q14" s="54"/>
      <c r="R14" s="54"/>
      <c r="S14" s="86"/>
    </row>
    <row r="15" spans="1:19">
      <c r="A15" s="85">
        <f>'3 - Evaluation'!A35</f>
        <v>10</v>
      </c>
      <c r="B15" s="54" t="str">
        <f>'3 - Evaluation'!B35</f>
        <v>plant name</v>
      </c>
      <c r="C15" s="54">
        <f>'3 - Evaluation'!D37</f>
        <v>0.125</v>
      </c>
      <c r="D15" s="54">
        <f>'3 - Evaluation'!F37</f>
        <v>0.125</v>
      </c>
      <c r="E15" s="54">
        <f>'3 - Evaluation'!H37</f>
        <v>0.125</v>
      </c>
      <c r="F15" s="54">
        <f>'3 - Evaluation'!J37</f>
        <v>0.125</v>
      </c>
      <c r="G15" s="54">
        <f>'3 - Evaluation'!L37</f>
        <v>0.125</v>
      </c>
      <c r="H15" s="54">
        <f>'3 - Evaluation'!N37</f>
        <v>0.125</v>
      </c>
      <c r="I15" s="54">
        <f>'3 - Evaluation'!P37</f>
        <v>0.125</v>
      </c>
      <c r="J15" s="54">
        <f>'3 - Evaluation'!R37</f>
        <v>0.125</v>
      </c>
      <c r="K15" s="54">
        <f>'3 - Evaluation'!S37</f>
        <v>1</v>
      </c>
      <c r="L15" s="54"/>
      <c r="M15" s="54"/>
      <c r="N15" s="54"/>
      <c r="O15" s="54"/>
      <c r="P15" s="54"/>
      <c r="Q15" s="54"/>
      <c r="R15" s="54"/>
      <c r="S15" s="86"/>
    </row>
    <row r="16" spans="1:19">
      <c r="A16" s="85">
        <f>'3 - Evaluation'!A38</f>
        <v>11</v>
      </c>
      <c r="B16" s="54" t="str">
        <f>'3 - Evaluation'!B38</f>
        <v>plant name</v>
      </c>
      <c r="C16" s="54">
        <f>'3 - Evaluation'!D40</f>
        <v>0.125</v>
      </c>
      <c r="D16" s="54">
        <f>'3 - Evaluation'!F40</f>
        <v>0.125</v>
      </c>
      <c r="E16" s="54">
        <f>'3 - Evaluation'!H40</f>
        <v>0.125</v>
      </c>
      <c r="F16" s="54">
        <f>'3 - Evaluation'!J40</f>
        <v>0.125</v>
      </c>
      <c r="G16" s="54">
        <f>'3 - Evaluation'!L40</f>
        <v>0.125</v>
      </c>
      <c r="H16" s="54">
        <f>'3 - Evaluation'!N40</f>
        <v>0.125</v>
      </c>
      <c r="I16" s="54">
        <f>'3 - Evaluation'!P40</f>
        <v>0.125</v>
      </c>
      <c r="J16" s="54">
        <f>'3 - Evaluation'!R40</f>
        <v>0.125</v>
      </c>
      <c r="K16" s="54">
        <f>'3 - Evaluation'!S40</f>
        <v>1</v>
      </c>
      <c r="L16" s="54"/>
      <c r="M16" s="54"/>
      <c r="N16" s="54"/>
      <c r="O16" s="54"/>
      <c r="P16" s="54"/>
      <c r="Q16" s="54"/>
      <c r="R16" s="54"/>
      <c r="S16" s="86"/>
    </row>
    <row r="17" spans="1:19">
      <c r="A17" s="85">
        <f>'3 - Evaluation'!A41</f>
        <v>12</v>
      </c>
      <c r="B17" s="54" t="str">
        <f>'3 - Evaluation'!B41</f>
        <v>plant name</v>
      </c>
      <c r="C17" s="54">
        <f>'3 - Evaluation'!D43</f>
        <v>0.125</v>
      </c>
      <c r="D17" s="54">
        <f>'3 - Evaluation'!F43</f>
        <v>0.125</v>
      </c>
      <c r="E17" s="54">
        <f>'3 - Evaluation'!H43</f>
        <v>0.125</v>
      </c>
      <c r="F17" s="54">
        <f>'3 - Evaluation'!J43</f>
        <v>0.125</v>
      </c>
      <c r="G17" s="54">
        <f>'3 - Evaluation'!L43</f>
        <v>0.125</v>
      </c>
      <c r="H17" s="54">
        <f>'3 - Evaluation'!N43</f>
        <v>0.125</v>
      </c>
      <c r="I17" s="54">
        <f>'3 - Evaluation'!P43</f>
        <v>0.125</v>
      </c>
      <c r="J17" s="54">
        <f>'3 - Evaluation'!R43</f>
        <v>0.125</v>
      </c>
      <c r="K17" s="54">
        <f>'3 - Evaluation'!S43</f>
        <v>1</v>
      </c>
      <c r="L17" s="54"/>
      <c r="M17" s="54"/>
      <c r="N17" s="54"/>
      <c r="O17" s="54"/>
      <c r="P17" s="54"/>
      <c r="Q17" s="54"/>
      <c r="R17" s="54"/>
      <c r="S17" s="86"/>
    </row>
    <row r="18" spans="1:19">
      <c r="A18" s="85">
        <f>'3 - Evaluation'!A44</f>
        <v>13</v>
      </c>
      <c r="B18" s="54" t="str">
        <f>'3 - Evaluation'!B44</f>
        <v>plant name</v>
      </c>
      <c r="C18" s="54">
        <f>'3 - Evaluation'!D46</f>
        <v>0.125</v>
      </c>
      <c r="D18" s="54">
        <f>'3 - Evaluation'!F46</f>
        <v>0.125</v>
      </c>
      <c r="E18" s="54">
        <f>'3 - Evaluation'!H46</f>
        <v>0.125</v>
      </c>
      <c r="F18" s="54">
        <f>'3 - Evaluation'!J46</f>
        <v>0.125</v>
      </c>
      <c r="G18" s="54">
        <f>'3 - Evaluation'!L46</f>
        <v>0.125</v>
      </c>
      <c r="H18" s="54">
        <f>'3 - Evaluation'!N46</f>
        <v>0.125</v>
      </c>
      <c r="I18" s="54">
        <f>'3 - Evaluation'!P46</f>
        <v>0.125</v>
      </c>
      <c r="J18" s="54">
        <f>'3 - Evaluation'!R46</f>
        <v>0.125</v>
      </c>
      <c r="K18" s="54">
        <f>'3 - Evaluation'!S46</f>
        <v>1</v>
      </c>
      <c r="L18" s="54"/>
      <c r="M18" s="54"/>
      <c r="N18" s="54"/>
      <c r="O18" s="54"/>
      <c r="P18" s="54"/>
      <c r="Q18" s="54"/>
      <c r="R18" s="54"/>
      <c r="S18" s="86"/>
    </row>
    <row r="19" spans="1:19">
      <c r="A19" s="85">
        <f>'3 - Evaluation'!A47</f>
        <v>14</v>
      </c>
      <c r="B19" s="54" t="str">
        <f>'3 - Evaluation'!B47</f>
        <v>plant name</v>
      </c>
      <c r="C19" s="54">
        <f>'3 - Evaluation'!D49</f>
        <v>0.125</v>
      </c>
      <c r="D19" s="54">
        <f>'3 - Evaluation'!F49</f>
        <v>0.125</v>
      </c>
      <c r="E19" s="54">
        <f>'3 - Evaluation'!H49</f>
        <v>0.125</v>
      </c>
      <c r="F19" s="54">
        <f>'3 - Evaluation'!J49</f>
        <v>0.125</v>
      </c>
      <c r="G19" s="54">
        <f>'3 - Evaluation'!L49</f>
        <v>0.125</v>
      </c>
      <c r="H19" s="54">
        <f>'3 - Evaluation'!N49</f>
        <v>0.125</v>
      </c>
      <c r="I19" s="54">
        <f>'3 - Evaluation'!P49</f>
        <v>0.125</v>
      </c>
      <c r="J19" s="54">
        <f>'3 - Evaluation'!R49</f>
        <v>0.125</v>
      </c>
      <c r="K19" s="54">
        <f>'3 - Evaluation'!S49</f>
        <v>1</v>
      </c>
      <c r="L19" s="54"/>
      <c r="M19" s="54"/>
      <c r="N19" s="54"/>
      <c r="O19" s="54"/>
      <c r="P19" s="54"/>
      <c r="Q19" s="54"/>
      <c r="R19" s="54"/>
      <c r="S19" s="86"/>
    </row>
    <row r="20" spans="1:19">
      <c r="A20" s="85">
        <f>'3 - Evaluation'!A50</f>
        <v>15</v>
      </c>
      <c r="B20" s="54" t="str">
        <f>'3 - Evaluation'!B50</f>
        <v>plant name</v>
      </c>
      <c r="C20" s="54">
        <f>'3 - Evaluation'!D52</f>
        <v>0.125</v>
      </c>
      <c r="D20" s="54">
        <f>'3 - Evaluation'!F52</f>
        <v>0.125</v>
      </c>
      <c r="E20" s="54">
        <f>'3 - Evaluation'!H52</f>
        <v>0.125</v>
      </c>
      <c r="F20" s="54">
        <f>'3 - Evaluation'!J52</f>
        <v>0.125</v>
      </c>
      <c r="G20" s="54">
        <f>'3 - Evaluation'!L52</f>
        <v>0.125</v>
      </c>
      <c r="H20" s="54">
        <f>'3 - Evaluation'!N52</f>
        <v>0.125</v>
      </c>
      <c r="I20" s="54">
        <f>'3 - Evaluation'!P52</f>
        <v>0.125</v>
      </c>
      <c r="J20" s="54">
        <f>'3 - Evaluation'!R52</f>
        <v>0.125</v>
      </c>
      <c r="K20" s="54">
        <f>'3 - Evaluation'!S52</f>
        <v>1</v>
      </c>
      <c r="L20" s="54"/>
      <c r="M20" s="54"/>
      <c r="N20" s="54"/>
      <c r="O20" s="54"/>
      <c r="P20" s="54"/>
      <c r="Q20" s="54"/>
      <c r="R20" s="54"/>
      <c r="S20" s="86"/>
    </row>
    <row r="21" spans="1:19">
      <c r="A21" s="85">
        <f>'3 - Evaluation'!A53</f>
        <v>16</v>
      </c>
      <c r="B21" s="54" t="str">
        <f>'3 - Evaluation'!B53</f>
        <v>plant name</v>
      </c>
      <c r="C21" s="54">
        <f>'3 - Evaluation'!D55</f>
        <v>0.125</v>
      </c>
      <c r="D21" s="54">
        <f>'3 - Evaluation'!F55</f>
        <v>0.125</v>
      </c>
      <c r="E21" s="54">
        <f>'3 - Evaluation'!H55</f>
        <v>0.125</v>
      </c>
      <c r="F21" s="54">
        <f>'3 - Evaluation'!J55</f>
        <v>0.125</v>
      </c>
      <c r="G21" s="54">
        <f>'3 - Evaluation'!L55</f>
        <v>0.125</v>
      </c>
      <c r="H21" s="54">
        <f>'3 - Evaluation'!N55</f>
        <v>0.125</v>
      </c>
      <c r="I21" s="54">
        <f>'3 - Evaluation'!P55</f>
        <v>0.125</v>
      </c>
      <c r="J21" s="54">
        <f>'3 - Evaluation'!R55</f>
        <v>0.125</v>
      </c>
      <c r="K21" s="54">
        <f>'3 - Evaluation'!S55</f>
        <v>1</v>
      </c>
      <c r="L21" s="54"/>
      <c r="M21" s="54"/>
      <c r="N21" s="54"/>
      <c r="O21" s="54"/>
      <c r="P21" s="54"/>
      <c r="Q21" s="54"/>
      <c r="R21" s="54"/>
      <c r="S21" s="86"/>
    </row>
    <row r="22" spans="1:19">
      <c r="A22" s="85">
        <f>'3 - Evaluation'!A56</f>
        <v>17</v>
      </c>
      <c r="B22" s="54" t="str">
        <f>'3 - Evaluation'!B56</f>
        <v>plant name</v>
      </c>
      <c r="C22" s="54">
        <f>'3 - Evaluation'!D58</f>
        <v>0.125</v>
      </c>
      <c r="D22" s="54">
        <f>'3 - Evaluation'!F58</f>
        <v>0.125</v>
      </c>
      <c r="E22" s="54">
        <f>'3 - Evaluation'!H58</f>
        <v>0.125</v>
      </c>
      <c r="F22" s="54">
        <f>'3 - Evaluation'!J58</f>
        <v>0.125</v>
      </c>
      <c r="G22" s="54">
        <f>'3 - Evaluation'!L58</f>
        <v>0.125</v>
      </c>
      <c r="H22" s="54">
        <f>'3 - Evaluation'!N58</f>
        <v>0.125</v>
      </c>
      <c r="I22" s="54">
        <f>'3 - Evaluation'!P58</f>
        <v>0.125</v>
      </c>
      <c r="J22" s="54">
        <f>'3 - Evaluation'!R58</f>
        <v>0.125</v>
      </c>
      <c r="K22" s="54">
        <f>'3 - Evaluation'!S58</f>
        <v>1</v>
      </c>
      <c r="L22" s="54"/>
      <c r="M22" s="54"/>
      <c r="N22" s="54"/>
      <c r="O22" s="54"/>
      <c r="P22" s="54"/>
      <c r="Q22" s="54"/>
      <c r="R22" s="54"/>
      <c r="S22" s="86"/>
    </row>
    <row r="23" spans="1:19">
      <c r="A23" s="85">
        <f>'3 - Evaluation'!A59</f>
        <v>18</v>
      </c>
      <c r="B23" s="54" t="str">
        <f>'3 - Evaluation'!B59</f>
        <v>plant name</v>
      </c>
      <c r="C23" s="54">
        <f>'3 - Evaluation'!D61</f>
        <v>0.125</v>
      </c>
      <c r="D23" s="54">
        <f>'3 - Evaluation'!F61</f>
        <v>0.125</v>
      </c>
      <c r="E23" s="54">
        <f>'3 - Evaluation'!H61</f>
        <v>0.125</v>
      </c>
      <c r="F23" s="54">
        <f>'3 - Evaluation'!J61</f>
        <v>0.125</v>
      </c>
      <c r="G23" s="54">
        <f>'3 - Evaluation'!L61</f>
        <v>0.125</v>
      </c>
      <c r="H23" s="54">
        <f>'3 - Evaluation'!N61</f>
        <v>0.125</v>
      </c>
      <c r="I23" s="54">
        <f>'3 - Evaluation'!P61</f>
        <v>0.125</v>
      </c>
      <c r="J23" s="54">
        <f>'3 - Evaluation'!R61</f>
        <v>0.125</v>
      </c>
      <c r="K23" s="54">
        <f>'3 - Evaluation'!S61</f>
        <v>1</v>
      </c>
      <c r="L23" s="54"/>
      <c r="M23" s="54"/>
      <c r="N23" s="54"/>
      <c r="O23" s="54"/>
      <c r="P23" s="54"/>
      <c r="Q23" s="54"/>
      <c r="R23" s="54"/>
      <c r="S23" s="86"/>
    </row>
    <row r="24" spans="1:19">
      <c r="A24" s="85">
        <f>'3 - Evaluation'!A62</f>
        <v>19</v>
      </c>
      <c r="B24" s="54" t="str">
        <f>'3 - Evaluation'!B62</f>
        <v>plant name</v>
      </c>
      <c r="C24" s="54">
        <f>'3 - Evaluation'!D64</f>
        <v>0.125</v>
      </c>
      <c r="D24" s="54">
        <f>'3 - Evaluation'!F64</f>
        <v>0.125</v>
      </c>
      <c r="E24" s="54">
        <f>'3 - Evaluation'!H64</f>
        <v>0.125</v>
      </c>
      <c r="F24" s="54">
        <f>'3 - Evaluation'!J64</f>
        <v>0.125</v>
      </c>
      <c r="G24" s="54">
        <f>'3 - Evaluation'!L64</f>
        <v>0.125</v>
      </c>
      <c r="H24" s="54">
        <f>'3 - Evaluation'!N64</f>
        <v>0.125</v>
      </c>
      <c r="I24" s="54">
        <f>'3 - Evaluation'!P64</f>
        <v>0.125</v>
      </c>
      <c r="J24" s="54">
        <f>'3 - Evaluation'!R64</f>
        <v>0.125</v>
      </c>
      <c r="K24" s="54">
        <f>'3 - Evaluation'!S64</f>
        <v>1</v>
      </c>
      <c r="L24" s="54"/>
      <c r="M24" s="54"/>
      <c r="N24" s="54"/>
      <c r="O24" s="54"/>
      <c r="P24" s="54"/>
      <c r="Q24" s="54"/>
      <c r="R24" s="54"/>
      <c r="S24" s="86"/>
    </row>
    <row r="25" spans="1:19">
      <c r="A25" s="85">
        <f>'3 - Evaluation'!A65</f>
        <v>20</v>
      </c>
      <c r="B25" s="54" t="str">
        <f>'3 - Evaluation'!B65</f>
        <v>plant name</v>
      </c>
      <c r="C25" s="54">
        <f>'3 - Evaluation'!D67</f>
        <v>0.125</v>
      </c>
      <c r="D25" s="54">
        <f>'3 - Evaluation'!F67</f>
        <v>0.125</v>
      </c>
      <c r="E25" s="54">
        <f>'3 - Evaluation'!H67</f>
        <v>0.125</v>
      </c>
      <c r="F25" s="54">
        <f>'3 - Evaluation'!J67</f>
        <v>0.125</v>
      </c>
      <c r="G25" s="54">
        <f>'3 - Evaluation'!L67</f>
        <v>0.125</v>
      </c>
      <c r="H25" s="54">
        <f>'3 - Evaluation'!N67</f>
        <v>0.125</v>
      </c>
      <c r="I25" s="54">
        <f>'3 - Evaluation'!P67</f>
        <v>0.125</v>
      </c>
      <c r="J25" s="54">
        <f>'3 - Evaluation'!R67</f>
        <v>0.125</v>
      </c>
      <c r="K25" s="54">
        <f>'3 - Evaluation'!S67</f>
        <v>1</v>
      </c>
      <c r="L25" s="54"/>
      <c r="M25" s="54"/>
      <c r="N25" s="54"/>
      <c r="O25" s="54"/>
      <c r="P25" s="54"/>
      <c r="Q25" s="54"/>
      <c r="R25" s="54"/>
      <c r="S25" s="86"/>
    </row>
    <row r="26" spans="1:19">
      <c r="A26" s="85"/>
      <c r="B26" s="54"/>
      <c r="C26" s="54"/>
      <c r="D26" s="54"/>
      <c r="E26" s="54"/>
      <c r="F26" s="54"/>
      <c r="G26" s="54"/>
      <c r="H26" s="54"/>
      <c r="I26" s="54"/>
      <c r="J26" s="54"/>
      <c r="K26" s="54"/>
      <c r="L26" s="54"/>
      <c r="M26" s="54"/>
      <c r="N26" s="54"/>
      <c r="O26" s="54"/>
      <c r="P26" s="54"/>
      <c r="Q26" s="54"/>
      <c r="R26" s="54"/>
      <c r="S26" s="86"/>
    </row>
    <row r="27" spans="1:19">
      <c r="A27" s="104" t="s">
        <v>98</v>
      </c>
      <c r="B27" s="105"/>
      <c r="C27" s="105"/>
      <c r="D27" s="105"/>
      <c r="E27" s="105"/>
      <c r="F27" s="105"/>
      <c r="G27" s="105"/>
      <c r="H27" s="105"/>
      <c r="I27" s="105"/>
      <c r="J27" s="105"/>
      <c r="K27" s="105"/>
      <c r="L27" s="105"/>
      <c r="M27" s="105"/>
      <c r="N27" s="105"/>
      <c r="O27" s="105"/>
      <c r="P27" s="105"/>
      <c r="Q27" s="105"/>
      <c r="R27" s="105"/>
      <c r="S27" s="106"/>
    </row>
    <row r="28" spans="1:19">
      <c r="A28" s="83"/>
      <c r="B28" s="60" t="s">
        <v>90</v>
      </c>
      <c r="C28" s="62" t="s">
        <v>21</v>
      </c>
      <c r="D28" s="62" t="s">
        <v>30</v>
      </c>
      <c r="E28" s="62" t="s">
        <v>37</v>
      </c>
      <c r="F28" s="62" t="s">
        <v>43</v>
      </c>
      <c r="G28" s="62" t="s">
        <v>49</v>
      </c>
      <c r="H28" s="62" t="s">
        <v>81</v>
      </c>
      <c r="I28" s="62" t="s">
        <v>63</v>
      </c>
      <c r="J28" s="62" t="s">
        <v>69</v>
      </c>
      <c r="K28" s="62"/>
      <c r="L28" s="7"/>
      <c r="M28" s="7"/>
      <c r="N28" s="7"/>
      <c r="O28" s="7"/>
      <c r="P28" s="7"/>
      <c r="Q28" s="7"/>
      <c r="R28" s="7"/>
      <c r="S28" s="47"/>
    </row>
    <row r="29" spans="1:19">
      <c r="A29" s="85">
        <f>A6</f>
        <v>1</v>
      </c>
      <c r="B29" s="54" t="str">
        <f>B6</f>
        <v>plant name</v>
      </c>
      <c r="C29" s="54">
        <f>'3 - Evaluation'!D8</f>
        <v>10</v>
      </c>
      <c r="D29" s="54">
        <f>'3 - Evaluation'!F8</f>
        <v>10</v>
      </c>
      <c r="E29" s="54">
        <f>'3 - Evaluation'!H8</f>
        <v>10</v>
      </c>
      <c r="F29" s="54">
        <f>'3 - Evaluation'!J8</f>
        <v>10</v>
      </c>
      <c r="G29" s="54">
        <f>'3 - Evaluation'!L8</f>
        <v>10</v>
      </c>
      <c r="H29" s="54">
        <f>'3 - Evaluation'!N8</f>
        <v>10</v>
      </c>
      <c r="I29" s="54">
        <f>'3 - Evaluation'!P8</f>
        <v>10</v>
      </c>
      <c r="J29" s="54">
        <f>'3 - Evaluation'!R8</f>
        <v>10</v>
      </c>
      <c r="K29" s="7"/>
      <c r="L29" s="7"/>
      <c r="M29" s="7"/>
      <c r="N29" s="7"/>
      <c r="O29" s="7"/>
      <c r="P29" s="7"/>
      <c r="Q29" s="7"/>
      <c r="R29" s="7"/>
      <c r="S29" s="47"/>
    </row>
    <row r="30" spans="1:19">
      <c r="A30" s="85">
        <f t="shared" ref="A30:B48" si="0">A7</f>
        <v>2</v>
      </c>
      <c r="B30" s="54" t="str">
        <f t="shared" si="0"/>
        <v>plant name</v>
      </c>
      <c r="C30" s="54">
        <f>'3 - Evaluation'!D11</f>
        <v>10</v>
      </c>
      <c r="D30" s="54">
        <f>'3 - Evaluation'!F11</f>
        <v>10</v>
      </c>
      <c r="E30" s="54">
        <f>'3 - Evaluation'!H11</f>
        <v>10</v>
      </c>
      <c r="F30" s="54">
        <f>'3 - Evaluation'!J11</f>
        <v>10</v>
      </c>
      <c r="G30" s="54">
        <f>'3 - Evaluation'!L11</f>
        <v>10</v>
      </c>
      <c r="H30" s="54">
        <f>'3 - Evaluation'!N11</f>
        <v>10</v>
      </c>
      <c r="I30" s="54">
        <f>'3 - Evaluation'!P11</f>
        <v>10</v>
      </c>
      <c r="J30" s="54">
        <f>'3 - Evaluation'!R11</f>
        <v>10</v>
      </c>
      <c r="K30" s="7"/>
      <c r="L30" s="7"/>
      <c r="M30" s="7"/>
      <c r="N30" s="7"/>
      <c r="O30" s="7"/>
      <c r="P30" s="7"/>
      <c r="Q30" s="7"/>
      <c r="R30" s="7"/>
      <c r="S30" s="47"/>
    </row>
    <row r="31" spans="1:19">
      <c r="A31" s="85">
        <f t="shared" si="0"/>
        <v>3</v>
      </c>
      <c r="B31" s="54" t="str">
        <f t="shared" si="0"/>
        <v>plant name</v>
      </c>
      <c r="C31" s="54">
        <f>'3 - Evaluation'!D14</f>
        <v>10</v>
      </c>
      <c r="D31" s="54">
        <f>'3 - Evaluation'!F14</f>
        <v>10</v>
      </c>
      <c r="E31" s="54">
        <f>'3 - Evaluation'!H14</f>
        <v>10</v>
      </c>
      <c r="F31" s="54">
        <f>'3 - Evaluation'!J14</f>
        <v>10</v>
      </c>
      <c r="G31" s="54">
        <f>'3 - Evaluation'!L14</f>
        <v>10</v>
      </c>
      <c r="H31" s="54">
        <f>'3 - Evaluation'!N14</f>
        <v>10</v>
      </c>
      <c r="I31" s="54">
        <f>'3 - Evaluation'!P14</f>
        <v>10</v>
      </c>
      <c r="J31" s="54">
        <f>'3 - Evaluation'!R14</f>
        <v>10</v>
      </c>
      <c r="K31" s="7"/>
      <c r="L31" s="7"/>
      <c r="M31" s="7"/>
      <c r="N31" s="7"/>
      <c r="O31" s="7"/>
      <c r="P31" s="7"/>
      <c r="Q31" s="7"/>
      <c r="R31" s="7"/>
      <c r="S31" s="47"/>
    </row>
    <row r="32" spans="1:19">
      <c r="A32" s="85">
        <f t="shared" si="0"/>
        <v>4</v>
      </c>
      <c r="B32" s="54" t="str">
        <f t="shared" si="0"/>
        <v>plant name</v>
      </c>
      <c r="C32" s="54">
        <f>'3 - Evaluation'!D17</f>
        <v>10</v>
      </c>
      <c r="D32" s="54">
        <f>'3 - Evaluation'!F17</f>
        <v>10</v>
      </c>
      <c r="E32" s="54">
        <f>'3 - Evaluation'!H17</f>
        <v>10</v>
      </c>
      <c r="F32" s="54">
        <f>'3 - Evaluation'!J17</f>
        <v>10</v>
      </c>
      <c r="G32" s="54">
        <f>'3 - Evaluation'!L17</f>
        <v>10</v>
      </c>
      <c r="H32" s="54">
        <f>'3 - Evaluation'!N17</f>
        <v>10</v>
      </c>
      <c r="I32" s="54">
        <f>'3 - Evaluation'!P17</f>
        <v>10</v>
      </c>
      <c r="J32" s="54">
        <f>'3 - Evaluation'!R17</f>
        <v>10</v>
      </c>
      <c r="K32" s="7"/>
      <c r="L32" s="7"/>
      <c r="M32" s="7"/>
      <c r="N32" s="7"/>
      <c r="O32" s="7"/>
      <c r="P32" s="7"/>
      <c r="Q32" s="7"/>
      <c r="R32" s="7"/>
      <c r="S32" s="47"/>
    </row>
    <row r="33" spans="1:19">
      <c r="A33" s="85">
        <f t="shared" si="0"/>
        <v>5</v>
      </c>
      <c r="B33" s="54" t="str">
        <f t="shared" si="0"/>
        <v>plant name</v>
      </c>
      <c r="C33" s="54">
        <f>'3 - Evaluation'!D20</f>
        <v>10</v>
      </c>
      <c r="D33" s="54">
        <f>'3 - Evaluation'!F20</f>
        <v>10</v>
      </c>
      <c r="E33" s="54">
        <f>'3 - Evaluation'!H20</f>
        <v>10</v>
      </c>
      <c r="F33" s="54">
        <f>'3 - Evaluation'!J20</f>
        <v>10</v>
      </c>
      <c r="G33" s="54">
        <f>'3 - Evaluation'!L20</f>
        <v>10</v>
      </c>
      <c r="H33" s="54">
        <f>'3 - Evaluation'!N20</f>
        <v>10</v>
      </c>
      <c r="I33" s="54">
        <f>'3 - Evaluation'!P20</f>
        <v>10</v>
      </c>
      <c r="J33" s="54">
        <f>'3 - Evaluation'!R20</f>
        <v>10</v>
      </c>
      <c r="K33" s="7"/>
      <c r="L33" s="7"/>
      <c r="M33" s="7"/>
      <c r="N33" s="7"/>
      <c r="O33" s="7"/>
      <c r="P33" s="7"/>
      <c r="Q33" s="7"/>
      <c r="R33" s="7"/>
      <c r="S33" s="47"/>
    </row>
    <row r="34" spans="1:19">
      <c r="A34" s="85">
        <f t="shared" si="0"/>
        <v>6</v>
      </c>
      <c r="B34" s="54" t="str">
        <f t="shared" si="0"/>
        <v>plant name</v>
      </c>
      <c r="C34" s="54">
        <f>'3 - Evaluation'!D23</f>
        <v>10</v>
      </c>
      <c r="D34" s="54">
        <f>'3 - Evaluation'!F23</f>
        <v>10</v>
      </c>
      <c r="E34" s="54">
        <f>'3 - Evaluation'!H23</f>
        <v>10</v>
      </c>
      <c r="F34" s="54">
        <f>'3 - Evaluation'!J23</f>
        <v>10</v>
      </c>
      <c r="G34" s="54">
        <f>'3 - Evaluation'!L23</f>
        <v>10</v>
      </c>
      <c r="H34" s="54">
        <f>'3 - Evaluation'!N23</f>
        <v>10</v>
      </c>
      <c r="I34" s="54">
        <f>'3 - Evaluation'!P23</f>
        <v>10</v>
      </c>
      <c r="J34" s="54">
        <f>'3 - Evaluation'!R23</f>
        <v>10</v>
      </c>
      <c r="K34" s="7"/>
      <c r="L34" s="7"/>
      <c r="M34" s="7"/>
      <c r="N34" s="7"/>
      <c r="O34" s="7"/>
      <c r="P34" s="7"/>
      <c r="Q34" s="7"/>
      <c r="R34" s="7"/>
      <c r="S34" s="47"/>
    </row>
    <row r="35" spans="1:19">
      <c r="A35" s="85">
        <f t="shared" si="0"/>
        <v>7</v>
      </c>
      <c r="B35" s="54" t="str">
        <f t="shared" si="0"/>
        <v>plant name</v>
      </c>
      <c r="C35" s="54">
        <f>'3 - Evaluation'!D26</f>
        <v>10</v>
      </c>
      <c r="D35" s="54">
        <f>'3 - Evaluation'!F26</f>
        <v>10</v>
      </c>
      <c r="E35" s="54">
        <f>'3 - Evaluation'!H26</f>
        <v>10</v>
      </c>
      <c r="F35" s="54">
        <f>'3 - Evaluation'!J26</f>
        <v>10</v>
      </c>
      <c r="G35" s="54">
        <f>'3 - Evaluation'!L26</f>
        <v>10</v>
      </c>
      <c r="H35" s="54">
        <f>'3 - Evaluation'!N26</f>
        <v>10</v>
      </c>
      <c r="I35" s="54">
        <f>'3 - Evaluation'!P26</f>
        <v>10</v>
      </c>
      <c r="J35" s="54">
        <f>'3 - Evaluation'!R26</f>
        <v>10</v>
      </c>
      <c r="K35" s="7"/>
      <c r="L35" s="7"/>
      <c r="M35" s="7"/>
      <c r="N35" s="7"/>
      <c r="O35" s="7"/>
      <c r="P35" s="7"/>
      <c r="Q35" s="7"/>
      <c r="R35" s="7"/>
      <c r="S35" s="47"/>
    </row>
    <row r="36" spans="1:19">
      <c r="A36" s="85">
        <f t="shared" si="0"/>
        <v>8</v>
      </c>
      <c r="B36" s="54" t="str">
        <f t="shared" si="0"/>
        <v>plant name</v>
      </c>
      <c r="C36" s="54">
        <f>'3 - Evaluation'!D29</f>
        <v>10</v>
      </c>
      <c r="D36" s="54">
        <f>'3 - Evaluation'!F29</f>
        <v>10</v>
      </c>
      <c r="E36" s="54">
        <f>'3 - Evaluation'!H29</f>
        <v>10</v>
      </c>
      <c r="F36" s="54">
        <f>'3 - Evaluation'!J29</f>
        <v>10</v>
      </c>
      <c r="G36" s="54">
        <f>'3 - Evaluation'!L29</f>
        <v>10</v>
      </c>
      <c r="H36" s="54">
        <f>'3 - Evaluation'!N29</f>
        <v>10</v>
      </c>
      <c r="I36" s="54">
        <f>'3 - Evaluation'!P29</f>
        <v>10</v>
      </c>
      <c r="J36" s="54">
        <f>'3 - Evaluation'!R29</f>
        <v>10</v>
      </c>
      <c r="K36" s="7"/>
      <c r="L36" s="7"/>
      <c r="M36" s="7"/>
      <c r="N36" s="7"/>
      <c r="O36" s="7"/>
      <c r="P36" s="7"/>
      <c r="Q36" s="7"/>
      <c r="R36" s="7"/>
      <c r="S36" s="47"/>
    </row>
    <row r="37" spans="1:19">
      <c r="A37" s="85">
        <f t="shared" si="0"/>
        <v>9</v>
      </c>
      <c r="B37" s="54" t="str">
        <f t="shared" si="0"/>
        <v>plant name</v>
      </c>
      <c r="C37" s="54">
        <f>'3 - Evaluation'!D32</f>
        <v>10</v>
      </c>
      <c r="D37" s="54">
        <f>'3 - Evaluation'!F32</f>
        <v>10</v>
      </c>
      <c r="E37" s="54">
        <f>'3 - Evaluation'!H32</f>
        <v>10</v>
      </c>
      <c r="F37" s="54">
        <f>'3 - Evaluation'!J32</f>
        <v>10</v>
      </c>
      <c r="G37" s="54">
        <f>'3 - Evaluation'!L32</f>
        <v>10</v>
      </c>
      <c r="H37" s="54">
        <f>'3 - Evaluation'!N32</f>
        <v>10</v>
      </c>
      <c r="I37" s="54">
        <f>'3 - Evaluation'!P32</f>
        <v>10</v>
      </c>
      <c r="J37" s="54">
        <f>'3 - Evaluation'!R32</f>
        <v>10</v>
      </c>
      <c r="K37" s="7"/>
      <c r="L37" s="7"/>
      <c r="M37" s="7"/>
      <c r="N37" s="7"/>
      <c r="O37" s="7"/>
      <c r="P37" s="7"/>
      <c r="Q37" s="7"/>
      <c r="R37" s="7"/>
      <c r="S37" s="47"/>
    </row>
    <row r="38" spans="1:19">
      <c r="A38" s="85">
        <f t="shared" si="0"/>
        <v>10</v>
      </c>
      <c r="B38" s="54" t="str">
        <f t="shared" si="0"/>
        <v>plant name</v>
      </c>
      <c r="C38" s="54">
        <f>'3 - Evaluation'!D35</f>
        <v>10</v>
      </c>
      <c r="D38" s="54">
        <f>'3 - Evaluation'!F35</f>
        <v>10</v>
      </c>
      <c r="E38" s="54">
        <f>'3 - Evaluation'!H35</f>
        <v>10</v>
      </c>
      <c r="F38" s="54">
        <f>'3 - Evaluation'!J35</f>
        <v>10</v>
      </c>
      <c r="G38" s="54">
        <f>'3 - Evaluation'!L35</f>
        <v>10</v>
      </c>
      <c r="H38" s="54">
        <f>'3 - Evaluation'!N35</f>
        <v>10</v>
      </c>
      <c r="I38" s="54">
        <f>'3 - Evaluation'!P35</f>
        <v>10</v>
      </c>
      <c r="J38" s="54">
        <f>'3 - Evaluation'!R35</f>
        <v>10</v>
      </c>
      <c r="K38" s="7"/>
      <c r="L38" s="7"/>
      <c r="M38" s="7"/>
      <c r="N38" s="7"/>
      <c r="O38" s="7"/>
      <c r="P38" s="7"/>
      <c r="Q38" s="7"/>
      <c r="R38" s="7"/>
      <c r="S38" s="47"/>
    </row>
    <row r="39" spans="1:19">
      <c r="A39" s="85">
        <f t="shared" si="0"/>
        <v>11</v>
      </c>
      <c r="B39" s="54" t="str">
        <f t="shared" si="0"/>
        <v>plant name</v>
      </c>
      <c r="C39" s="54">
        <f>'3 - Evaluation'!D38</f>
        <v>10</v>
      </c>
      <c r="D39" s="54">
        <f>'3 - Evaluation'!F38</f>
        <v>10</v>
      </c>
      <c r="E39" s="54">
        <f>'3 - Evaluation'!H38</f>
        <v>10</v>
      </c>
      <c r="F39" s="54">
        <f>'3 - Evaluation'!J38</f>
        <v>10</v>
      </c>
      <c r="G39" s="54">
        <f>'3 - Evaluation'!L38</f>
        <v>10</v>
      </c>
      <c r="H39" s="54">
        <f>'3 - Evaluation'!N38</f>
        <v>10</v>
      </c>
      <c r="I39" s="54">
        <f>'3 - Evaluation'!P38</f>
        <v>10</v>
      </c>
      <c r="J39" s="54">
        <f>'3 - Evaluation'!R38</f>
        <v>10</v>
      </c>
      <c r="K39" s="7"/>
      <c r="L39" s="7"/>
      <c r="M39" s="7"/>
      <c r="N39" s="7"/>
      <c r="O39" s="7"/>
      <c r="P39" s="7"/>
      <c r="Q39" s="7"/>
      <c r="R39" s="7"/>
      <c r="S39" s="47"/>
    </row>
    <row r="40" spans="1:19">
      <c r="A40" s="85">
        <f t="shared" si="0"/>
        <v>12</v>
      </c>
      <c r="B40" s="54" t="str">
        <f t="shared" si="0"/>
        <v>plant name</v>
      </c>
      <c r="C40" s="54">
        <f>'3 - Evaluation'!D41</f>
        <v>10</v>
      </c>
      <c r="D40" s="54">
        <f>'3 - Evaluation'!F41</f>
        <v>10</v>
      </c>
      <c r="E40" s="54">
        <f>'3 - Evaluation'!H41</f>
        <v>10</v>
      </c>
      <c r="F40" s="54">
        <f>'3 - Evaluation'!J41</f>
        <v>10</v>
      </c>
      <c r="G40" s="54">
        <f>'3 - Evaluation'!L41</f>
        <v>10</v>
      </c>
      <c r="H40" s="54">
        <f>'3 - Evaluation'!N41</f>
        <v>10</v>
      </c>
      <c r="I40" s="54">
        <f>'3 - Evaluation'!P41</f>
        <v>10</v>
      </c>
      <c r="J40" s="54">
        <f>'3 - Evaluation'!R41</f>
        <v>10</v>
      </c>
      <c r="K40" s="7"/>
      <c r="L40" s="7"/>
      <c r="M40" s="7"/>
      <c r="N40" s="7"/>
      <c r="O40" s="7"/>
      <c r="P40" s="7"/>
      <c r="Q40" s="7"/>
      <c r="R40" s="7"/>
      <c r="S40" s="47"/>
    </row>
    <row r="41" spans="1:19">
      <c r="A41" s="85">
        <f t="shared" si="0"/>
        <v>13</v>
      </c>
      <c r="B41" s="54" t="str">
        <f t="shared" si="0"/>
        <v>plant name</v>
      </c>
      <c r="C41" s="54">
        <f>'3 - Evaluation'!D44</f>
        <v>10</v>
      </c>
      <c r="D41" s="54">
        <f>'3 - Evaluation'!F44</f>
        <v>10</v>
      </c>
      <c r="E41" s="54">
        <f>'3 - Evaluation'!H44</f>
        <v>10</v>
      </c>
      <c r="F41" s="54">
        <f>'3 - Evaluation'!J44</f>
        <v>10</v>
      </c>
      <c r="G41" s="54">
        <f>'3 - Evaluation'!L44</f>
        <v>10</v>
      </c>
      <c r="H41" s="54">
        <f>'3 - Evaluation'!N44</f>
        <v>10</v>
      </c>
      <c r="I41" s="54">
        <f>'3 - Evaluation'!P44</f>
        <v>10</v>
      </c>
      <c r="J41" s="54">
        <f>'3 - Evaluation'!R44</f>
        <v>10</v>
      </c>
      <c r="K41" s="7"/>
      <c r="L41" s="7"/>
      <c r="M41" s="7"/>
      <c r="N41" s="7"/>
      <c r="O41" s="7"/>
      <c r="P41" s="7"/>
      <c r="Q41" s="7"/>
      <c r="R41" s="7"/>
      <c r="S41" s="47"/>
    </row>
    <row r="42" spans="1:19">
      <c r="A42" s="85">
        <f t="shared" si="0"/>
        <v>14</v>
      </c>
      <c r="B42" s="54" t="str">
        <f t="shared" si="0"/>
        <v>plant name</v>
      </c>
      <c r="C42" s="54">
        <f>'3 - Evaluation'!D47</f>
        <v>10</v>
      </c>
      <c r="D42" s="54">
        <f>'3 - Evaluation'!F47</f>
        <v>10</v>
      </c>
      <c r="E42" s="54">
        <f>'3 - Evaluation'!H47</f>
        <v>10</v>
      </c>
      <c r="F42" s="54">
        <f>'3 - Evaluation'!J47</f>
        <v>10</v>
      </c>
      <c r="G42" s="54">
        <f>'3 - Evaluation'!L47</f>
        <v>10</v>
      </c>
      <c r="H42" s="54">
        <f>'3 - Evaluation'!N47</f>
        <v>10</v>
      </c>
      <c r="I42" s="54">
        <f>'3 - Evaluation'!P47</f>
        <v>10</v>
      </c>
      <c r="J42" s="54">
        <f>'3 - Evaluation'!R47</f>
        <v>10</v>
      </c>
      <c r="K42" s="7"/>
      <c r="L42" s="7"/>
      <c r="M42" s="7"/>
      <c r="N42" s="7"/>
      <c r="O42" s="7"/>
      <c r="P42" s="7"/>
      <c r="Q42" s="7"/>
      <c r="R42" s="7"/>
      <c r="S42" s="47"/>
    </row>
    <row r="43" spans="1:19">
      <c r="A43" s="85">
        <f t="shared" si="0"/>
        <v>15</v>
      </c>
      <c r="B43" s="54" t="str">
        <f t="shared" si="0"/>
        <v>plant name</v>
      </c>
      <c r="C43" s="54">
        <f>'3 - Evaluation'!D50</f>
        <v>10</v>
      </c>
      <c r="D43" s="54">
        <f>'3 - Evaluation'!F50</f>
        <v>10</v>
      </c>
      <c r="E43" s="54">
        <f>'3 - Evaluation'!H50</f>
        <v>10</v>
      </c>
      <c r="F43" s="54">
        <f>'3 - Evaluation'!J50</f>
        <v>10</v>
      </c>
      <c r="G43" s="54">
        <f>'3 - Evaluation'!L50</f>
        <v>10</v>
      </c>
      <c r="H43" s="54">
        <f>'3 - Evaluation'!N50</f>
        <v>10</v>
      </c>
      <c r="I43" s="54">
        <f>'3 - Evaluation'!P50</f>
        <v>10</v>
      </c>
      <c r="J43" s="54">
        <f>'3 - Evaluation'!R50</f>
        <v>10</v>
      </c>
      <c r="K43" s="7"/>
      <c r="L43" s="7"/>
      <c r="M43" s="7"/>
      <c r="N43" s="7"/>
      <c r="O43" s="7"/>
      <c r="P43" s="7"/>
      <c r="Q43" s="7"/>
      <c r="R43" s="7"/>
      <c r="S43" s="47"/>
    </row>
    <row r="44" spans="1:19">
      <c r="A44" s="85">
        <f t="shared" si="0"/>
        <v>16</v>
      </c>
      <c r="B44" s="54" t="str">
        <f t="shared" si="0"/>
        <v>plant name</v>
      </c>
      <c r="C44" s="54">
        <f>'3 - Evaluation'!D53</f>
        <v>10</v>
      </c>
      <c r="D44" s="54">
        <f>'3 - Evaluation'!F53</f>
        <v>10</v>
      </c>
      <c r="E44" s="54">
        <f>'3 - Evaluation'!H53</f>
        <v>10</v>
      </c>
      <c r="F44" s="54">
        <f>'3 - Evaluation'!J53</f>
        <v>10</v>
      </c>
      <c r="G44" s="54">
        <f>'3 - Evaluation'!L53</f>
        <v>10</v>
      </c>
      <c r="H44" s="54">
        <f>'3 - Evaluation'!N53</f>
        <v>10</v>
      </c>
      <c r="I44" s="54">
        <f>'3 - Evaluation'!P53</f>
        <v>10</v>
      </c>
      <c r="J44" s="54">
        <f>'3 - Evaluation'!R53</f>
        <v>10</v>
      </c>
      <c r="K44" s="7"/>
      <c r="L44" s="7"/>
      <c r="M44" s="7"/>
      <c r="N44" s="7"/>
      <c r="O44" s="7"/>
      <c r="P44" s="7"/>
      <c r="Q44" s="7"/>
      <c r="R44" s="7"/>
      <c r="S44" s="47"/>
    </row>
    <row r="45" spans="1:19">
      <c r="A45" s="85">
        <f t="shared" si="0"/>
        <v>17</v>
      </c>
      <c r="B45" s="54" t="str">
        <f t="shared" si="0"/>
        <v>plant name</v>
      </c>
      <c r="C45" s="54">
        <f>'3 - Evaluation'!D56</f>
        <v>10</v>
      </c>
      <c r="D45" s="54">
        <f>'3 - Evaluation'!F56</f>
        <v>10</v>
      </c>
      <c r="E45" s="54">
        <f>'3 - Evaluation'!H56</f>
        <v>10</v>
      </c>
      <c r="F45" s="54">
        <f>'3 - Evaluation'!J56</f>
        <v>10</v>
      </c>
      <c r="G45" s="54">
        <f>'3 - Evaluation'!L56</f>
        <v>10</v>
      </c>
      <c r="H45" s="54">
        <f>'3 - Evaluation'!N56</f>
        <v>10</v>
      </c>
      <c r="I45" s="54">
        <f>'3 - Evaluation'!P56</f>
        <v>10</v>
      </c>
      <c r="J45" s="54">
        <f>'3 - Evaluation'!R56</f>
        <v>10</v>
      </c>
      <c r="K45" s="7"/>
      <c r="L45" s="7"/>
      <c r="M45" s="7"/>
      <c r="N45" s="7"/>
      <c r="O45" s="7"/>
      <c r="P45" s="7"/>
      <c r="Q45" s="7"/>
      <c r="R45" s="7"/>
      <c r="S45" s="47"/>
    </row>
    <row r="46" spans="1:19">
      <c r="A46" s="85">
        <f t="shared" si="0"/>
        <v>18</v>
      </c>
      <c r="B46" s="54" t="str">
        <f t="shared" si="0"/>
        <v>plant name</v>
      </c>
      <c r="C46" s="54">
        <f>'3 - Evaluation'!D59</f>
        <v>10</v>
      </c>
      <c r="D46" s="54">
        <f>'3 - Evaluation'!F59</f>
        <v>10</v>
      </c>
      <c r="E46" s="54">
        <f>'3 - Evaluation'!H59</f>
        <v>10</v>
      </c>
      <c r="F46" s="54">
        <f>'3 - Evaluation'!J59</f>
        <v>10</v>
      </c>
      <c r="G46" s="54">
        <f>'3 - Evaluation'!L59</f>
        <v>10</v>
      </c>
      <c r="H46" s="54">
        <f>'3 - Evaluation'!N59</f>
        <v>10</v>
      </c>
      <c r="I46" s="54">
        <f>'3 - Evaluation'!P59</f>
        <v>10</v>
      </c>
      <c r="J46" s="54">
        <f>'3 - Evaluation'!R59</f>
        <v>10</v>
      </c>
      <c r="K46" s="7"/>
      <c r="L46" s="7"/>
      <c r="M46" s="7"/>
      <c r="N46" s="7"/>
      <c r="O46" s="7"/>
      <c r="P46" s="7"/>
      <c r="Q46" s="7"/>
      <c r="R46" s="7"/>
      <c r="S46" s="47"/>
    </row>
    <row r="47" spans="1:19">
      <c r="A47" s="85">
        <f t="shared" si="0"/>
        <v>19</v>
      </c>
      <c r="B47" s="54" t="str">
        <f t="shared" si="0"/>
        <v>plant name</v>
      </c>
      <c r="C47" s="54">
        <f>'3 - Evaluation'!D62</f>
        <v>10</v>
      </c>
      <c r="D47" s="54">
        <f>'3 - Evaluation'!F62</f>
        <v>10</v>
      </c>
      <c r="E47" s="54">
        <f>'3 - Evaluation'!H62</f>
        <v>10</v>
      </c>
      <c r="F47" s="54">
        <f>'3 - Evaluation'!J62</f>
        <v>10</v>
      </c>
      <c r="G47" s="54">
        <f>'3 - Evaluation'!L62</f>
        <v>10</v>
      </c>
      <c r="H47" s="54">
        <f>'3 - Evaluation'!N62</f>
        <v>10</v>
      </c>
      <c r="I47" s="54">
        <f>'3 - Evaluation'!P62</f>
        <v>10</v>
      </c>
      <c r="J47" s="54">
        <f>'3 - Evaluation'!R62</f>
        <v>10</v>
      </c>
      <c r="K47" s="7"/>
      <c r="L47" s="7"/>
      <c r="M47" s="7"/>
      <c r="N47" s="7"/>
      <c r="O47" s="7"/>
      <c r="P47" s="7"/>
      <c r="Q47" s="7"/>
      <c r="R47" s="7"/>
      <c r="S47" s="47"/>
    </row>
    <row r="48" spans="1:19">
      <c r="A48" s="87">
        <f t="shared" si="0"/>
        <v>20</v>
      </c>
      <c r="B48" s="88" t="str">
        <f t="shared" si="0"/>
        <v>plant name</v>
      </c>
      <c r="C48" s="88">
        <f>'3 - Evaluation'!D65</f>
        <v>10</v>
      </c>
      <c r="D48" s="88">
        <f>'3 - Evaluation'!F65</f>
        <v>10</v>
      </c>
      <c r="E48" s="88">
        <f>'3 - Evaluation'!H65</f>
        <v>10</v>
      </c>
      <c r="F48" s="88">
        <f>'3 - Evaluation'!J65</f>
        <v>10</v>
      </c>
      <c r="G48" s="88">
        <f>'3 - Evaluation'!L65</f>
        <v>10</v>
      </c>
      <c r="H48" s="88">
        <f>'3 - Evaluation'!N65</f>
        <v>10</v>
      </c>
      <c r="I48" s="88">
        <f>'3 - Evaluation'!P65</f>
        <v>10</v>
      </c>
      <c r="J48" s="88">
        <f>'3 - Evaluation'!R65</f>
        <v>10</v>
      </c>
      <c r="K48" s="89"/>
      <c r="L48" s="89"/>
      <c r="M48" s="89"/>
      <c r="N48" s="89"/>
      <c r="O48" s="89"/>
      <c r="P48" s="89"/>
      <c r="Q48" s="89"/>
      <c r="R48" s="89"/>
      <c r="S48" s="90"/>
    </row>
    <row r="49" spans="1:19">
      <c r="A49" s="43"/>
      <c r="B49" s="7"/>
      <c r="C49" s="7"/>
      <c r="D49" s="7"/>
      <c r="E49" s="7"/>
      <c r="F49" s="7"/>
      <c r="G49" s="7"/>
      <c r="H49" s="7"/>
      <c r="I49" s="7"/>
      <c r="J49" s="7"/>
      <c r="K49" s="7"/>
      <c r="L49" s="7"/>
      <c r="M49" s="7"/>
      <c r="N49" s="7"/>
      <c r="O49" s="7"/>
      <c r="P49" s="7"/>
      <c r="Q49" s="7"/>
      <c r="R49" s="7"/>
      <c r="S49" s="47"/>
    </row>
    <row r="50" spans="1:19">
      <c r="A50" s="43"/>
      <c r="B50" s="7"/>
      <c r="C50" s="7"/>
      <c r="D50" s="7"/>
      <c r="E50" s="7"/>
      <c r="F50" s="7"/>
      <c r="G50" s="7"/>
      <c r="H50" s="7"/>
      <c r="I50" s="7"/>
      <c r="J50" s="7"/>
      <c r="K50" s="7"/>
      <c r="L50" s="7"/>
      <c r="M50" s="7"/>
      <c r="N50" s="7"/>
      <c r="O50" s="7"/>
      <c r="P50" s="7"/>
      <c r="Q50" s="7"/>
      <c r="R50" s="7"/>
      <c r="S50" s="47"/>
    </row>
    <row r="51" spans="1:19">
      <c r="A51" s="43"/>
      <c r="B51" s="7"/>
      <c r="C51" s="7"/>
      <c r="D51" s="7"/>
      <c r="E51" s="7"/>
      <c r="F51" s="7"/>
      <c r="G51" s="7"/>
      <c r="H51" s="7"/>
      <c r="I51" s="7"/>
      <c r="J51" s="7"/>
      <c r="K51" s="7"/>
      <c r="L51" s="7"/>
      <c r="M51" s="7"/>
      <c r="N51" s="7"/>
      <c r="O51" s="7"/>
      <c r="P51" s="7"/>
      <c r="Q51" s="7"/>
      <c r="R51" s="7"/>
      <c r="S51" s="47"/>
    </row>
    <row r="52" spans="1:19">
      <c r="A52" s="43"/>
      <c r="B52" s="7"/>
      <c r="C52" s="7"/>
      <c r="D52" s="7"/>
      <c r="E52" s="7"/>
      <c r="F52" s="7"/>
      <c r="G52" s="7"/>
      <c r="H52" s="7"/>
      <c r="I52" s="7"/>
      <c r="J52" s="7"/>
      <c r="K52" s="7"/>
      <c r="L52" s="7"/>
      <c r="M52" s="7"/>
      <c r="N52" s="7"/>
      <c r="O52" s="7"/>
      <c r="P52" s="7"/>
      <c r="Q52" s="7"/>
      <c r="R52" s="7"/>
      <c r="S52" s="47"/>
    </row>
    <row r="53" spans="1:19">
      <c r="A53" s="43"/>
      <c r="B53" s="7"/>
      <c r="C53" s="7"/>
      <c r="D53" s="7"/>
      <c r="E53" s="7"/>
      <c r="F53" s="7"/>
      <c r="G53" s="7"/>
      <c r="H53" s="7"/>
      <c r="I53" s="7"/>
      <c r="J53" s="7"/>
      <c r="K53" s="7"/>
      <c r="L53" s="7"/>
      <c r="M53" s="7"/>
      <c r="N53" s="7"/>
      <c r="O53" s="7"/>
      <c r="P53" s="7"/>
      <c r="Q53" s="7"/>
      <c r="R53" s="7"/>
      <c r="S53" s="47"/>
    </row>
    <row r="54" spans="1:19">
      <c r="A54" s="43"/>
      <c r="B54" s="7"/>
      <c r="C54" s="7"/>
      <c r="D54" s="7"/>
      <c r="E54" s="7"/>
      <c r="F54" s="7"/>
      <c r="G54" s="7"/>
      <c r="H54" s="7"/>
      <c r="I54" s="7"/>
      <c r="J54" s="7"/>
      <c r="K54" s="7"/>
      <c r="L54" s="7"/>
      <c r="M54" s="7"/>
      <c r="N54" s="7"/>
      <c r="O54" s="7"/>
      <c r="P54" s="7"/>
      <c r="Q54" s="7"/>
      <c r="R54" s="7"/>
      <c r="S54" s="47"/>
    </row>
    <row r="55" spans="1:19">
      <c r="A55" s="43"/>
      <c r="B55" s="7"/>
      <c r="C55" s="7"/>
      <c r="D55" s="7"/>
      <c r="E55" s="7"/>
      <c r="F55" s="7"/>
      <c r="G55" s="7"/>
      <c r="H55" s="7"/>
      <c r="I55" s="7"/>
      <c r="J55" s="7"/>
      <c r="K55" s="7"/>
      <c r="L55" s="7"/>
      <c r="M55" s="7"/>
      <c r="N55" s="7"/>
      <c r="O55" s="7"/>
      <c r="P55" s="7"/>
      <c r="Q55" s="7"/>
      <c r="R55" s="7"/>
      <c r="S55" s="47"/>
    </row>
    <row r="56" spans="1:19">
      <c r="A56" s="43"/>
      <c r="B56" s="7"/>
      <c r="C56" s="7"/>
      <c r="D56" s="7"/>
      <c r="E56" s="7"/>
      <c r="F56" s="7"/>
      <c r="G56" s="7"/>
      <c r="H56" s="7"/>
      <c r="I56" s="7"/>
      <c r="J56" s="7"/>
      <c r="K56" s="7"/>
      <c r="L56" s="7"/>
      <c r="M56" s="7"/>
      <c r="N56" s="7"/>
      <c r="O56" s="7"/>
      <c r="P56" s="7"/>
      <c r="Q56" s="7"/>
      <c r="R56" s="7"/>
      <c r="S56" s="47"/>
    </row>
    <row r="57" spans="1:19">
      <c r="A57" s="43"/>
      <c r="B57" s="7"/>
      <c r="C57" s="7"/>
      <c r="D57" s="7"/>
      <c r="E57" s="7"/>
      <c r="F57" s="7"/>
      <c r="G57" s="7"/>
      <c r="H57" s="7"/>
      <c r="I57" s="7"/>
      <c r="J57" s="7"/>
      <c r="K57" s="7"/>
      <c r="L57" s="7"/>
      <c r="M57" s="7"/>
      <c r="N57" s="7"/>
      <c r="O57" s="7"/>
      <c r="P57" s="7"/>
      <c r="Q57" s="7"/>
      <c r="R57" s="7"/>
      <c r="S57" s="47"/>
    </row>
    <row r="58" spans="1:19">
      <c r="A58" s="43"/>
      <c r="B58" s="7"/>
      <c r="C58" s="7"/>
      <c r="D58" s="7"/>
      <c r="E58" s="7"/>
      <c r="F58" s="7"/>
      <c r="G58" s="7"/>
      <c r="H58" s="7"/>
      <c r="I58" s="7"/>
      <c r="J58" s="7"/>
      <c r="K58" s="7"/>
      <c r="L58" s="7"/>
      <c r="M58" s="7"/>
      <c r="N58" s="7"/>
      <c r="O58" s="7"/>
      <c r="P58" s="7"/>
      <c r="Q58" s="7"/>
      <c r="R58" s="7"/>
      <c r="S58" s="47"/>
    </row>
    <row r="59" spans="1:19">
      <c r="A59" s="43"/>
      <c r="B59" s="7"/>
      <c r="C59" s="7"/>
      <c r="D59" s="7"/>
      <c r="E59" s="7"/>
      <c r="F59" s="7"/>
      <c r="G59" s="7"/>
      <c r="H59" s="7"/>
      <c r="I59" s="7"/>
      <c r="J59" s="7"/>
      <c r="K59" s="7"/>
      <c r="L59" s="7"/>
      <c r="M59" s="7"/>
      <c r="N59" s="7"/>
      <c r="O59" s="7"/>
      <c r="P59" s="7"/>
      <c r="Q59" s="7"/>
      <c r="R59" s="7"/>
      <c r="S59" s="47"/>
    </row>
    <row r="60" spans="1:19">
      <c r="A60" s="43"/>
      <c r="B60" s="7"/>
      <c r="C60" s="7"/>
      <c r="D60" s="7"/>
      <c r="E60" s="7"/>
      <c r="F60" s="7"/>
      <c r="G60" s="7"/>
      <c r="H60" s="7"/>
      <c r="I60" s="7"/>
      <c r="J60" s="7"/>
      <c r="K60" s="7"/>
      <c r="L60" s="7"/>
      <c r="M60" s="7"/>
      <c r="N60" s="7"/>
      <c r="O60" s="7"/>
      <c r="P60" s="7"/>
      <c r="Q60" s="7"/>
      <c r="R60" s="7"/>
      <c r="S60" s="47"/>
    </row>
    <row r="61" spans="1:19">
      <c r="A61" s="43"/>
      <c r="B61" s="7"/>
      <c r="C61" s="7"/>
      <c r="D61" s="7"/>
      <c r="E61" s="7"/>
      <c r="F61" s="7"/>
      <c r="G61" s="7"/>
      <c r="H61" s="7"/>
      <c r="I61" s="7"/>
      <c r="J61" s="7"/>
      <c r="K61" s="7"/>
      <c r="L61" s="7"/>
      <c r="M61" s="7"/>
      <c r="N61" s="7"/>
      <c r="O61" s="7"/>
      <c r="P61" s="7"/>
      <c r="Q61" s="7"/>
      <c r="R61" s="7"/>
      <c r="S61" s="47"/>
    </row>
    <row r="62" spans="1:19">
      <c r="A62" s="43"/>
      <c r="B62" s="7"/>
      <c r="C62" s="7"/>
      <c r="D62" s="7"/>
      <c r="E62" s="7"/>
      <c r="F62" s="7"/>
      <c r="G62" s="7"/>
      <c r="H62" s="7"/>
      <c r="I62" s="7"/>
      <c r="J62" s="7"/>
      <c r="K62" s="7"/>
      <c r="L62" s="7"/>
      <c r="M62" s="7"/>
      <c r="N62" s="7"/>
      <c r="O62" s="7"/>
      <c r="P62" s="7"/>
      <c r="Q62" s="7"/>
      <c r="R62" s="7"/>
      <c r="S62" s="47"/>
    </row>
    <row r="63" spans="1:19">
      <c r="A63" s="43"/>
      <c r="B63" s="7"/>
      <c r="C63" s="7"/>
      <c r="D63" s="7"/>
      <c r="E63" s="7"/>
      <c r="F63" s="7"/>
      <c r="G63" s="7"/>
      <c r="H63" s="7"/>
      <c r="I63" s="7"/>
      <c r="J63" s="7"/>
      <c r="K63" s="7"/>
      <c r="L63" s="7"/>
      <c r="M63" s="7"/>
      <c r="N63" s="7"/>
      <c r="O63" s="7"/>
      <c r="P63" s="7"/>
      <c r="Q63" s="7"/>
      <c r="R63" s="7"/>
      <c r="S63" s="47"/>
    </row>
    <row r="64" spans="1:19">
      <c r="A64" s="43"/>
      <c r="B64" s="7"/>
      <c r="C64" s="7"/>
      <c r="D64" s="7"/>
      <c r="E64" s="7"/>
      <c r="F64" s="7"/>
      <c r="G64" s="7"/>
      <c r="H64" s="7"/>
      <c r="I64" s="7"/>
      <c r="J64" s="7"/>
      <c r="K64" s="7"/>
      <c r="L64" s="7"/>
      <c r="M64" s="7"/>
      <c r="N64" s="7"/>
      <c r="O64" s="7"/>
      <c r="P64" s="7"/>
      <c r="Q64" s="7"/>
      <c r="R64" s="7"/>
      <c r="S64" s="47"/>
    </row>
    <row r="65" spans="1:19">
      <c r="A65" s="43"/>
      <c r="B65" s="7"/>
      <c r="C65" s="7"/>
      <c r="D65" s="7"/>
      <c r="E65" s="7"/>
      <c r="F65" s="7"/>
      <c r="G65" s="7"/>
      <c r="H65" s="7"/>
      <c r="I65" s="7"/>
      <c r="J65" s="7"/>
      <c r="K65" s="7"/>
      <c r="L65" s="7"/>
      <c r="M65" s="7"/>
      <c r="N65" s="7"/>
      <c r="O65" s="7"/>
      <c r="P65" s="7"/>
      <c r="Q65" s="7"/>
      <c r="R65" s="7"/>
      <c r="S65" s="47"/>
    </row>
    <row r="66" spans="1:19">
      <c r="A66" s="43"/>
      <c r="B66" s="7"/>
      <c r="C66" s="7"/>
      <c r="D66" s="7"/>
      <c r="E66" s="7"/>
      <c r="F66" s="7"/>
      <c r="G66" s="7"/>
      <c r="H66" s="7"/>
      <c r="I66" s="7"/>
      <c r="J66" s="7"/>
      <c r="K66" s="7"/>
      <c r="L66" s="7"/>
      <c r="M66" s="7"/>
      <c r="N66" s="7"/>
      <c r="O66" s="7"/>
      <c r="P66" s="7"/>
      <c r="Q66" s="7"/>
      <c r="R66" s="7"/>
      <c r="S66" s="47"/>
    </row>
    <row r="67" spans="1:19">
      <c r="A67" s="43"/>
      <c r="B67" s="7"/>
      <c r="C67" s="7"/>
      <c r="D67" s="7"/>
      <c r="E67" s="7"/>
      <c r="F67" s="7"/>
      <c r="G67" s="7"/>
      <c r="H67" s="7"/>
      <c r="I67" s="7"/>
      <c r="J67" s="7"/>
      <c r="K67" s="7"/>
      <c r="L67" s="7"/>
      <c r="M67" s="7"/>
      <c r="N67" s="7"/>
      <c r="O67" s="7"/>
      <c r="P67" s="7"/>
      <c r="Q67" s="7"/>
      <c r="R67" s="7"/>
      <c r="S67" s="47"/>
    </row>
    <row r="68" spans="1:19">
      <c r="A68" s="43"/>
      <c r="B68" s="7"/>
      <c r="C68" s="7"/>
      <c r="D68" s="7"/>
      <c r="E68" s="7"/>
      <c r="F68" s="7"/>
      <c r="G68" s="7"/>
      <c r="H68" s="7"/>
      <c r="I68" s="7"/>
      <c r="J68" s="7"/>
      <c r="K68" s="7"/>
      <c r="L68" s="7"/>
      <c r="M68" s="7"/>
      <c r="N68" s="7"/>
      <c r="O68" s="7"/>
      <c r="P68" s="7"/>
      <c r="Q68" s="7"/>
      <c r="R68" s="7"/>
      <c r="S68" s="47"/>
    </row>
    <row r="69" spans="1:19">
      <c r="A69" s="43"/>
      <c r="B69" s="7"/>
      <c r="C69" s="7"/>
      <c r="D69" s="7"/>
      <c r="E69" s="7"/>
      <c r="F69" s="7"/>
      <c r="G69" s="7"/>
      <c r="H69" s="7"/>
      <c r="I69" s="7"/>
      <c r="J69" s="7"/>
      <c r="K69" s="7"/>
      <c r="L69" s="7"/>
      <c r="M69" s="7"/>
      <c r="N69" s="7"/>
      <c r="O69" s="7"/>
      <c r="P69" s="7"/>
      <c r="Q69" s="7"/>
      <c r="R69" s="7"/>
      <c r="S69" s="47"/>
    </row>
    <row r="70" spans="1:19">
      <c r="A70" s="43"/>
      <c r="B70" s="7"/>
      <c r="C70" s="7"/>
      <c r="D70" s="7"/>
      <c r="E70" s="7"/>
      <c r="F70" s="7"/>
      <c r="G70" s="7"/>
      <c r="H70" s="7"/>
      <c r="I70" s="7"/>
      <c r="J70" s="7"/>
      <c r="K70" s="7"/>
      <c r="L70" s="7"/>
      <c r="M70" s="7"/>
      <c r="N70" s="7"/>
      <c r="O70" s="7"/>
      <c r="P70" s="7"/>
      <c r="Q70" s="7"/>
      <c r="R70" s="7"/>
      <c r="S70" s="47"/>
    </row>
    <row r="71" spans="1:19">
      <c r="A71" s="43"/>
      <c r="B71" s="7"/>
      <c r="C71" s="7"/>
      <c r="D71" s="7"/>
      <c r="E71" s="7"/>
      <c r="F71" s="7"/>
      <c r="G71" s="7"/>
      <c r="H71" s="7"/>
      <c r="I71" s="7"/>
      <c r="J71" s="7"/>
      <c r="K71" s="7"/>
      <c r="L71" s="7"/>
      <c r="M71" s="7"/>
      <c r="N71" s="7"/>
      <c r="O71" s="7"/>
      <c r="P71" s="7"/>
      <c r="Q71" s="7"/>
      <c r="R71" s="7"/>
      <c r="S71" s="47"/>
    </row>
    <row r="72" spans="1:19">
      <c r="A72" s="43"/>
      <c r="B72" s="7"/>
      <c r="C72" s="7"/>
      <c r="D72" s="7"/>
      <c r="E72" s="7"/>
      <c r="F72" s="7"/>
      <c r="G72" s="7"/>
      <c r="H72" s="7"/>
      <c r="I72" s="7"/>
      <c r="J72" s="7"/>
      <c r="K72" s="7"/>
      <c r="L72" s="7"/>
      <c r="M72" s="7"/>
      <c r="N72" s="7"/>
      <c r="O72" s="7"/>
      <c r="P72" s="7"/>
      <c r="Q72" s="7"/>
      <c r="R72" s="7"/>
      <c r="S72" s="47"/>
    </row>
    <row r="73" spans="1:19">
      <c r="A73" s="43"/>
      <c r="B73" s="7"/>
      <c r="C73" s="7"/>
      <c r="D73" s="7"/>
      <c r="E73" s="7"/>
      <c r="F73" s="7"/>
      <c r="G73" s="7"/>
      <c r="H73" s="7"/>
      <c r="I73" s="7"/>
      <c r="J73" s="7"/>
      <c r="K73" s="7"/>
      <c r="L73" s="7"/>
      <c r="M73" s="7"/>
      <c r="N73" s="7"/>
      <c r="O73" s="7"/>
      <c r="P73" s="7"/>
      <c r="Q73" s="7"/>
      <c r="R73" s="7"/>
      <c r="S73" s="47"/>
    </row>
    <row r="74" spans="1:19">
      <c r="A74" s="43"/>
      <c r="B74" s="7"/>
      <c r="C74" s="7"/>
      <c r="D74" s="7"/>
      <c r="E74" s="7"/>
      <c r="F74" s="7"/>
      <c r="G74" s="7"/>
      <c r="H74" s="7"/>
      <c r="I74" s="7"/>
      <c r="J74" s="7"/>
      <c r="K74" s="7"/>
      <c r="L74" s="7"/>
      <c r="M74" s="7"/>
      <c r="N74" s="7"/>
      <c r="O74" s="7"/>
      <c r="P74" s="7"/>
      <c r="Q74" s="7"/>
      <c r="R74" s="7"/>
      <c r="S74" s="47"/>
    </row>
    <row r="75" spans="1:19">
      <c r="A75" s="43"/>
      <c r="B75" s="7"/>
      <c r="C75" s="7"/>
      <c r="D75" s="7"/>
      <c r="E75" s="7"/>
      <c r="F75" s="7"/>
      <c r="G75" s="7"/>
      <c r="H75" s="7"/>
      <c r="I75" s="7"/>
      <c r="J75" s="7"/>
      <c r="K75" s="7"/>
      <c r="L75" s="7"/>
      <c r="M75" s="7"/>
      <c r="N75" s="7"/>
      <c r="O75" s="7"/>
      <c r="P75" s="7"/>
      <c r="Q75" s="7"/>
      <c r="R75" s="7"/>
      <c r="S75" s="47"/>
    </row>
    <row r="76" spans="1:19">
      <c r="A76" s="43"/>
      <c r="B76" s="7"/>
      <c r="C76" s="7"/>
      <c r="D76" s="7"/>
      <c r="E76" s="7"/>
      <c r="F76" s="7"/>
      <c r="G76" s="7"/>
      <c r="H76" s="7"/>
      <c r="I76" s="7"/>
      <c r="J76" s="7"/>
      <c r="K76" s="7"/>
      <c r="L76" s="7"/>
      <c r="M76" s="7"/>
      <c r="N76" s="7"/>
      <c r="O76" s="7"/>
      <c r="P76" s="7"/>
      <c r="Q76" s="7"/>
      <c r="R76" s="7"/>
      <c r="S76" s="47"/>
    </row>
    <row r="77" spans="1:19">
      <c r="A77" s="43"/>
      <c r="B77" s="7"/>
      <c r="C77" s="7"/>
      <c r="D77" s="7"/>
      <c r="E77" s="7"/>
      <c r="F77" s="7"/>
      <c r="G77" s="7"/>
      <c r="H77" s="7"/>
      <c r="I77" s="7"/>
      <c r="J77" s="7"/>
      <c r="K77" s="7"/>
      <c r="L77" s="7"/>
      <c r="M77" s="7"/>
      <c r="N77" s="7"/>
      <c r="O77" s="7"/>
      <c r="P77" s="7"/>
      <c r="Q77" s="7"/>
      <c r="R77" s="7"/>
      <c r="S77" s="47"/>
    </row>
    <row r="78" spans="1:19">
      <c r="A78" s="43"/>
      <c r="B78" s="7"/>
      <c r="C78" s="7"/>
      <c r="D78" s="7"/>
      <c r="E78" s="7"/>
      <c r="F78" s="7"/>
      <c r="G78" s="7"/>
      <c r="H78" s="7"/>
      <c r="I78" s="7"/>
      <c r="J78" s="7"/>
      <c r="K78" s="7"/>
      <c r="L78" s="7"/>
      <c r="M78" s="7"/>
      <c r="N78" s="7"/>
      <c r="O78" s="7"/>
      <c r="P78" s="7"/>
      <c r="Q78" s="7"/>
      <c r="R78" s="7"/>
      <c r="S78" s="47"/>
    </row>
    <row r="79" spans="1:19">
      <c r="A79" s="43"/>
      <c r="B79" s="7"/>
      <c r="C79" s="7"/>
      <c r="D79" s="7"/>
      <c r="E79" s="7"/>
      <c r="F79" s="7"/>
      <c r="G79" s="7"/>
      <c r="H79" s="7"/>
      <c r="I79" s="7"/>
      <c r="J79" s="7"/>
      <c r="K79" s="7"/>
      <c r="L79" s="7"/>
      <c r="M79" s="7"/>
      <c r="N79" s="7"/>
      <c r="O79" s="7"/>
      <c r="P79" s="7"/>
      <c r="Q79" s="7"/>
      <c r="R79" s="7"/>
      <c r="S79" s="47"/>
    </row>
    <row r="80" spans="1:19">
      <c r="A80" s="43"/>
      <c r="B80" s="7"/>
      <c r="C80" s="7"/>
      <c r="D80" s="7"/>
      <c r="E80" s="7"/>
      <c r="F80" s="7"/>
      <c r="G80" s="7"/>
      <c r="H80" s="7"/>
      <c r="I80" s="7"/>
      <c r="J80" s="7"/>
      <c r="K80" s="7"/>
      <c r="L80" s="7"/>
      <c r="M80" s="7"/>
      <c r="N80" s="7"/>
      <c r="O80" s="7"/>
      <c r="P80" s="7"/>
      <c r="Q80" s="7"/>
      <c r="R80" s="7"/>
      <c r="S80" s="47"/>
    </row>
    <row r="81" spans="1:19">
      <c r="A81" s="43"/>
      <c r="B81" s="7"/>
      <c r="C81" s="7"/>
      <c r="D81" s="7"/>
      <c r="E81" s="7"/>
      <c r="F81" s="7"/>
      <c r="G81" s="7"/>
      <c r="H81" s="7"/>
      <c r="I81" s="7"/>
      <c r="J81" s="7"/>
      <c r="K81" s="7"/>
      <c r="L81" s="7"/>
      <c r="M81" s="7"/>
      <c r="N81" s="7"/>
      <c r="O81" s="7"/>
      <c r="P81" s="7"/>
      <c r="Q81" s="7"/>
      <c r="R81" s="7"/>
      <c r="S81" s="47"/>
    </row>
    <row r="82" spans="1:19">
      <c r="A82" s="43"/>
      <c r="B82" s="7"/>
      <c r="C82" s="7"/>
      <c r="D82" s="7"/>
      <c r="E82" s="7"/>
      <c r="F82" s="7"/>
      <c r="G82" s="7"/>
      <c r="H82" s="7"/>
      <c r="I82" s="7"/>
      <c r="J82" s="7"/>
      <c r="K82" s="7"/>
      <c r="L82" s="7"/>
      <c r="M82" s="7"/>
      <c r="N82" s="7"/>
      <c r="O82" s="7"/>
      <c r="P82" s="7"/>
      <c r="Q82" s="7"/>
      <c r="R82" s="7"/>
      <c r="S82" s="47"/>
    </row>
    <row r="83" spans="1:19">
      <c r="A83" s="43"/>
      <c r="B83" s="7"/>
      <c r="C83" s="7"/>
      <c r="D83" s="7"/>
      <c r="E83" s="7"/>
      <c r="F83" s="7"/>
      <c r="G83" s="7"/>
      <c r="H83" s="7"/>
      <c r="I83" s="7"/>
      <c r="J83" s="7"/>
      <c r="K83" s="7"/>
      <c r="L83" s="7"/>
      <c r="M83" s="7"/>
      <c r="N83" s="7"/>
      <c r="O83" s="7"/>
      <c r="P83" s="7"/>
      <c r="Q83" s="7"/>
      <c r="R83" s="7"/>
      <c r="S83" s="47"/>
    </row>
    <row r="84" spans="1:19">
      <c r="A84" s="43"/>
      <c r="B84" s="7"/>
      <c r="C84" s="7"/>
      <c r="D84" s="7"/>
      <c r="E84" s="7"/>
      <c r="F84" s="7"/>
      <c r="G84" s="7"/>
      <c r="H84" s="7"/>
      <c r="I84" s="7"/>
      <c r="J84" s="7"/>
      <c r="K84" s="7"/>
      <c r="L84" s="7"/>
      <c r="M84" s="7"/>
      <c r="N84" s="7"/>
      <c r="O84" s="7"/>
      <c r="P84" s="7"/>
      <c r="Q84" s="7"/>
      <c r="R84" s="7"/>
      <c r="S84" s="47"/>
    </row>
    <row r="85" spans="1:19">
      <c r="A85" s="43"/>
      <c r="B85" s="7"/>
      <c r="C85" s="7"/>
      <c r="D85" s="7"/>
      <c r="E85" s="7"/>
      <c r="F85" s="7"/>
      <c r="G85" s="7"/>
      <c r="H85" s="7"/>
      <c r="I85" s="7"/>
      <c r="J85" s="7"/>
      <c r="K85" s="7"/>
      <c r="L85" s="7"/>
      <c r="M85" s="7"/>
      <c r="N85" s="7"/>
      <c r="O85" s="7"/>
      <c r="P85" s="7"/>
      <c r="Q85" s="7"/>
      <c r="R85" s="7"/>
      <c r="S85" s="47"/>
    </row>
    <row r="86" spans="1:19">
      <c r="A86" s="43"/>
      <c r="B86" s="7"/>
      <c r="C86" s="7"/>
      <c r="D86" s="7"/>
      <c r="E86" s="7"/>
      <c r="F86" s="7"/>
      <c r="G86" s="7"/>
      <c r="H86" s="7"/>
      <c r="I86" s="7"/>
      <c r="J86" s="7"/>
      <c r="K86" s="7"/>
      <c r="L86" s="7"/>
      <c r="M86" s="7"/>
      <c r="N86" s="7"/>
      <c r="O86" s="7"/>
      <c r="P86" s="7"/>
      <c r="Q86" s="7"/>
      <c r="R86" s="7"/>
      <c r="S86" s="47"/>
    </row>
    <row r="87" spans="1:19">
      <c r="A87" s="43"/>
      <c r="B87" s="7"/>
      <c r="C87" s="7"/>
      <c r="D87" s="7"/>
      <c r="E87" s="7"/>
      <c r="F87" s="7"/>
      <c r="G87" s="7"/>
      <c r="H87" s="7"/>
      <c r="I87" s="7"/>
      <c r="J87" s="7"/>
      <c r="K87" s="7"/>
      <c r="L87" s="7"/>
      <c r="M87" s="7"/>
      <c r="N87" s="7"/>
      <c r="O87" s="7"/>
      <c r="P87" s="7"/>
      <c r="Q87" s="7"/>
      <c r="R87" s="7"/>
      <c r="S87" s="47"/>
    </row>
    <row r="88" spans="1:19">
      <c r="A88" s="43"/>
      <c r="B88" s="7"/>
      <c r="C88" s="7"/>
      <c r="D88" s="7"/>
      <c r="E88" s="7"/>
      <c r="F88" s="7"/>
      <c r="G88" s="7"/>
      <c r="H88" s="7"/>
      <c r="I88" s="7"/>
      <c r="J88" s="7"/>
      <c r="K88" s="7"/>
      <c r="L88" s="7"/>
      <c r="M88" s="7"/>
      <c r="N88" s="7"/>
      <c r="O88" s="7"/>
      <c r="P88" s="7"/>
      <c r="Q88" s="7"/>
      <c r="R88" s="7"/>
      <c r="S88" s="47"/>
    </row>
    <row r="89" spans="1:19">
      <c r="A89" s="43"/>
      <c r="B89" s="7"/>
      <c r="C89" s="7"/>
      <c r="D89" s="7"/>
      <c r="E89" s="7"/>
      <c r="F89" s="7"/>
      <c r="G89" s="7"/>
      <c r="H89" s="7"/>
      <c r="I89" s="7"/>
      <c r="J89" s="7"/>
      <c r="K89" s="7"/>
      <c r="L89" s="7"/>
      <c r="M89" s="7"/>
      <c r="N89" s="7"/>
      <c r="O89" s="7"/>
      <c r="P89" s="7"/>
      <c r="Q89" s="7"/>
      <c r="R89" s="7"/>
      <c r="S89" s="47"/>
    </row>
    <row r="90" spans="1:19">
      <c r="A90" s="43"/>
      <c r="B90" s="7"/>
      <c r="C90" s="7"/>
      <c r="D90" s="7"/>
      <c r="E90" s="7"/>
      <c r="F90" s="7"/>
      <c r="G90" s="7"/>
      <c r="H90" s="7"/>
      <c r="I90" s="7"/>
      <c r="J90" s="7"/>
      <c r="K90" s="7"/>
      <c r="L90" s="7"/>
      <c r="M90" s="7"/>
      <c r="N90" s="7"/>
      <c r="O90" s="7"/>
      <c r="P90" s="7"/>
      <c r="Q90" s="7"/>
      <c r="R90" s="7"/>
      <c r="S90" s="47"/>
    </row>
    <row r="91" spans="1:19">
      <c r="A91" s="43"/>
      <c r="B91" s="7"/>
      <c r="C91" s="7"/>
      <c r="D91" s="7"/>
      <c r="E91" s="7"/>
      <c r="F91" s="7"/>
      <c r="G91" s="7"/>
      <c r="H91" s="7"/>
      <c r="I91" s="7"/>
      <c r="J91" s="7"/>
      <c r="K91" s="7"/>
      <c r="L91" s="7"/>
      <c r="M91" s="7"/>
      <c r="N91" s="7"/>
      <c r="O91" s="7"/>
      <c r="P91" s="7"/>
      <c r="Q91" s="7"/>
      <c r="R91" s="7"/>
      <c r="S91" s="47"/>
    </row>
    <row r="92" spans="1:19">
      <c r="A92" s="43"/>
      <c r="B92" s="7"/>
      <c r="C92" s="7"/>
      <c r="D92" s="7"/>
      <c r="E92" s="7"/>
      <c r="F92" s="7"/>
      <c r="G92" s="7"/>
      <c r="H92" s="7"/>
      <c r="I92" s="7"/>
      <c r="J92" s="7"/>
      <c r="K92" s="7"/>
      <c r="L92" s="7"/>
      <c r="M92" s="7"/>
      <c r="N92" s="7"/>
      <c r="O92" s="7"/>
      <c r="P92" s="7"/>
      <c r="Q92" s="7"/>
      <c r="R92" s="7"/>
      <c r="S92" s="47"/>
    </row>
    <row r="93" spans="1:19">
      <c r="A93" s="43"/>
      <c r="B93" s="7"/>
      <c r="C93" s="7"/>
      <c r="D93" s="7"/>
      <c r="E93" s="7"/>
      <c r="F93" s="7"/>
      <c r="G93" s="7"/>
      <c r="H93" s="7"/>
      <c r="I93" s="7"/>
      <c r="J93" s="7"/>
      <c r="K93" s="7"/>
      <c r="L93" s="7"/>
      <c r="M93" s="7"/>
      <c r="N93" s="7"/>
      <c r="O93" s="7"/>
      <c r="P93" s="7"/>
      <c r="Q93" s="7"/>
      <c r="R93" s="7"/>
      <c r="S93" s="47"/>
    </row>
    <row r="94" spans="1:19">
      <c r="A94" s="43"/>
      <c r="B94" s="7"/>
      <c r="C94" s="7"/>
      <c r="D94" s="7"/>
      <c r="E94" s="7"/>
      <c r="F94" s="7"/>
      <c r="G94" s="7"/>
      <c r="H94" s="7"/>
      <c r="I94" s="7"/>
      <c r="J94" s="7"/>
      <c r="K94" s="7"/>
      <c r="L94" s="7"/>
      <c r="M94" s="7"/>
      <c r="N94" s="7"/>
      <c r="O94" s="7"/>
      <c r="P94" s="7"/>
      <c r="Q94" s="7"/>
      <c r="R94" s="7"/>
      <c r="S94" s="47"/>
    </row>
    <row r="95" spans="1:19">
      <c r="A95" s="43"/>
      <c r="B95" s="7"/>
      <c r="C95" s="7"/>
      <c r="D95" s="7"/>
      <c r="E95" s="7"/>
      <c r="F95" s="7"/>
      <c r="G95" s="7"/>
      <c r="H95" s="7"/>
      <c r="I95" s="7"/>
      <c r="J95" s="7"/>
      <c r="K95" s="7"/>
      <c r="L95" s="7"/>
      <c r="M95" s="7"/>
      <c r="N95" s="7"/>
      <c r="O95" s="7"/>
      <c r="P95" s="7"/>
      <c r="Q95" s="7"/>
      <c r="R95" s="7"/>
      <c r="S95" s="47"/>
    </row>
    <row r="96" spans="1:19">
      <c r="A96" s="43"/>
      <c r="B96" s="7"/>
      <c r="C96" s="7"/>
      <c r="D96" s="7"/>
      <c r="E96" s="7"/>
      <c r="F96" s="7"/>
      <c r="G96" s="7"/>
      <c r="H96" s="7"/>
      <c r="I96" s="7"/>
      <c r="J96" s="7"/>
      <c r="K96" s="7"/>
      <c r="L96" s="7"/>
      <c r="M96" s="7"/>
      <c r="N96" s="7"/>
      <c r="O96" s="7"/>
      <c r="P96" s="7"/>
      <c r="Q96" s="7"/>
      <c r="R96" s="7"/>
      <c r="S96" s="47"/>
    </row>
    <row r="97" spans="1:19">
      <c r="A97" s="43"/>
      <c r="B97" s="7"/>
      <c r="C97" s="7"/>
      <c r="D97" s="7"/>
      <c r="E97" s="7"/>
      <c r="F97" s="7"/>
      <c r="G97" s="7"/>
      <c r="H97" s="7"/>
      <c r="I97" s="7"/>
      <c r="J97" s="7"/>
      <c r="K97" s="7"/>
      <c r="L97" s="7"/>
      <c r="M97" s="7"/>
      <c r="N97" s="7"/>
      <c r="O97" s="7"/>
      <c r="P97" s="7"/>
      <c r="Q97" s="7"/>
      <c r="R97" s="7"/>
      <c r="S97" s="47"/>
    </row>
    <row r="98" spans="1:19">
      <c r="A98" s="43"/>
      <c r="B98" s="7"/>
      <c r="C98" s="7"/>
      <c r="D98" s="7"/>
      <c r="E98" s="7"/>
      <c r="F98" s="7"/>
      <c r="G98" s="7"/>
      <c r="H98" s="7"/>
      <c r="I98" s="7"/>
      <c r="J98" s="7"/>
      <c r="K98" s="7"/>
      <c r="L98" s="7"/>
      <c r="M98" s="7"/>
      <c r="N98" s="7"/>
      <c r="O98" s="7"/>
      <c r="P98" s="7"/>
      <c r="Q98" s="7"/>
      <c r="R98" s="7"/>
      <c r="S98" s="47"/>
    </row>
    <row r="99" spans="1:19">
      <c r="A99" s="43"/>
      <c r="B99" s="7"/>
      <c r="C99" s="7"/>
      <c r="D99" s="7"/>
      <c r="E99" s="7"/>
      <c r="F99" s="7"/>
      <c r="G99" s="7"/>
      <c r="H99" s="7"/>
      <c r="I99" s="7"/>
      <c r="J99" s="7"/>
      <c r="K99" s="7"/>
      <c r="L99" s="7"/>
      <c r="M99" s="7"/>
      <c r="N99" s="7"/>
      <c r="O99" s="7"/>
      <c r="P99" s="7"/>
      <c r="Q99" s="7"/>
      <c r="R99" s="7"/>
      <c r="S99" s="47"/>
    </row>
    <row r="100" spans="1:19">
      <c r="A100" s="43"/>
      <c r="B100" s="7"/>
      <c r="C100" s="7"/>
      <c r="D100" s="7"/>
      <c r="E100" s="7"/>
      <c r="F100" s="7"/>
      <c r="G100" s="7"/>
      <c r="H100" s="7"/>
      <c r="I100" s="7"/>
      <c r="J100" s="7"/>
      <c r="K100" s="7"/>
      <c r="L100" s="7"/>
      <c r="M100" s="7"/>
      <c r="N100" s="7"/>
      <c r="O100" s="7"/>
      <c r="P100" s="7"/>
      <c r="Q100" s="7"/>
      <c r="R100" s="7"/>
      <c r="S100" s="47"/>
    </row>
    <row r="101" spans="1:19">
      <c r="A101" s="43"/>
      <c r="B101" s="7"/>
      <c r="C101" s="7"/>
      <c r="D101" s="7"/>
      <c r="E101" s="7"/>
      <c r="F101" s="7"/>
      <c r="G101" s="7"/>
      <c r="H101" s="7"/>
      <c r="I101" s="7"/>
      <c r="J101" s="7"/>
      <c r="K101" s="7"/>
      <c r="L101" s="7"/>
      <c r="M101" s="7"/>
      <c r="N101" s="7"/>
      <c r="O101" s="7"/>
      <c r="P101" s="7"/>
      <c r="Q101" s="7"/>
      <c r="R101" s="7"/>
      <c r="S101" s="47"/>
    </row>
    <row r="102" spans="1:19">
      <c r="A102" s="43"/>
      <c r="B102" s="7"/>
      <c r="C102" s="7"/>
      <c r="D102" s="7"/>
      <c r="E102" s="7"/>
      <c r="F102" s="7"/>
      <c r="G102" s="7"/>
      <c r="H102" s="7"/>
      <c r="I102" s="7"/>
      <c r="J102" s="7"/>
      <c r="K102" s="7"/>
      <c r="L102" s="7"/>
      <c r="M102" s="7"/>
      <c r="N102" s="7"/>
      <c r="O102" s="7"/>
      <c r="P102" s="7"/>
      <c r="Q102" s="7"/>
      <c r="R102" s="7"/>
      <c r="S102" s="47"/>
    </row>
    <row r="103" spans="1:19">
      <c r="A103" s="43"/>
      <c r="B103" s="7"/>
      <c r="C103" s="7"/>
      <c r="D103" s="7"/>
      <c r="E103" s="7"/>
      <c r="F103" s="7"/>
      <c r="G103" s="7"/>
      <c r="H103" s="7"/>
      <c r="I103" s="7"/>
      <c r="J103" s="7"/>
      <c r="K103" s="7"/>
      <c r="L103" s="7"/>
      <c r="M103" s="7"/>
      <c r="N103" s="7"/>
      <c r="O103" s="7"/>
      <c r="P103" s="7"/>
      <c r="Q103" s="7"/>
      <c r="R103" s="7"/>
      <c r="S103" s="47"/>
    </row>
    <row r="104" spans="1:19">
      <c r="A104" s="43"/>
      <c r="B104" s="7"/>
      <c r="C104" s="7"/>
      <c r="D104" s="7"/>
      <c r="E104" s="7"/>
      <c r="F104" s="7"/>
      <c r="G104" s="7"/>
      <c r="H104" s="7"/>
      <c r="I104" s="7"/>
      <c r="J104" s="7"/>
      <c r="K104" s="7"/>
      <c r="L104" s="7"/>
      <c r="M104" s="7"/>
      <c r="N104" s="7"/>
      <c r="O104" s="7"/>
      <c r="P104" s="7"/>
      <c r="Q104" s="7"/>
      <c r="R104" s="7"/>
      <c r="S104" s="47"/>
    </row>
    <row r="105" spans="1:19">
      <c r="A105" s="43"/>
      <c r="B105" s="7"/>
      <c r="C105" s="7"/>
      <c r="D105" s="7"/>
      <c r="E105" s="7"/>
      <c r="F105" s="7"/>
      <c r="G105" s="7"/>
      <c r="H105" s="7"/>
      <c r="I105" s="7"/>
      <c r="J105" s="7"/>
      <c r="K105" s="7"/>
      <c r="L105" s="7"/>
      <c r="M105" s="7"/>
      <c r="N105" s="7"/>
      <c r="O105" s="7"/>
      <c r="P105" s="7"/>
      <c r="Q105" s="7"/>
      <c r="R105" s="7"/>
      <c r="S105" s="47"/>
    </row>
    <row r="106" spans="1:19">
      <c r="A106" s="43"/>
      <c r="B106" s="7"/>
      <c r="C106" s="7"/>
      <c r="D106" s="7"/>
      <c r="E106" s="7"/>
      <c r="F106" s="7"/>
      <c r="G106" s="7"/>
      <c r="H106" s="7"/>
      <c r="I106" s="7"/>
      <c r="J106" s="7"/>
      <c r="K106" s="7"/>
      <c r="L106" s="7"/>
      <c r="M106" s="7"/>
      <c r="N106" s="7"/>
      <c r="O106" s="7"/>
      <c r="P106" s="7"/>
      <c r="Q106" s="7"/>
      <c r="R106" s="7"/>
      <c r="S106" s="47"/>
    </row>
    <row r="107" spans="1:19">
      <c r="A107" s="43"/>
      <c r="B107" s="7"/>
      <c r="C107" s="7"/>
      <c r="D107" s="7"/>
      <c r="E107" s="7"/>
      <c r="F107" s="7"/>
      <c r="G107" s="7"/>
      <c r="H107" s="7"/>
      <c r="I107" s="7"/>
      <c r="J107" s="7"/>
      <c r="K107" s="7"/>
      <c r="L107" s="7"/>
      <c r="M107" s="7"/>
      <c r="N107" s="7"/>
      <c r="O107" s="7"/>
      <c r="P107" s="7"/>
      <c r="Q107" s="7"/>
      <c r="R107" s="7"/>
      <c r="S107" s="47"/>
    </row>
    <row r="108" spans="1:19">
      <c r="A108" s="43"/>
      <c r="B108" s="7"/>
      <c r="C108" s="7"/>
      <c r="D108" s="7"/>
      <c r="E108" s="7"/>
      <c r="F108" s="7"/>
      <c r="G108" s="7"/>
      <c r="H108" s="7"/>
      <c r="I108" s="7"/>
      <c r="J108" s="7"/>
      <c r="K108" s="7"/>
      <c r="L108" s="7"/>
      <c r="M108" s="7"/>
      <c r="N108" s="7"/>
      <c r="O108" s="7"/>
      <c r="P108" s="7"/>
      <c r="Q108" s="7"/>
      <c r="R108" s="7"/>
      <c r="S108" s="47"/>
    </row>
    <row r="109" spans="1:19">
      <c r="A109" s="43"/>
      <c r="B109" s="7"/>
      <c r="C109" s="7"/>
      <c r="D109" s="7"/>
      <c r="E109" s="7"/>
      <c r="F109" s="7"/>
      <c r="G109" s="7"/>
      <c r="H109" s="7"/>
      <c r="I109" s="7"/>
      <c r="J109" s="7"/>
      <c r="K109" s="7"/>
      <c r="L109" s="7"/>
      <c r="M109" s="7"/>
      <c r="N109" s="7"/>
      <c r="O109" s="7"/>
      <c r="P109" s="7"/>
      <c r="Q109" s="7"/>
      <c r="R109" s="7"/>
      <c r="S109" s="47"/>
    </row>
    <row r="110" spans="1:19">
      <c r="A110" s="43"/>
      <c r="B110" s="7"/>
      <c r="C110" s="7"/>
      <c r="D110" s="7"/>
      <c r="E110" s="7"/>
      <c r="F110" s="7"/>
      <c r="G110" s="7"/>
      <c r="H110" s="7"/>
      <c r="I110" s="7"/>
      <c r="J110" s="7"/>
      <c r="K110" s="7"/>
      <c r="L110" s="7"/>
      <c r="M110" s="7"/>
      <c r="N110" s="7"/>
      <c r="O110" s="7"/>
      <c r="P110" s="7"/>
      <c r="Q110" s="7"/>
      <c r="R110" s="7"/>
      <c r="S110" s="47"/>
    </row>
    <row r="111" spans="1:19">
      <c r="A111" s="43"/>
      <c r="B111" s="7"/>
      <c r="C111" s="7"/>
      <c r="D111" s="7"/>
      <c r="E111" s="7"/>
      <c r="F111" s="7"/>
      <c r="G111" s="7"/>
      <c r="H111" s="7"/>
      <c r="I111" s="7"/>
      <c r="J111" s="7"/>
      <c r="K111" s="7"/>
      <c r="L111" s="7"/>
      <c r="M111" s="7"/>
      <c r="N111" s="7"/>
      <c r="O111" s="7"/>
      <c r="P111" s="7"/>
      <c r="Q111" s="7"/>
      <c r="R111" s="7"/>
      <c r="S111" s="47"/>
    </row>
    <row r="112" spans="1:19">
      <c r="A112" s="43"/>
      <c r="B112" s="7"/>
      <c r="C112" s="7"/>
      <c r="D112" s="7"/>
      <c r="E112" s="7"/>
      <c r="F112" s="7"/>
      <c r="G112" s="7"/>
      <c r="H112" s="7"/>
      <c r="I112" s="7"/>
      <c r="J112" s="7"/>
      <c r="K112" s="7"/>
      <c r="L112" s="7"/>
      <c r="M112" s="7"/>
      <c r="N112" s="7"/>
      <c r="O112" s="7"/>
      <c r="P112" s="7"/>
      <c r="Q112" s="7"/>
      <c r="R112" s="7"/>
      <c r="S112" s="47"/>
    </row>
    <row r="113" spans="1:19">
      <c r="A113" s="43"/>
      <c r="B113" s="7"/>
      <c r="C113" s="7"/>
      <c r="D113" s="7"/>
      <c r="E113" s="7"/>
      <c r="F113" s="7"/>
      <c r="G113" s="7"/>
      <c r="H113" s="7"/>
      <c r="I113" s="7"/>
      <c r="J113" s="7"/>
      <c r="K113" s="7"/>
      <c r="L113" s="7"/>
      <c r="M113" s="7"/>
      <c r="N113" s="7"/>
      <c r="O113" s="7"/>
      <c r="P113" s="7"/>
      <c r="Q113" s="7"/>
      <c r="R113" s="7"/>
      <c r="S113" s="47"/>
    </row>
    <row r="114" spans="1:19">
      <c r="A114" s="43"/>
      <c r="B114" s="7"/>
      <c r="C114" s="7"/>
      <c r="D114" s="7"/>
      <c r="E114" s="7"/>
      <c r="F114" s="7"/>
      <c r="G114" s="7"/>
      <c r="H114" s="7"/>
      <c r="I114" s="7"/>
      <c r="J114" s="7"/>
      <c r="K114" s="7"/>
      <c r="L114" s="7"/>
      <c r="M114" s="7"/>
      <c r="N114" s="7"/>
      <c r="O114" s="7"/>
      <c r="P114" s="7"/>
      <c r="Q114" s="7"/>
      <c r="R114" s="7"/>
      <c r="S114" s="47"/>
    </row>
    <row r="115" spans="1:19">
      <c r="A115" s="43"/>
      <c r="B115" s="7"/>
      <c r="C115" s="7"/>
      <c r="D115" s="7"/>
      <c r="E115" s="7"/>
      <c r="F115" s="7"/>
      <c r="G115" s="7"/>
      <c r="H115" s="7"/>
      <c r="I115" s="7"/>
      <c r="J115" s="7"/>
      <c r="K115" s="7"/>
      <c r="L115" s="7"/>
      <c r="M115" s="7"/>
      <c r="N115" s="7"/>
      <c r="O115" s="7"/>
      <c r="P115" s="7"/>
      <c r="Q115" s="7"/>
      <c r="R115" s="7"/>
      <c r="S115" s="47"/>
    </row>
    <row r="116" spans="1:19">
      <c r="A116" s="43"/>
      <c r="B116" s="7"/>
      <c r="C116" s="7"/>
      <c r="D116" s="7"/>
      <c r="E116" s="7"/>
      <c r="F116" s="7"/>
      <c r="G116" s="7"/>
      <c r="H116" s="7"/>
      <c r="I116" s="7"/>
      <c r="J116" s="7"/>
      <c r="K116" s="7"/>
      <c r="L116" s="7"/>
      <c r="M116" s="7"/>
      <c r="N116" s="7"/>
      <c r="O116" s="7"/>
      <c r="P116" s="7"/>
      <c r="Q116" s="7"/>
      <c r="R116" s="7"/>
      <c r="S116" s="47"/>
    </row>
    <row r="117" spans="1:19">
      <c r="A117" s="43"/>
      <c r="B117" s="7"/>
      <c r="C117" s="7"/>
      <c r="D117" s="7"/>
      <c r="E117" s="7"/>
      <c r="F117" s="7"/>
      <c r="G117" s="7"/>
      <c r="H117" s="7"/>
      <c r="I117" s="7"/>
      <c r="J117" s="7"/>
      <c r="K117" s="7"/>
      <c r="L117" s="7"/>
      <c r="M117" s="7"/>
      <c r="N117" s="7"/>
      <c r="O117" s="7"/>
      <c r="P117" s="7"/>
      <c r="Q117" s="7"/>
      <c r="R117" s="7"/>
      <c r="S117" s="47"/>
    </row>
    <row r="118" spans="1:19">
      <c r="A118" s="43"/>
      <c r="B118" s="7"/>
      <c r="C118" s="7"/>
      <c r="D118" s="7"/>
      <c r="E118" s="7"/>
      <c r="F118" s="7"/>
      <c r="G118" s="7"/>
      <c r="H118" s="7"/>
      <c r="I118" s="7"/>
      <c r="J118" s="7"/>
      <c r="K118" s="7"/>
      <c r="L118" s="7"/>
      <c r="M118" s="7"/>
      <c r="N118" s="7"/>
      <c r="O118" s="7"/>
      <c r="P118" s="7"/>
      <c r="Q118" s="7"/>
      <c r="R118" s="7"/>
      <c r="S118" s="47"/>
    </row>
    <row r="119" spans="1:19">
      <c r="A119" s="43"/>
      <c r="B119" s="7"/>
      <c r="C119" s="7"/>
      <c r="D119" s="7"/>
      <c r="E119" s="7"/>
      <c r="F119" s="7"/>
      <c r="G119" s="7"/>
      <c r="H119" s="7"/>
      <c r="I119" s="7"/>
      <c r="J119" s="7"/>
      <c r="K119" s="7"/>
      <c r="L119" s="7"/>
      <c r="M119" s="7"/>
      <c r="N119" s="7"/>
      <c r="O119" s="7"/>
      <c r="P119" s="7"/>
      <c r="Q119" s="7"/>
      <c r="R119" s="7"/>
      <c r="S119" s="47"/>
    </row>
    <row r="120" spans="1:19">
      <c r="A120" s="43"/>
      <c r="B120" s="7"/>
      <c r="C120" s="7"/>
      <c r="D120" s="7"/>
      <c r="E120" s="7"/>
      <c r="F120" s="7"/>
      <c r="G120" s="7"/>
      <c r="H120" s="7"/>
      <c r="I120" s="7"/>
      <c r="J120" s="7"/>
      <c r="K120" s="7"/>
      <c r="L120" s="7"/>
      <c r="M120" s="7"/>
      <c r="N120" s="7"/>
      <c r="O120" s="7"/>
      <c r="P120" s="7"/>
      <c r="Q120" s="7"/>
      <c r="R120" s="7"/>
      <c r="S120" s="47"/>
    </row>
    <row r="121" spans="1:19">
      <c r="A121" s="43"/>
      <c r="B121" s="7"/>
      <c r="C121" s="7"/>
      <c r="D121" s="7"/>
      <c r="E121" s="7"/>
      <c r="F121" s="7"/>
      <c r="G121" s="7"/>
      <c r="H121" s="7"/>
      <c r="I121" s="7"/>
      <c r="J121" s="7"/>
      <c r="K121" s="7"/>
      <c r="L121" s="7"/>
      <c r="M121" s="7"/>
      <c r="N121" s="7"/>
      <c r="O121" s="7"/>
      <c r="P121" s="7"/>
      <c r="Q121" s="7"/>
      <c r="R121" s="7"/>
      <c r="S121" s="47"/>
    </row>
    <row r="122" spans="1:19">
      <c r="A122" s="43"/>
      <c r="B122" s="7"/>
      <c r="C122" s="7"/>
      <c r="D122" s="7"/>
      <c r="E122" s="7"/>
      <c r="F122" s="7"/>
      <c r="G122" s="7"/>
      <c r="H122" s="7"/>
      <c r="I122" s="7"/>
      <c r="J122" s="7"/>
      <c r="K122" s="7"/>
      <c r="L122" s="7"/>
      <c r="M122" s="7"/>
      <c r="N122" s="7"/>
      <c r="O122" s="7"/>
      <c r="P122" s="7"/>
      <c r="Q122" s="7"/>
      <c r="R122" s="7"/>
      <c r="S122" s="47"/>
    </row>
    <row r="123" spans="1:19">
      <c r="A123" s="43"/>
      <c r="B123" s="7"/>
      <c r="C123" s="7"/>
      <c r="D123" s="7"/>
      <c r="E123" s="7"/>
      <c r="F123" s="7"/>
      <c r="G123" s="7"/>
      <c r="H123" s="7"/>
      <c r="I123" s="7"/>
      <c r="J123" s="7"/>
      <c r="K123" s="7"/>
      <c r="L123" s="7"/>
      <c r="M123" s="7"/>
      <c r="N123" s="7"/>
      <c r="O123" s="7"/>
      <c r="P123" s="7"/>
      <c r="Q123" s="7"/>
      <c r="R123" s="7"/>
      <c r="S123" s="47"/>
    </row>
    <row r="124" spans="1:19">
      <c r="A124" s="43"/>
      <c r="B124" s="7"/>
      <c r="C124" s="7"/>
      <c r="D124" s="7"/>
      <c r="E124" s="7"/>
      <c r="F124" s="7"/>
      <c r="G124" s="7"/>
      <c r="H124" s="7"/>
      <c r="I124" s="7"/>
      <c r="J124" s="7"/>
      <c r="K124" s="7"/>
      <c r="L124" s="7"/>
      <c r="M124" s="7"/>
      <c r="N124" s="7"/>
      <c r="O124" s="7"/>
      <c r="P124" s="7"/>
      <c r="Q124" s="7"/>
      <c r="R124" s="7"/>
      <c r="S124" s="47"/>
    </row>
    <row r="125" spans="1:19">
      <c r="A125" s="43"/>
      <c r="B125" s="7"/>
      <c r="C125" s="7"/>
      <c r="D125" s="7"/>
      <c r="E125" s="7"/>
      <c r="F125" s="7"/>
      <c r="G125" s="7"/>
      <c r="H125" s="7"/>
      <c r="I125" s="7"/>
      <c r="J125" s="7"/>
      <c r="K125" s="7"/>
      <c r="L125" s="7"/>
      <c r="M125" s="7"/>
      <c r="N125" s="7"/>
      <c r="O125" s="7"/>
      <c r="P125" s="7"/>
      <c r="Q125" s="7"/>
      <c r="R125" s="7"/>
      <c r="S125" s="47"/>
    </row>
    <row r="126" spans="1:19">
      <c r="A126" s="91"/>
      <c r="B126" s="89"/>
      <c r="C126" s="89"/>
      <c r="D126" s="89"/>
      <c r="E126" s="89"/>
      <c r="F126" s="89"/>
      <c r="G126" s="89"/>
      <c r="H126" s="89"/>
      <c r="I126" s="89"/>
      <c r="J126" s="89"/>
      <c r="K126" s="89"/>
      <c r="L126" s="89"/>
      <c r="M126" s="89"/>
      <c r="N126" s="89"/>
      <c r="O126" s="89"/>
      <c r="P126" s="89"/>
      <c r="Q126" s="89"/>
      <c r="R126" s="89"/>
      <c r="S126" s="90"/>
    </row>
  </sheetData>
  <mergeCells count="5">
    <mergeCell ref="A1:S1"/>
    <mergeCell ref="A2:S2"/>
    <mergeCell ref="A3:S3"/>
    <mergeCell ref="A4:S4"/>
    <mergeCell ref="A27:S27"/>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Description xmlns="2e2def3e-d469-4626-9a40-58a798e4d464" xsi:nil="true"/>
    <hd2d xmlns="2e2def3e-d469-4626-9a40-58a798e4d464"/>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C4D3515F0DD1B740B9CD2E14CC246E2B" ma:contentTypeVersion="9" ma:contentTypeDescription="Create a new document." ma:contentTypeScope="" ma:versionID="0fe8147589155cf5742a912b817ea491">
  <xsd:schema xmlns:xsd="http://www.w3.org/2001/XMLSchema" xmlns:xs="http://www.w3.org/2001/XMLSchema" xmlns:p="http://schemas.microsoft.com/office/2006/metadata/properties" xmlns:ns2="2e2def3e-d469-4626-9a40-58a798e4d464" xmlns:ns3="afc037c3-f80d-404f-a003-8a842cc65735" targetNamespace="http://schemas.microsoft.com/office/2006/metadata/properties" ma:root="true" ma:fieldsID="0f300f826ca9d959dff4dd6d9c40aaaf" ns2:_="" ns3:_="">
    <xsd:import namespace="2e2def3e-d469-4626-9a40-58a798e4d464"/>
    <xsd:import namespace="afc037c3-f80d-404f-a003-8a842cc65735"/>
    <xsd:element name="properties">
      <xsd:complexType>
        <xsd:sequence>
          <xsd:element name="documentManagement">
            <xsd:complexType>
              <xsd:all>
                <xsd:element ref="ns2:Description" minOccurs="0"/>
                <xsd:element ref="ns2:hd2d" minOccurs="0"/>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2def3e-d469-4626-9a40-58a798e4d464" elementFormDefault="qualified">
    <xsd:import namespace="http://schemas.microsoft.com/office/2006/documentManagement/types"/>
    <xsd:import namespace="http://schemas.microsoft.com/office/infopath/2007/PartnerControls"/>
    <xsd:element name="Description" ma:index="2" nillable="true" ma:displayName="Description" ma:format="Dropdown" ma:internalName="Description" ma:readOnly="false">
      <xsd:simpleType>
        <xsd:restriction base="dms:Note">
          <xsd:maxLength value="255"/>
        </xsd:restriction>
      </xsd:simpleType>
    </xsd:element>
    <xsd:element name="hd2d" ma:index="3" nillable="true" ma:displayName="Refuges" ma:format="Dropdown" ma:internalName="hd2d" ma:readOnly="false">
      <xsd:complexType>
        <xsd:complexContent>
          <xsd:extension base="dms:MultiChoice">
            <xsd:sequence>
              <xsd:element name="Value" maxOccurs="unbounded" minOccurs="0" nillable="true">
                <xsd:simpleType>
                  <xsd:restriction base="dms:Choice">
                    <xsd:enumeration value="AMG"/>
                    <xsd:enumeration value="ARO"/>
                    <xsd:enumeration value="ASR"/>
                    <xsd:enumeration value="BKB"/>
                    <xsd:enumeration value="BLI"/>
                    <xsd:enumeration value="BLK"/>
                    <xsd:enumeration value="BMH"/>
                    <xsd:enumeration value="CAV"/>
                    <xsd:enumeration value="CDC"/>
                    <xsd:enumeration value="CHN"/>
                    <xsd:enumeration value="CHV"/>
                    <xsd:enumeration value="CLB"/>
                    <xsd:enumeration value="CMC"/>
                    <xsd:enumeration value="CNP"/>
                    <xsd:enumeration value="CPW"/>
                    <xsd:enumeration value="CPY"/>
                    <xsd:enumeration value="CRI"/>
                    <xsd:enumeration value="DIS"/>
                    <xsd:enumeration value="EBA"/>
                    <xsd:enumeration value="EBF"/>
                    <xsd:enumeration value="EBR"/>
                    <xsd:enumeration value="EMC"/>
                    <xsd:enumeration value="ERE"/>
                    <xsd:enumeration value="ESN"/>
                    <xsd:enumeration value="ESV"/>
                    <xsd:enumeration value="EVC"/>
                    <xsd:enumeration value="FID"/>
                    <xsd:enumeration value="FRS"/>
                    <xsd:enumeration value="FSH"/>
                    <xsd:enumeration value="GRM"/>
                    <xsd:enumeration value="GRS"/>
                    <xsd:enumeration value="GTB"/>
                    <xsd:enumeration value="IRQ"/>
                    <xsd:enumeration value="JHC"/>
                    <xsd:enumeration value="JHY"/>
                    <xsd:enumeration value="JSR"/>
                    <xsd:enumeration value="LIC"/>
                    <xsd:enumeration value="LKU"/>
                    <xsd:enumeration value="MEC"/>
                    <xsd:enumeration value="MHP"/>
                    <xsd:enumeration value="MNT"/>
                    <xsd:enumeration value="MNY"/>
                    <xsd:enumeration value="MOR"/>
                    <xsd:enumeration value="MRN"/>
                    <xsd:enumeration value="MSA"/>
                    <xsd:enumeration value="MSH"/>
                    <xsd:enumeration value="MSN"/>
                    <xsd:enumeration value="MSQ"/>
                    <xsd:enumeration value="NAS"/>
                    <xsd:enumeration value="NAT"/>
                    <xsd:enumeration value="NGR"/>
                    <xsd:enumeration value="NLI"/>
                    <xsd:enumeration value="OCQ"/>
                    <xsd:enumeration value="ORI"/>
                    <xsd:enumeration value="OXB"/>
                    <xsd:enumeration value="OYS"/>
                    <xsd:enumeration value="PIS"/>
                    <xsd:enumeration value="PKR"/>
                    <xsd:enumeration value="PMH"/>
                    <xsd:enumeration value="PMN"/>
                    <xsd:enumeration value="PRC"/>
                    <xsd:enumeration value="PRS"/>
                    <xsd:enumeration value="PTI"/>
                    <xsd:enumeration value="PWR"/>
                    <xsd:enumeration value="RHC"/>
                    <xsd:enumeration value="RIC"/>
                    <xsd:enumeration value="RPP"/>
                    <xsd:enumeration value="SBM"/>
                    <xsd:enumeration value="SGL"/>
                    <xsd:enumeration value="SIS"/>
                    <xsd:enumeration value="SMW"/>
                    <xsd:enumeration value="SNK"/>
                    <xsd:enumeration value="SOC"/>
                    <xsd:enumeration value="SON"/>
                    <xsd:enumeration value="SPM"/>
                    <xsd:enumeration value="SPT"/>
                    <xsd:enumeration value="SSQ"/>
                    <xsd:enumeration value="STK"/>
                    <xsd:enumeration value="STL"/>
                    <xsd:enumeration value="TCM"/>
                    <xsd:enumeration value="TGR"/>
                    <xsd:enumeration value="TIS"/>
                    <xsd:enumeration value="TPD"/>
                    <xsd:enumeration value="WAL"/>
                    <xsd:enumeration value="WLK"/>
                    <xsd:enumeration value="WPC"/>
                    <xsd:enumeration value="WRT"/>
                  </xsd:restriction>
                </xsd:simpleType>
              </xsd:element>
            </xsd:sequence>
          </xsd:extension>
        </xsd:complexContent>
      </xsd:complex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hidden="true" ma:internalName="MediaServiceKeyPoint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fc037c3-f80d-404f-a003-8a842cc65735"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6460668-5B4F-4BDB-959D-744E3536E191}"/>
</file>

<file path=customXml/itemProps2.xml><?xml version="1.0" encoding="utf-8"?>
<ds:datastoreItem xmlns:ds="http://schemas.openxmlformats.org/officeDocument/2006/customXml" ds:itemID="{5E2C3D53-C030-4146-A159-29186BE63A14}"/>
</file>

<file path=customXml/itemProps3.xml><?xml version="1.0" encoding="utf-8"?>
<ds:datastoreItem xmlns:ds="http://schemas.openxmlformats.org/officeDocument/2006/customXml" ds:itemID="{41C2DB9B-B9C9-486E-A05D-551E69EA4A35}"/>
</file>

<file path=docProps/app.xml><?xml version="1.0" encoding="utf-8"?>
<Properties xmlns="http://schemas.openxmlformats.org/officeDocument/2006/extended-properties" xmlns:vt="http://schemas.openxmlformats.org/officeDocument/2006/docPropsVTypes">
  <Application>Microsoft Excel Online</Application>
  <Manager/>
  <Company>U.S. Fish &amp; Wildlife Service</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Casey, Jennifer</dc:creator>
  <cp:keywords/>
  <dc:description/>
  <cp:lastModifiedBy/>
  <cp:revision/>
  <dcterms:created xsi:type="dcterms:W3CDTF">2018-01-24T18:07:45Z</dcterms:created>
  <dcterms:modified xsi:type="dcterms:W3CDTF">2020-11-20T15:30:17Z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0x010100C4D3515F0DD1B740B9CD2E14CC246E2B</vt:lpwstr>
  </property>
</Properties>
</file>