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richardson\Downloads\orthop\"/>
    </mc:Choice>
  </mc:AlternateContent>
  <bookViews>
    <workbookView xWindow="0" yWindow="0" windowWidth="7590" windowHeight="172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6" i="1" l="1"/>
  <c r="I36" i="1"/>
  <c r="H36" i="1"/>
  <c r="G36" i="1"/>
  <c r="F36" i="1"/>
  <c r="E36" i="1"/>
  <c r="D36" i="1"/>
  <c r="C36" i="1"/>
  <c r="B36" i="1"/>
  <c r="B35" i="1"/>
  <c r="I35" i="1" l="1"/>
  <c r="H35" i="1"/>
  <c r="G35" i="1"/>
  <c r="F35" i="1"/>
  <c r="E35" i="1"/>
  <c r="D35" i="1"/>
  <c r="C35" i="1"/>
  <c r="I34" i="1"/>
  <c r="H34" i="1"/>
  <c r="G34" i="1"/>
  <c r="F34" i="1"/>
  <c r="E34" i="1"/>
  <c r="D34" i="1"/>
  <c r="C34" i="1"/>
  <c r="B34" i="1"/>
  <c r="L32" i="1" l="1"/>
  <c r="N32" i="1" s="1"/>
  <c r="K32" i="1"/>
  <c r="M32" i="1" s="1"/>
  <c r="J32" i="1"/>
  <c r="L31" i="1"/>
  <c r="N31" i="1" s="1"/>
  <c r="K31" i="1"/>
  <c r="J31" i="1"/>
  <c r="L30" i="1"/>
  <c r="N30" i="1" s="1"/>
  <c r="K30" i="1"/>
  <c r="M30" i="1" s="1"/>
  <c r="J30" i="1"/>
  <c r="L29" i="1"/>
  <c r="N29" i="1" s="1"/>
  <c r="K29" i="1"/>
  <c r="M29" i="1" s="1"/>
  <c r="J29" i="1"/>
  <c r="L28" i="1"/>
  <c r="N28" i="1" s="1"/>
  <c r="K28" i="1"/>
  <c r="M28" i="1" s="1"/>
  <c r="J28" i="1"/>
  <c r="L27" i="1"/>
  <c r="N27" i="1" s="1"/>
  <c r="K27" i="1"/>
  <c r="M27" i="1" s="1"/>
  <c r="J27" i="1"/>
  <c r="L26" i="1"/>
  <c r="N26" i="1" s="1"/>
  <c r="K26" i="1"/>
  <c r="M26" i="1" s="1"/>
  <c r="J26" i="1"/>
  <c r="L25" i="1"/>
  <c r="N25" i="1" s="1"/>
  <c r="K25" i="1"/>
  <c r="M25" i="1" s="1"/>
  <c r="J25" i="1"/>
  <c r="L24" i="1"/>
  <c r="N24" i="1" s="1"/>
  <c r="K24" i="1"/>
  <c r="M24" i="1" s="1"/>
  <c r="J24" i="1"/>
  <c r="L23" i="1"/>
  <c r="N23" i="1" s="1"/>
  <c r="K23" i="1"/>
  <c r="J23" i="1"/>
  <c r="L22" i="1"/>
  <c r="N22" i="1" s="1"/>
  <c r="K22" i="1"/>
  <c r="M22" i="1" s="1"/>
  <c r="J22" i="1"/>
  <c r="L21" i="1"/>
  <c r="N21" i="1" s="1"/>
  <c r="K21" i="1"/>
  <c r="M21" i="1" s="1"/>
  <c r="J21" i="1"/>
  <c r="L20" i="1"/>
  <c r="N20" i="1" s="1"/>
  <c r="K20" i="1"/>
  <c r="M20" i="1" s="1"/>
  <c r="J20" i="1"/>
  <c r="L19" i="1"/>
  <c r="N19" i="1" s="1"/>
  <c r="K19" i="1"/>
  <c r="M19" i="1" s="1"/>
  <c r="J19" i="1"/>
  <c r="L18" i="1"/>
  <c r="N18" i="1" s="1"/>
  <c r="K18" i="1"/>
  <c r="M18" i="1" s="1"/>
  <c r="J18" i="1"/>
  <c r="L17" i="1"/>
  <c r="N17" i="1" s="1"/>
  <c r="K17" i="1"/>
  <c r="M17" i="1" s="1"/>
  <c r="J17" i="1"/>
  <c r="L16" i="1"/>
  <c r="N16" i="1" s="1"/>
  <c r="K16" i="1"/>
  <c r="M16" i="1" s="1"/>
  <c r="J16" i="1"/>
  <c r="L15" i="1"/>
  <c r="N15" i="1" s="1"/>
  <c r="K15" i="1"/>
  <c r="J15" i="1"/>
  <c r="L14" i="1"/>
  <c r="N14" i="1" s="1"/>
  <c r="K14" i="1"/>
  <c r="M14" i="1" s="1"/>
  <c r="J14" i="1"/>
  <c r="L13" i="1"/>
  <c r="N13" i="1" s="1"/>
  <c r="K13" i="1"/>
  <c r="M13" i="1" s="1"/>
  <c r="J13" i="1"/>
  <c r="L12" i="1"/>
  <c r="N12" i="1" s="1"/>
  <c r="K12" i="1"/>
  <c r="M12" i="1" s="1"/>
  <c r="J12" i="1"/>
  <c r="M11" i="1"/>
  <c r="L11" i="1"/>
  <c r="N11" i="1" s="1"/>
  <c r="K11" i="1"/>
  <c r="J11" i="1"/>
  <c r="O11" i="1" s="1"/>
  <c r="L10" i="1"/>
  <c r="N10" i="1" s="1"/>
  <c r="K10" i="1"/>
  <c r="M10" i="1" s="1"/>
  <c r="J10" i="1"/>
  <c r="L9" i="1"/>
  <c r="N9" i="1" s="1"/>
  <c r="K9" i="1"/>
  <c r="M9" i="1" s="1"/>
  <c r="J9" i="1"/>
  <c r="L8" i="1"/>
  <c r="N8" i="1" s="1"/>
  <c r="K8" i="1"/>
  <c r="M8" i="1" s="1"/>
  <c r="J8" i="1"/>
  <c r="L7" i="1"/>
  <c r="N7" i="1" s="1"/>
  <c r="K7" i="1"/>
  <c r="J7" i="1"/>
  <c r="L6" i="1"/>
  <c r="N6" i="1" s="1"/>
  <c r="K6" i="1"/>
  <c r="M6" i="1" s="1"/>
  <c r="J6" i="1"/>
  <c r="L5" i="1"/>
  <c r="N5" i="1" s="1"/>
  <c r="K5" i="1"/>
  <c r="M5" i="1" s="1"/>
  <c r="J5" i="1"/>
  <c r="L4" i="1"/>
  <c r="N4" i="1" s="1"/>
  <c r="K4" i="1"/>
  <c r="M4" i="1" s="1"/>
  <c r="J4" i="1"/>
  <c r="L3" i="1"/>
  <c r="N3" i="1" s="1"/>
  <c r="K3" i="1"/>
  <c r="M3" i="1" s="1"/>
  <c r="J3" i="1"/>
  <c r="P21" i="1" l="1"/>
  <c r="P29" i="1"/>
  <c r="O15" i="1"/>
  <c r="O19" i="1"/>
  <c r="O23" i="1"/>
  <c r="O27" i="1"/>
  <c r="J35" i="1"/>
  <c r="J34" i="1"/>
  <c r="O9" i="1"/>
  <c r="Q19" i="1"/>
  <c r="P19" i="1"/>
  <c r="Q27" i="1"/>
  <c r="P27" i="1"/>
  <c r="P5" i="1"/>
  <c r="Q9" i="1"/>
  <c r="P9" i="1"/>
  <c r="Q11" i="1"/>
  <c r="P11" i="1"/>
  <c r="O17" i="1"/>
  <c r="O31" i="1"/>
  <c r="O3" i="1"/>
  <c r="O7" i="1"/>
  <c r="P13" i="1"/>
  <c r="Q17" i="1"/>
  <c r="P17" i="1"/>
  <c r="P3" i="1"/>
  <c r="Q3" i="1"/>
  <c r="Q25" i="1"/>
  <c r="P25" i="1"/>
  <c r="O5" i="1"/>
  <c r="O13" i="1"/>
  <c r="O21" i="1"/>
  <c r="O29" i="1"/>
  <c r="M7" i="1"/>
  <c r="M15" i="1"/>
  <c r="M23" i="1"/>
  <c r="O25" i="1"/>
  <c r="M31" i="1"/>
  <c r="Q5" i="1"/>
  <c r="Q13" i="1"/>
  <c r="Q21" i="1"/>
  <c r="Q29" i="1"/>
  <c r="Q23" i="1" l="1"/>
  <c r="P23" i="1"/>
  <c r="Q31" i="1"/>
  <c r="P31" i="1"/>
  <c r="Q15" i="1"/>
  <c r="P15" i="1"/>
  <c r="Q7" i="1"/>
  <c r="P7" i="1"/>
</calcChain>
</file>

<file path=xl/sharedStrings.xml><?xml version="1.0" encoding="utf-8"?>
<sst xmlns="http://schemas.openxmlformats.org/spreadsheetml/2006/main" count="50" uniqueCount="49">
  <si>
    <t>F03S1</t>
  </si>
  <si>
    <t>F03S2</t>
  </si>
  <si>
    <t>F03N1</t>
  </si>
  <si>
    <t>F03N2</t>
  </si>
  <si>
    <t>G15N1</t>
  </si>
  <si>
    <t>G15N2</t>
  </si>
  <si>
    <t>G14N1</t>
  </si>
  <si>
    <t>G14N2</t>
  </si>
  <si>
    <t>G131</t>
  </si>
  <si>
    <t>G132</t>
  </si>
  <si>
    <t>G11NE1</t>
  </si>
  <si>
    <t>G11NE2</t>
  </si>
  <si>
    <t>G06N1</t>
  </si>
  <si>
    <t>G06N2</t>
  </si>
  <si>
    <t>G05S1</t>
  </si>
  <si>
    <t>G05S2</t>
  </si>
  <si>
    <t>G06S1</t>
  </si>
  <si>
    <t>G06S2</t>
  </si>
  <si>
    <t>G02E1</t>
  </si>
  <si>
    <t>G02E2</t>
  </si>
  <si>
    <t>O10N1</t>
  </si>
  <si>
    <t>O10N2</t>
  </si>
  <si>
    <t>O07S1</t>
  </si>
  <si>
    <t>O07S2</t>
  </si>
  <si>
    <t>O03E1</t>
  </si>
  <si>
    <t>O03E2</t>
  </si>
  <si>
    <t>O06SE1</t>
  </si>
  <si>
    <t>O06SE2</t>
  </si>
  <si>
    <t>O05S1</t>
  </si>
  <si>
    <t>O05S2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</si>
  <si>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</si>
  <si>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</si>
  <si>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</si>
  <si>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</si>
  <si>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</si>
  <si>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</si>
  <si>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</si>
  <si>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</si>
  <si>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Total</t>
  </si>
  <si>
    <t>Mean</t>
  </si>
  <si>
    <t>s.d.</t>
  </si>
  <si>
    <t>Mean/msq</t>
  </si>
  <si>
    <t>/msq</t>
  </si>
  <si>
    <t>s.d. msq</t>
  </si>
  <si>
    <t>Unit mean</t>
  </si>
  <si>
    <t>number</t>
  </si>
  <si>
    <t>Unit s.d.</t>
  </si>
  <si>
    <t>density</t>
  </si>
  <si>
    <t>2018 Orthoptera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</si>
</sst>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workbookViewId="0">
      <selection activeCell="L1" sqref="L1"/>
    </sheetView>
  </sheetViews>
  <sheetFormatPr defaultRowHeight="15" x14ac:dyDescent="0.25"/>
  <cols>
    <col min="1" max="1" width="18" customWidth="1"/>
    <col min="2" max="2" width="6.140625" customWidth="1"/>
    <col min="3" max="4" width="4.7109375" customWidth="1"/>
    <col min="5" max="5" width="6" customWidth="1"/>
    <col min="6" max="6" width="6.5703125" customWidth="1"/>
    <col min="7" max="7" width="6.42578125" customWidth="1"/>
    <col min="8" max="8" width="9.140625" customWidth="1"/>
    <col min="9" max="9" width="6.42578125" customWidth="1"/>
    <col min="11" max="11" width="7.140625" customWidth="1"/>
    <col min="14" max="14" width="12.140625" customWidth="1"/>
    <col min="15" max="15" width="10.28515625" customWidth="1"/>
    <col min="17" max="17" width="12.5703125" customWidth="1"/>
  </cols>
  <sheetData>
    <row r="1" spans="1:17" x14ac:dyDescent="0.25">
      <c r="A1" t="s">
        <v>48</v>
      </c>
      <c r="B1" t="s">
        <v>30</v>
      </c>
      <c r="C1" t="s">
        <v>31</v>
      </c>
      <c r="D1" t="s">
        <v>32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  <c r="J1" t="s">
        <v>38</v>
      </c>
      <c r="K1" t="s">
        <v>39</v>
      </c>
      <c r="L1" t="s">
        <v>40</v>
      </c>
      <c r="M1" t="s">
        <v>41</v>
      </c>
      <c r="N1" t="s">
        <v>43</v>
      </c>
      <c r="O1" t="s">
        <v>44</v>
      </c>
      <c r="P1" t="s">
        <v>44</v>
      </c>
      <c r="Q1" t="s">
        <v>46</v>
      </c>
    </row>
    <row r="2" spans="1:17" x14ac:dyDescent="0.25">
      <c r="A2" t="s">
        <v>47</v>
      </c>
      <c r="O2" t="s">
        <v>45</v>
      </c>
      <c r="P2" s="1" t="s">
        <v>42</v>
      </c>
    </row>
    <row r="3" spans="1:17" x14ac:dyDescent="0.25">
      <c r="A3" t="s">
        <v>0</v>
      </c>
      <c r="B3">
        <v>0</v>
      </c>
      <c r="C3">
        <v>0</v>
      </c>
      <c r="D3">
        <v>1</v>
      </c>
      <c r="E3">
        <v>0</v>
      </c>
      <c r="F3">
        <v>0</v>
      </c>
      <c r="G3">
        <v>0</v>
      </c>
      <c r="H3">
        <v>2</v>
      </c>
      <c r="I3">
        <v>0</v>
      </c>
      <c r="J3">
        <f>SUM(B3:I3)</f>
        <v>3</v>
      </c>
      <c r="K3">
        <f>AVERAGE(B3:I3)</f>
        <v>0.375</v>
      </c>
      <c r="L3">
        <f>_xlfn.STDEV.S(B3:I3)</f>
        <v>0.74402380914284494</v>
      </c>
      <c r="M3">
        <f>K3/10</f>
        <v>3.7499999999999999E-2</v>
      </c>
      <c r="N3">
        <f>L3/10</f>
        <v>7.4402380914284499E-2</v>
      </c>
      <c r="O3">
        <f>AVERAGE(J3:J4)</f>
        <v>5</v>
      </c>
      <c r="P3">
        <f>AVERAGE(M3:M4)</f>
        <v>6.25E-2</v>
      </c>
      <c r="Q3">
        <f>_xlfn.STDEV.S(M3:M4)</f>
        <v>3.5355339059327369E-2</v>
      </c>
    </row>
    <row r="4" spans="1:17" x14ac:dyDescent="0.25">
      <c r="A4" t="s">
        <v>1</v>
      </c>
      <c r="B4">
        <v>0</v>
      </c>
      <c r="C4">
        <v>0</v>
      </c>
      <c r="D4">
        <v>0</v>
      </c>
      <c r="E4">
        <v>2</v>
      </c>
      <c r="F4">
        <v>1</v>
      </c>
      <c r="G4">
        <v>3</v>
      </c>
      <c r="H4">
        <v>1</v>
      </c>
      <c r="I4">
        <v>0</v>
      </c>
      <c r="J4">
        <f t="shared" ref="J4:J32" si="0">SUM(B4:I4)</f>
        <v>7</v>
      </c>
      <c r="K4">
        <f t="shared" ref="K4:K32" si="1">AVERAGE(B4:I4)</f>
        <v>0.875</v>
      </c>
      <c r="L4">
        <f t="shared" ref="L4:L32" si="2">_xlfn.STDEV.S(B4:I4)</f>
        <v>1.1259916264596033</v>
      </c>
      <c r="M4">
        <f t="shared" ref="M4:M32" si="3">K4/10</f>
        <v>8.7499999999999994E-2</v>
      </c>
      <c r="N4">
        <f t="shared" ref="N4:N32" si="4">L4/10</f>
        <v>0.11259916264596033</v>
      </c>
    </row>
    <row r="5" spans="1:17" x14ac:dyDescent="0.25">
      <c r="A5" t="s">
        <v>2</v>
      </c>
      <c r="B5">
        <v>0</v>
      </c>
      <c r="C5">
        <v>0</v>
      </c>
      <c r="D5">
        <v>0</v>
      </c>
      <c r="E5">
        <v>0</v>
      </c>
      <c r="F5">
        <v>3</v>
      </c>
      <c r="G5">
        <v>1</v>
      </c>
      <c r="H5">
        <v>0</v>
      </c>
      <c r="I5">
        <v>0</v>
      </c>
      <c r="J5">
        <f t="shared" si="0"/>
        <v>4</v>
      </c>
      <c r="K5">
        <f t="shared" si="1"/>
        <v>0.5</v>
      </c>
      <c r="L5">
        <f t="shared" si="2"/>
        <v>1.0690449676496976</v>
      </c>
      <c r="M5">
        <f t="shared" si="3"/>
        <v>0.05</v>
      </c>
      <c r="N5">
        <f t="shared" si="4"/>
        <v>0.10690449676496976</v>
      </c>
      <c r="O5">
        <f>AVERAGE(J5:J6)</f>
        <v>4</v>
      </c>
      <c r="P5">
        <f>AVERAGE(M5:M6)</f>
        <v>0.05</v>
      </c>
      <c r="Q5">
        <f>_xlfn.STDEV.S(M5:M6)</f>
        <v>0</v>
      </c>
    </row>
    <row r="6" spans="1:17" x14ac:dyDescent="0.25">
      <c r="A6" t="s">
        <v>3</v>
      </c>
      <c r="B6">
        <v>0</v>
      </c>
      <c r="C6">
        <v>0</v>
      </c>
      <c r="D6">
        <v>0</v>
      </c>
      <c r="E6">
        <v>0</v>
      </c>
      <c r="F6">
        <v>1</v>
      </c>
      <c r="G6">
        <v>0</v>
      </c>
      <c r="H6">
        <v>3</v>
      </c>
      <c r="I6">
        <v>0</v>
      </c>
      <c r="J6">
        <f t="shared" si="0"/>
        <v>4</v>
      </c>
      <c r="K6">
        <f t="shared" si="1"/>
        <v>0.5</v>
      </c>
      <c r="L6">
        <f t="shared" si="2"/>
        <v>1.0690449676496976</v>
      </c>
      <c r="M6">
        <f t="shared" si="3"/>
        <v>0.05</v>
      </c>
      <c r="N6">
        <f t="shared" si="4"/>
        <v>0.10690449676496976</v>
      </c>
    </row>
    <row r="7" spans="1:17" x14ac:dyDescent="0.25">
      <c r="A7" t="s">
        <v>4</v>
      </c>
      <c r="B7">
        <v>0</v>
      </c>
      <c r="C7">
        <v>0</v>
      </c>
      <c r="D7">
        <v>0</v>
      </c>
      <c r="E7">
        <v>0</v>
      </c>
      <c r="F7">
        <v>1</v>
      </c>
      <c r="G7">
        <v>2</v>
      </c>
      <c r="H7">
        <v>0</v>
      </c>
      <c r="I7">
        <v>0</v>
      </c>
      <c r="J7">
        <f t="shared" si="0"/>
        <v>3</v>
      </c>
      <c r="K7">
        <f t="shared" si="1"/>
        <v>0.375</v>
      </c>
      <c r="L7">
        <f t="shared" si="2"/>
        <v>0.74402380914284494</v>
      </c>
      <c r="M7">
        <f t="shared" si="3"/>
        <v>3.7499999999999999E-2</v>
      </c>
      <c r="N7">
        <f t="shared" si="4"/>
        <v>7.4402380914284499E-2</v>
      </c>
      <c r="O7">
        <f>AVERAGE(J7:J8)</f>
        <v>6.5</v>
      </c>
      <c r="P7">
        <f>AVERAGE(M7:M8)</f>
        <v>8.1250000000000003E-2</v>
      </c>
      <c r="Q7">
        <f>_xlfn.STDEV.S(M7:M8)</f>
        <v>6.1871843353822911E-2</v>
      </c>
    </row>
    <row r="8" spans="1:17" x14ac:dyDescent="0.25">
      <c r="A8" t="s">
        <v>5</v>
      </c>
      <c r="B8">
        <v>0</v>
      </c>
      <c r="C8">
        <v>0</v>
      </c>
      <c r="D8">
        <v>0</v>
      </c>
      <c r="E8">
        <v>2</v>
      </c>
      <c r="F8">
        <v>4</v>
      </c>
      <c r="G8">
        <v>1</v>
      </c>
      <c r="H8">
        <v>3</v>
      </c>
      <c r="I8">
        <v>0</v>
      </c>
      <c r="J8">
        <f t="shared" si="0"/>
        <v>10</v>
      </c>
      <c r="K8">
        <f t="shared" si="1"/>
        <v>1.25</v>
      </c>
      <c r="L8">
        <f t="shared" si="2"/>
        <v>1.5811388300841898</v>
      </c>
      <c r="M8">
        <f t="shared" si="3"/>
        <v>0.125</v>
      </c>
      <c r="N8">
        <f t="shared" si="4"/>
        <v>0.15811388300841897</v>
      </c>
    </row>
    <row r="9" spans="1:17" x14ac:dyDescent="0.25">
      <c r="A9" t="s">
        <v>6</v>
      </c>
      <c r="B9">
        <v>0</v>
      </c>
      <c r="C9">
        <v>0</v>
      </c>
      <c r="D9">
        <v>0</v>
      </c>
      <c r="E9">
        <v>3</v>
      </c>
      <c r="F9">
        <v>2</v>
      </c>
      <c r="G9">
        <v>5</v>
      </c>
      <c r="H9">
        <v>1</v>
      </c>
      <c r="I9">
        <v>0</v>
      </c>
      <c r="J9">
        <f t="shared" si="0"/>
        <v>11</v>
      </c>
      <c r="K9">
        <f t="shared" si="1"/>
        <v>1.375</v>
      </c>
      <c r="L9">
        <f t="shared" si="2"/>
        <v>1.8468119248354136</v>
      </c>
      <c r="M9">
        <f t="shared" si="3"/>
        <v>0.13750000000000001</v>
      </c>
      <c r="N9">
        <f t="shared" si="4"/>
        <v>0.18468119248354137</v>
      </c>
      <c r="O9">
        <f>AVERAGE(J9:J10)</f>
        <v>11</v>
      </c>
      <c r="P9">
        <f>AVERAGE(M9:M10)</f>
        <v>0.13750000000000001</v>
      </c>
      <c r="Q9">
        <f>_xlfn.STDEV.S(M9:M10)</f>
        <v>0</v>
      </c>
    </row>
    <row r="10" spans="1:17" x14ac:dyDescent="0.25">
      <c r="A10" t="s">
        <v>7</v>
      </c>
      <c r="B10">
        <v>0</v>
      </c>
      <c r="C10">
        <v>0</v>
      </c>
      <c r="D10">
        <v>0</v>
      </c>
      <c r="E10">
        <v>0</v>
      </c>
      <c r="F10">
        <v>3</v>
      </c>
      <c r="G10">
        <v>4</v>
      </c>
      <c r="H10">
        <v>4</v>
      </c>
      <c r="I10">
        <v>0</v>
      </c>
      <c r="J10">
        <f t="shared" si="0"/>
        <v>11</v>
      </c>
      <c r="K10">
        <f t="shared" si="1"/>
        <v>1.375</v>
      </c>
      <c r="L10">
        <f t="shared" si="2"/>
        <v>1.9226098333849673</v>
      </c>
      <c r="M10">
        <f t="shared" si="3"/>
        <v>0.13750000000000001</v>
      </c>
      <c r="N10">
        <f t="shared" si="4"/>
        <v>0.19226098333849673</v>
      </c>
    </row>
    <row r="11" spans="1:17" x14ac:dyDescent="0.25">
      <c r="A11" t="s">
        <v>8</v>
      </c>
      <c r="B11">
        <v>3</v>
      </c>
      <c r="C11">
        <v>0</v>
      </c>
      <c r="D11">
        <v>2</v>
      </c>
      <c r="E11">
        <v>2</v>
      </c>
      <c r="F11">
        <v>3</v>
      </c>
      <c r="G11">
        <v>0</v>
      </c>
      <c r="H11">
        <v>0</v>
      </c>
      <c r="I11">
        <v>2</v>
      </c>
      <c r="J11">
        <f t="shared" si="0"/>
        <v>12</v>
      </c>
      <c r="K11">
        <f t="shared" si="1"/>
        <v>1.5</v>
      </c>
      <c r="L11">
        <f t="shared" si="2"/>
        <v>1.3093073414159542</v>
      </c>
      <c r="M11">
        <f t="shared" si="3"/>
        <v>0.15</v>
      </c>
      <c r="N11">
        <f t="shared" si="4"/>
        <v>0.13093073414159542</v>
      </c>
      <c r="O11">
        <f>AVERAGE(J11:J12)</f>
        <v>8</v>
      </c>
      <c r="P11">
        <f>AVERAGE(M11:M12)</f>
        <v>0.1</v>
      </c>
      <c r="Q11">
        <f>_xlfn.STDEV.S(M11:M12)</f>
        <v>7.0710678118654738E-2</v>
      </c>
    </row>
    <row r="12" spans="1:17" x14ac:dyDescent="0.25">
      <c r="A12" t="s">
        <v>9</v>
      </c>
      <c r="B12">
        <v>1</v>
      </c>
      <c r="C12">
        <v>0</v>
      </c>
      <c r="D12">
        <v>1</v>
      </c>
      <c r="E12">
        <v>0</v>
      </c>
      <c r="F12">
        <v>0</v>
      </c>
      <c r="G12">
        <v>1</v>
      </c>
      <c r="H12">
        <v>1</v>
      </c>
      <c r="I12">
        <v>0</v>
      </c>
      <c r="J12">
        <f t="shared" si="0"/>
        <v>4</v>
      </c>
      <c r="K12">
        <f t="shared" si="1"/>
        <v>0.5</v>
      </c>
      <c r="L12">
        <f t="shared" si="2"/>
        <v>0.53452248382484879</v>
      </c>
      <c r="M12">
        <f t="shared" si="3"/>
        <v>0.05</v>
      </c>
      <c r="N12">
        <f t="shared" si="4"/>
        <v>5.3452248382484878E-2</v>
      </c>
    </row>
    <row r="13" spans="1:17" x14ac:dyDescent="0.25">
      <c r="A13" t="s">
        <v>10</v>
      </c>
      <c r="B13">
        <v>0</v>
      </c>
      <c r="C13">
        <v>0</v>
      </c>
      <c r="D13">
        <v>0</v>
      </c>
      <c r="E13">
        <v>1</v>
      </c>
      <c r="F13">
        <v>11</v>
      </c>
      <c r="G13">
        <v>3</v>
      </c>
      <c r="H13">
        <v>3</v>
      </c>
      <c r="I13">
        <v>1</v>
      </c>
      <c r="J13">
        <f t="shared" si="0"/>
        <v>19</v>
      </c>
      <c r="K13">
        <f t="shared" si="1"/>
        <v>2.375</v>
      </c>
      <c r="L13">
        <f t="shared" si="2"/>
        <v>3.7008686239082538</v>
      </c>
      <c r="M13">
        <f t="shared" si="3"/>
        <v>0.23749999999999999</v>
      </c>
      <c r="N13">
        <f t="shared" si="4"/>
        <v>0.37008686239082539</v>
      </c>
      <c r="O13">
        <f>AVERAGE(J13:J14)</f>
        <v>17</v>
      </c>
      <c r="P13">
        <f>AVERAGE(M13:M14)</f>
        <v>0.21249999999999999</v>
      </c>
      <c r="Q13">
        <f>_xlfn.STDEV.S(M13:M14)</f>
        <v>3.535533905932739E-2</v>
      </c>
    </row>
    <row r="14" spans="1:17" x14ac:dyDescent="0.25">
      <c r="A14" t="s">
        <v>11</v>
      </c>
      <c r="B14">
        <v>0</v>
      </c>
      <c r="C14">
        <v>0</v>
      </c>
      <c r="D14">
        <v>0</v>
      </c>
      <c r="E14">
        <v>1</v>
      </c>
      <c r="F14">
        <v>4</v>
      </c>
      <c r="G14">
        <v>4</v>
      </c>
      <c r="H14">
        <v>4</v>
      </c>
      <c r="I14">
        <v>2</v>
      </c>
      <c r="J14">
        <f t="shared" si="0"/>
        <v>15</v>
      </c>
      <c r="K14">
        <f t="shared" si="1"/>
        <v>1.875</v>
      </c>
      <c r="L14">
        <f t="shared" si="2"/>
        <v>1.8850918886280925</v>
      </c>
      <c r="M14">
        <f t="shared" si="3"/>
        <v>0.1875</v>
      </c>
      <c r="N14">
        <f t="shared" si="4"/>
        <v>0.18850918886280926</v>
      </c>
    </row>
    <row r="15" spans="1:17" x14ac:dyDescent="0.25">
      <c r="A15" t="s">
        <v>12</v>
      </c>
      <c r="B15">
        <v>0</v>
      </c>
      <c r="C15">
        <v>0</v>
      </c>
      <c r="D15">
        <v>4</v>
      </c>
      <c r="E15">
        <v>5</v>
      </c>
      <c r="F15">
        <v>6</v>
      </c>
      <c r="G15">
        <v>2</v>
      </c>
      <c r="H15">
        <v>3</v>
      </c>
      <c r="I15">
        <v>1</v>
      </c>
      <c r="J15">
        <f t="shared" si="0"/>
        <v>21</v>
      </c>
      <c r="K15">
        <f t="shared" si="1"/>
        <v>2.625</v>
      </c>
      <c r="L15">
        <f t="shared" si="2"/>
        <v>2.2638462845343543</v>
      </c>
      <c r="M15">
        <f t="shared" si="3"/>
        <v>0.26250000000000001</v>
      </c>
      <c r="N15">
        <f t="shared" si="4"/>
        <v>0.22638462845343543</v>
      </c>
      <c r="O15">
        <f>AVERAGE(J15:J16)</f>
        <v>14.5</v>
      </c>
      <c r="P15">
        <f>AVERAGE(M15:M16)</f>
        <v>0.18125000000000002</v>
      </c>
      <c r="Q15">
        <f>_xlfn.STDEV.S(M15:M16)</f>
        <v>0.11490485194281395</v>
      </c>
    </row>
    <row r="16" spans="1:17" x14ac:dyDescent="0.25">
      <c r="A16" t="s">
        <v>13</v>
      </c>
      <c r="B16">
        <v>0</v>
      </c>
      <c r="C16">
        <v>0</v>
      </c>
      <c r="D16">
        <v>2</v>
      </c>
      <c r="E16">
        <v>0</v>
      </c>
      <c r="F16">
        <v>3</v>
      </c>
      <c r="G16">
        <v>2</v>
      </c>
      <c r="H16">
        <v>1</v>
      </c>
      <c r="I16">
        <v>0</v>
      </c>
      <c r="J16">
        <f t="shared" si="0"/>
        <v>8</v>
      </c>
      <c r="K16">
        <f t="shared" si="1"/>
        <v>1</v>
      </c>
      <c r="L16">
        <f t="shared" si="2"/>
        <v>1.1952286093343936</v>
      </c>
      <c r="M16">
        <f t="shared" si="3"/>
        <v>0.1</v>
      </c>
      <c r="N16">
        <f t="shared" si="4"/>
        <v>0.11952286093343936</v>
      </c>
    </row>
    <row r="17" spans="1:17" x14ac:dyDescent="0.25">
      <c r="A17" t="s">
        <v>14</v>
      </c>
      <c r="B17">
        <v>0</v>
      </c>
      <c r="C17">
        <v>0</v>
      </c>
      <c r="D17">
        <v>1</v>
      </c>
      <c r="E17">
        <v>1</v>
      </c>
      <c r="F17">
        <v>1</v>
      </c>
      <c r="G17">
        <v>0</v>
      </c>
      <c r="H17">
        <v>0</v>
      </c>
      <c r="I17">
        <v>0</v>
      </c>
      <c r="J17">
        <f t="shared" si="0"/>
        <v>3</v>
      </c>
      <c r="K17">
        <f t="shared" si="1"/>
        <v>0.375</v>
      </c>
      <c r="L17">
        <f t="shared" si="2"/>
        <v>0.51754916950676566</v>
      </c>
      <c r="M17">
        <f t="shared" si="3"/>
        <v>3.7499999999999999E-2</v>
      </c>
      <c r="N17">
        <f t="shared" si="4"/>
        <v>5.1754916950676563E-2</v>
      </c>
      <c r="O17">
        <f>AVERAGE(J17:J18)</f>
        <v>8.5</v>
      </c>
      <c r="P17">
        <f>AVERAGE(M17:M18)</f>
        <v>0.10625</v>
      </c>
      <c r="Q17">
        <f>_xlfn.STDEV.S(M17:M18)</f>
        <v>9.7227182413150287E-2</v>
      </c>
    </row>
    <row r="18" spans="1:17" x14ac:dyDescent="0.25">
      <c r="A18" t="s">
        <v>15</v>
      </c>
      <c r="B18">
        <v>0</v>
      </c>
      <c r="C18">
        <v>0</v>
      </c>
      <c r="D18">
        <v>2</v>
      </c>
      <c r="E18">
        <v>1</v>
      </c>
      <c r="F18">
        <v>9</v>
      </c>
      <c r="G18">
        <v>1</v>
      </c>
      <c r="H18">
        <v>0</v>
      </c>
      <c r="I18">
        <v>1</v>
      </c>
      <c r="J18">
        <f t="shared" si="0"/>
        <v>14</v>
      </c>
      <c r="K18">
        <f t="shared" si="1"/>
        <v>1.75</v>
      </c>
      <c r="L18">
        <f t="shared" si="2"/>
        <v>3.0118812346154309</v>
      </c>
      <c r="M18">
        <f t="shared" si="3"/>
        <v>0.17499999999999999</v>
      </c>
      <c r="N18">
        <f t="shared" si="4"/>
        <v>0.30118812346154311</v>
      </c>
    </row>
    <row r="19" spans="1:17" x14ac:dyDescent="0.25">
      <c r="A19" t="s">
        <v>16</v>
      </c>
      <c r="B19">
        <v>1</v>
      </c>
      <c r="C19">
        <v>0</v>
      </c>
      <c r="D19">
        <v>3</v>
      </c>
      <c r="E19">
        <v>1</v>
      </c>
      <c r="F19">
        <v>2</v>
      </c>
      <c r="G19">
        <v>0</v>
      </c>
      <c r="H19">
        <v>0</v>
      </c>
      <c r="I19">
        <v>1</v>
      </c>
      <c r="J19">
        <f t="shared" si="0"/>
        <v>8</v>
      </c>
      <c r="K19">
        <f t="shared" si="1"/>
        <v>1</v>
      </c>
      <c r="L19">
        <f t="shared" si="2"/>
        <v>1.0690449676496976</v>
      </c>
      <c r="M19">
        <f t="shared" si="3"/>
        <v>0.1</v>
      </c>
      <c r="N19">
        <f t="shared" si="4"/>
        <v>0.10690449676496976</v>
      </c>
      <c r="O19">
        <f>AVERAGE(J19:J20)</f>
        <v>8.5</v>
      </c>
      <c r="P19">
        <f>AVERAGE(M19:M20)</f>
        <v>0.10625000000000001</v>
      </c>
      <c r="Q19">
        <f>_xlfn.STDEV.S(M19:M20)</f>
        <v>8.8388347648318422E-3</v>
      </c>
    </row>
    <row r="20" spans="1:17" x14ac:dyDescent="0.25">
      <c r="A20" t="s">
        <v>17</v>
      </c>
      <c r="B20">
        <v>0</v>
      </c>
      <c r="C20">
        <v>0</v>
      </c>
      <c r="D20">
        <v>0</v>
      </c>
      <c r="E20">
        <v>1</v>
      </c>
      <c r="F20">
        <v>6</v>
      </c>
      <c r="G20">
        <v>0</v>
      </c>
      <c r="H20">
        <v>2</v>
      </c>
      <c r="I20">
        <v>0</v>
      </c>
      <c r="J20">
        <f t="shared" si="0"/>
        <v>9</v>
      </c>
      <c r="K20">
        <f t="shared" si="1"/>
        <v>1.125</v>
      </c>
      <c r="L20">
        <f t="shared" si="2"/>
        <v>2.1001700611413079</v>
      </c>
      <c r="M20">
        <f t="shared" si="3"/>
        <v>0.1125</v>
      </c>
      <c r="N20">
        <f t="shared" si="4"/>
        <v>0.21001700611413079</v>
      </c>
    </row>
    <row r="21" spans="1:17" x14ac:dyDescent="0.25">
      <c r="A21" t="s">
        <v>18</v>
      </c>
      <c r="B21">
        <v>1</v>
      </c>
      <c r="C21">
        <v>0</v>
      </c>
      <c r="D21">
        <v>0</v>
      </c>
      <c r="E21">
        <v>2</v>
      </c>
      <c r="F21">
        <v>1</v>
      </c>
      <c r="G21">
        <v>0</v>
      </c>
      <c r="H21">
        <v>0</v>
      </c>
      <c r="I21">
        <v>1</v>
      </c>
      <c r="J21">
        <f t="shared" si="0"/>
        <v>5</v>
      </c>
      <c r="K21">
        <f t="shared" si="1"/>
        <v>0.625</v>
      </c>
      <c r="L21">
        <f t="shared" si="2"/>
        <v>0.74402380914284494</v>
      </c>
      <c r="M21">
        <f t="shared" si="3"/>
        <v>6.25E-2</v>
      </c>
      <c r="N21">
        <f t="shared" si="4"/>
        <v>7.4402380914284499E-2</v>
      </c>
      <c r="O21">
        <f>AVERAGE(J21:J22)</f>
        <v>8</v>
      </c>
      <c r="P21">
        <f>AVERAGE(M21:M22)</f>
        <v>0.1</v>
      </c>
      <c r="Q21">
        <f>_xlfn.STDEV.S(M21:M22)</f>
        <v>5.3033008588991057E-2</v>
      </c>
    </row>
    <row r="22" spans="1:17" x14ac:dyDescent="0.25">
      <c r="A22" t="s">
        <v>19</v>
      </c>
      <c r="B22">
        <v>0</v>
      </c>
      <c r="C22">
        <v>0</v>
      </c>
      <c r="D22">
        <v>0</v>
      </c>
      <c r="E22">
        <v>1</v>
      </c>
      <c r="F22">
        <v>5</v>
      </c>
      <c r="G22">
        <v>3</v>
      </c>
      <c r="H22">
        <v>2</v>
      </c>
      <c r="I22">
        <v>0</v>
      </c>
      <c r="J22">
        <f t="shared" si="0"/>
        <v>11</v>
      </c>
      <c r="K22">
        <f t="shared" si="1"/>
        <v>1.375</v>
      </c>
      <c r="L22">
        <f t="shared" si="2"/>
        <v>1.8468119248354136</v>
      </c>
      <c r="M22">
        <f t="shared" si="3"/>
        <v>0.13750000000000001</v>
      </c>
      <c r="N22">
        <f t="shared" si="4"/>
        <v>0.18468119248354137</v>
      </c>
    </row>
    <row r="23" spans="1:17" x14ac:dyDescent="0.25">
      <c r="A23" t="s">
        <v>20</v>
      </c>
      <c r="B23">
        <v>0</v>
      </c>
      <c r="C23">
        <v>0</v>
      </c>
      <c r="D23">
        <v>0</v>
      </c>
      <c r="E23">
        <v>3</v>
      </c>
      <c r="F23">
        <v>3</v>
      </c>
      <c r="G23">
        <v>1</v>
      </c>
      <c r="H23">
        <v>2</v>
      </c>
      <c r="I23">
        <v>0</v>
      </c>
      <c r="J23">
        <f t="shared" si="0"/>
        <v>9</v>
      </c>
      <c r="K23">
        <f t="shared" si="1"/>
        <v>1.125</v>
      </c>
      <c r="L23">
        <f t="shared" si="2"/>
        <v>1.3562026818605375</v>
      </c>
      <c r="M23">
        <f t="shared" si="3"/>
        <v>0.1125</v>
      </c>
      <c r="N23">
        <f t="shared" si="4"/>
        <v>0.13562026818605374</v>
      </c>
      <c r="O23">
        <f>AVERAGE(J23:J24)</f>
        <v>5.5</v>
      </c>
      <c r="P23">
        <f>AVERAGE(M23:M24)</f>
        <v>6.8750000000000006E-2</v>
      </c>
      <c r="Q23">
        <f>_xlfn.STDEV.S(M23:M24)</f>
        <v>6.1871843353822911E-2</v>
      </c>
    </row>
    <row r="24" spans="1:17" x14ac:dyDescent="0.25">
      <c r="A24" t="s">
        <v>21</v>
      </c>
      <c r="B24">
        <v>0</v>
      </c>
      <c r="C24">
        <v>0</v>
      </c>
      <c r="D24">
        <v>2</v>
      </c>
      <c r="E24">
        <v>0</v>
      </c>
      <c r="F24">
        <v>0</v>
      </c>
      <c r="G24">
        <v>0</v>
      </c>
      <c r="H24">
        <v>0</v>
      </c>
      <c r="I24">
        <v>0</v>
      </c>
      <c r="J24">
        <f t="shared" si="0"/>
        <v>2</v>
      </c>
      <c r="K24">
        <f t="shared" si="1"/>
        <v>0.25</v>
      </c>
      <c r="L24">
        <f t="shared" si="2"/>
        <v>0.70710678118654757</v>
      </c>
      <c r="M24">
        <f t="shared" si="3"/>
        <v>2.5000000000000001E-2</v>
      </c>
      <c r="N24">
        <f t="shared" si="4"/>
        <v>7.0710678118654752E-2</v>
      </c>
    </row>
    <row r="25" spans="1:17" x14ac:dyDescent="0.25">
      <c r="A25" t="s">
        <v>22</v>
      </c>
      <c r="B25">
        <v>0</v>
      </c>
      <c r="C25">
        <v>0</v>
      </c>
      <c r="D25">
        <v>0</v>
      </c>
      <c r="E25">
        <v>3</v>
      </c>
      <c r="F25">
        <v>7</v>
      </c>
      <c r="G25">
        <v>4</v>
      </c>
      <c r="H25">
        <v>2</v>
      </c>
      <c r="I25">
        <v>0</v>
      </c>
      <c r="J25">
        <f t="shared" si="0"/>
        <v>16</v>
      </c>
      <c r="K25">
        <f t="shared" si="1"/>
        <v>2</v>
      </c>
      <c r="L25">
        <f t="shared" si="2"/>
        <v>2.5634797778466227</v>
      </c>
      <c r="M25">
        <f t="shared" si="3"/>
        <v>0.2</v>
      </c>
      <c r="N25">
        <f t="shared" si="4"/>
        <v>0.25634797778466228</v>
      </c>
      <c r="O25">
        <f>AVERAGE(J25:J26)</f>
        <v>18</v>
      </c>
      <c r="P25">
        <f>AVERAGE(M25:M26)</f>
        <v>0.22500000000000001</v>
      </c>
      <c r="Q25">
        <f>_xlfn.STDEV.S(M25:M26)</f>
        <v>3.535533905932739E-2</v>
      </c>
    </row>
    <row r="26" spans="1:17" x14ac:dyDescent="0.25">
      <c r="A26" t="s">
        <v>23</v>
      </c>
      <c r="B26">
        <v>0</v>
      </c>
      <c r="C26">
        <v>0</v>
      </c>
      <c r="D26">
        <v>2</v>
      </c>
      <c r="E26">
        <v>6</v>
      </c>
      <c r="F26">
        <v>9</v>
      </c>
      <c r="G26">
        <v>1</v>
      </c>
      <c r="H26">
        <v>1</v>
      </c>
      <c r="I26">
        <v>1</v>
      </c>
      <c r="J26">
        <f t="shared" si="0"/>
        <v>20</v>
      </c>
      <c r="K26">
        <f t="shared" si="1"/>
        <v>2.5</v>
      </c>
      <c r="L26">
        <f t="shared" si="2"/>
        <v>3.2513733362117261</v>
      </c>
      <c r="M26">
        <f t="shared" si="3"/>
        <v>0.25</v>
      </c>
      <c r="N26">
        <f t="shared" si="4"/>
        <v>0.32513733362117259</v>
      </c>
    </row>
    <row r="27" spans="1:17" x14ac:dyDescent="0.25">
      <c r="A27" t="s">
        <v>24</v>
      </c>
      <c r="B27">
        <v>0</v>
      </c>
      <c r="C27">
        <v>0</v>
      </c>
      <c r="D27">
        <v>2</v>
      </c>
      <c r="E27">
        <v>1</v>
      </c>
      <c r="F27">
        <v>0</v>
      </c>
      <c r="G27">
        <v>2</v>
      </c>
      <c r="H27">
        <v>1</v>
      </c>
      <c r="I27">
        <v>1</v>
      </c>
      <c r="J27">
        <f t="shared" si="0"/>
        <v>7</v>
      </c>
      <c r="K27">
        <f t="shared" si="1"/>
        <v>0.875</v>
      </c>
      <c r="L27">
        <f t="shared" si="2"/>
        <v>0.83452296039628016</v>
      </c>
      <c r="M27">
        <f t="shared" si="3"/>
        <v>8.7499999999999994E-2</v>
      </c>
      <c r="N27">
        <f t="shared" si="4"/>
        <v>8.3452296039628018E-2</v>
      </c>
      <c r="O27">
        <f>AVERAGE(J27:J28)</f>
        <v>6.5</v>
      </c>
      <c r="P27">
        <f>AVERAGE(M27:M28)</f>
        <v>8.1249999999999989E-2</v>
      </c>
      <c r="Q27">
        <f>_xlfn.STDEV.S(M27:M28)</f>
        <v>8.8388347648318422E-3</v>
      </c>
    </row>
    <row r="28" spans="1:17" x14ac:dyDescent="0.25">
      <c r="A28" t="s">
        <v>25</v>
      </c>
      <c r="B28">
        <v>1</v>
      </c>
      <c r="C28">
        <v>0</v>
      </c>
      <c r="D28">
        <v>1</v>
      </c>
      <c r="E28">
        <v>0</v>
      </c>
      <c r="F28">
        <v>3</v>
      </c>
      <c r="G28">
        <v>1</v>
      </c>
      <c r="H28">
        <v>0</v>
      </c>
      <c r="I28">
        <v>0</v>
      </c>
      <c r="J28">
        <f t="shared" si="0"/>
        <v>6</v>
      </c>
      <c r="K28">
        <f t="shared" si="1"/>
        <v>0.75</v>
      </c>
      <c r="L28">
        <f t="shared" si="2"/>
        <v>1.0350983390135313</v>
      </c>
      <c r="M28">
        <f t="shared" si="3"/>
        <v>7.4999999999999997E-2</v>
      </c>
      <c r="N28">
        <f t="shared" si="4"/>
        <v>0.10350983390135313</v>
      </c>
    </row>
    <row r="29" spans="1:17" x14ac:dyDescent="0.25">
      <c r="A29" t="s">
        <v>26</v>
      </c>
      <c r="B29">
        <v>0</v>
      </c>
      <c r="C29">
        <v>0</v>
      </c>
      <c r="D29">
        <v>0</v>
      </c>
      <c r="E29">
        <v>3</v>
      </c>
      <c r="F29">
        <v>2</v>
      </c>
      <c r="G29">
        <v>1</v>
      </c>
      <c r="H29">
        <v>3</v>
      </c>
      <c r="I29">
        <v>0</v>
      </c>
      <c r="J29">
        <f t="shared" si="0"/>
        <v>9</v>
      </c>
      <c r="K29">
        <f t="shared" si="1"/>
        <v>1.125</v>
      </c>
      <c r="L29">
        <f t="shared" si="2"/>
        <v>1.3562026818605375</v>
      </c>
      <c r="M29">
        <f t="shared" si="3"/>
        <v>0.1125</v>
      </c>
      <c r="N29">
        <f t="shared" si="4"/>
        <v>0.13562026818605374</v>
      </c>
      <c r="O29">
        <f>AVERAGE(J29:J30)</f>
        <v>9.5</v>
      </c>
      <c r="P29">
        <f>AVERAGE(M29:M30)</f>
        <v>0.11874999999999999</v>
      </c>
      <c r="Q29">
        <f>_xlfn.STDEV.S(M29:M30)</f>
        <v>8.8388347648318422E-3</v>
      </c>
    </row>
    <row r="30" spans="1:17" x14ac:dyDescent="0.25">
      <c r="A30" t="s">
        <v>27</v>
      </c>
      <c r="B30">
        <v>0</v>
      </c>
      <c r="C30">
        <v>0</v>
      </c>
      <c r="D30">
        <v>0</v>
      </c>
      <c r="E30">
        <v>0</v>
      </c>
      <c r="F30">
        <v>7</v>
      </c>
      <c r="G30">
        <v>2</v>
      </c>
      <c r="H30">
        <v>0</v>
      </c>
      <c r="I30">
        <v>1</v>
      </c>
      <c r="J30">
        <f t="shared" si="0"/>
        <v>10</v>
      </c>
      <c r="K30">
        <f t="shared" si="1"/>
        <v>1.25</v>
      </c>
      <c r="L30">
        <f t="shared" si="2"/>
        <v>2.4348657927227588</v>
      </c>
      <c r="M30">
        <f t="shared" si="3"/>
        <v>0.125</v>
      </c>
      <c r="N30">
        <f t="shared" si="4"/>
        <v>0.24348657927227588</v>
      </c>
    </row>
    <row r="31" spans="1:17" x14ac:dyDescent="0.25">
      <c r="A31" t="s">
        <v>28</v>
      </c>
      <c r="B31">
        <v>0</v>
      </c>
      <c r="C31">
        <v>2</v>
      </c>
      <c r="D31">
        <v>0</v>
      </c>
      <c r="E31">
        <v>0</v>
      </c>
      <c r="F31">
        <v>4</v>
      </c>
      <c r="G31">
        <v>1</v>
      </c>
      <c r="H31">
        <v>0</v>
      </c>
      <c r="I31">
        <v>1</v>
      </c>
      <c r="J31">
        <f t="shared" si="0"/>
        <v>8</v>
      </c>
      <c r="K31">
        <f t="shared" si="1"/>
        <v>1</v>
      </c>
      <c r="L31">
        <f t="shared" si="2"/>
        <v>1.4142135623730951</v>
      </c>
      <c r="M31">
        <f t="shared" si="3"/>
        <v>0.1</v>
      </c>
      <c r="N31">
        <f t="shared" si="4"/>
        <v>0.1414213562373095</v>
      </c>
      <c r="O31">
        <f>AVERAGE(J31:J32)</f>
        <v>9</v>
      </c>
      <c r="P31">
        <f>AVERAGE(M31:M32)</f>
        <v>0.1125</v>
      </c>
      <c r="Q31">
        <f>_xlfn.STDEV.S(M31:M32)</f>
        <v>1.7677669529663695E-2</v>
      </c>
    </row>
    <row r="32" spans="1:17" x14ac:dyDescent="0.25">
      <c r="A32" t="s">
        <v>29</v>
      </c>
      <c r="B32">
        <v>0</v>
      </c>
      <c r="C32">
        <v>1</v>
      </c>
      <c r="D32">
        <v>1</v>
      </c>
      <c r="E32">
        <v>0</v>
      </c>
      <c r="F32">
        <v>3</v>
      </c>
      <c r="G32">
        <v>2</v>
      </c>
      <c r="H32">
        <v>3</v>
      </c>
      <c r="I32">
        <v>0</v>
      </c>
      <c r="J32">
        <f t="shared" si="0"/>
        <v>10</v>
      </c>
      <c r="K32">
        <f t="shared" si="1"/>
        <v>1.25</v>
      </c>
      <c r="L32">
        <f t="shared" si="2"/>
        <v>1.2817398889233114</v>
      </c>
      <c r="M32">
        <f t="shared" si="3"/>
        <v>0.125</v>
      </c>
      <c r="N32">
        <f t="shared" si="4"/>
        <v>0.12817398889233114</v>
      </c>
    </row>
    <row r="34" spans="2:10" x14ac:dyDescent="0.25">
      <c r="B34">
        <f>AVERAGE(B3:B32)</f>
        <v>0.23333333333333334</v>
      </c>
      <c r="C34">
        <f t="shared" ref="C34:J34" si="5">AVERAGE(C3:C32)</f>
        <v>0.1</v>
      </c>
      <c r="D34">
        <f t="shared" si="5"/>
        <v>0.8</v>
      </c>
      <c r="E34">
        <f t="shared" si="5"/>
        <v>1.3</v>
      </c>
      <c r="F34">
        <f t="shared" si="5"/>
        <v>3.4666666666666668</v>
      </c>
      <c r="G34">
        <f t="shared" si="5"/>
        <v>1.5666666666666667</v>
      </c>
      <c r="H34">
        <f t="shared" si="5"/>
        <v>1.4</v>
      </c>
      <c r="I34">
        <f t="shared" si="5"/>
        <v>0.43333333333333335</v>
      </c>
      <c r="J34">
        <f t="shared" si="5"/>
        <v>9.3000000000000007</v>
      </c>
    </row>
    <row r="35" spans="2:10" x14ac:dyDescent="0.25">
      <c r="B35">
        <f>_xlfn.STDEV.S(B3:B32)</f>
        <v>0.62606231557929259</v>
      </c>
      <c r="C35">
        <f t="shared" ref="C35:J35" si="6">_xlfn.STDEV.S(C3:C32)</f>
        <v>0.40257789993644882</v>
      </c>
      <c r="D35">
        <f t="shared" si="6"/>
        <v>1.0954451150103321</v>
      </c>
      <c r="E35">
        <f t="shared" si="6"/>
        <v>1.5569643319724711</v>
      </c>
      <c r="F35">
        <f t="shared" si="6"/>
        <v>2.9093586606143891</v>
      </c>
      <c r="G35">
        <f t="shared" si="6"/>
        <v>1.4307782626184986</v>
      </c>
      <c r="H35">
        <f t="shared" si="6"/>
        <v>1.3544307876819286</v>
      </c>
      <c r="I35">
        <f t="shared" si="6"/>
        <v>0.62606231557929259</v>
      </c>
      <c r="J35">
        <f t="shared" si="6"/>
        <v>5.1337288995225592</v>
      </c>
    </row>
    <row r="36" spans="2:10" x14ac:dyDescent="0.25">
      <c r="B36">
        <f>B35/SQRT(30)</f>
        <v>0.11430281754889884</v>
      </c>
      <c r="C36">
        <f t="shared" ref="C36:J36" si="7">C35/SQRT(30)</f>
        <v>7.3500332316083536E-2</v>
      </c>
      <c r="D36">
        <f t="shared" si="7"/>
        <v>0.19999999999999998</v>
      </c>
      <c r="E36">
        <f t="shared" si="7"/>
        <v>0.28426149528409478</v>
      </c>
      <c r="F36">
        <f t="shared" si="7"/>
        <v>0.53117378876383925</v>
      </c>
      <c r="G36">
        <f t="shared" si="7"/>
        <v>0.26122317640806741</v>
      </c>
      <c r="H36">
        <f t="shared" si="7"/>
        <v>0.24728409833096085</v>
      </c>
      <c r="I36">
        <f t="shared" si="7"/>
        <v>0.11430281754889884</v>
      </c>
      <c r="J36">
        <f t="shared" si="7"/>
        <v>0.93728637412822602</v>
      </c>
    </row>
    <row r="39" spans="2:10" x14ac:dyDescent="0.25">
      <c r="B39" s="1"/>
    </row>
  </sheetData>
  <sortState ref="A40:C67">
    <sortCondition ref="C40:C6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 Howard</dc:creator>
  <cp:lastModifiedBy>drichardson</cp:lastModifiedBy>
  <dcterms:created xsi:type="dcterms:W3CDTF">2018-10-13T20:21:31Z</dcterms:created>
  <dcterms:modified xsi:type="dcterms:W3CDTF">2020-01-08T20:56:13Z</dcterms:modified>
</cp:coreProperties>
</file>