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pivotTables/pivotTable1.xml" ContentType="application/vnd.openxmlformats-officedocument.spreadsheetml.pivotTable+xml"/>
  <Override PartName="/xl/drawings/drawing9.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defaultThemeVersion="124226"/>
  <mc:AlternateContent xmlns:mc="http://schemas.openxmlformats.org/markup-compatibility/2006">
    <mc:Choice Requires="x15">
      <x15ac:absPath xmlns:x15ac="http://schemas.microsoft.com/office/spreadsheetml/2010/11/ac" url="C:\Users\nroberts\Desktop\Records Uploaded\ORY\Diane's Docs\"/>
    </mc:Choice>
  </mc:AlternateContent>
  <bookViews>
    <workbookView xWindow="0" yWindow="0" windowWidth="25200" windowHeight="11850" activeTab="1"/>
  </bookViews>
  <sheets>
    <sheet name="plot 1" sheetId="1" r:id="rId1"/>
    <sheet name="plot 7" sheetId="2" r:id="rId2"/>
    <sheet name="plot 8" sheetId="5" r:id="rId3"/>
    <sheet name="plot 10" sheetId="3" r:id="rId4"/>
    <sheet name="plot 12" sheetId="4" r:id="rId5"/>
    <sheet name="plot 13" sheetId="6" r:id="rId6"/>
    <sheet name="plot 14" sheetId="8" r:id="rId7"/>
    <sheet name="plot 15" sheetId="7" r:id="rId8"/>
    <sheet name="plot 16" sheetId="9" r:id="rId9"/>
    <sheet name="plot 17" sheetId="11" r:id="rId10"/>
    <sheet name="Summary" sheetId="10" r:id="rId11"/>
    <sheet name="totals" sheetId="12" r:id="rId12"/>
    <sheet name="byspecies" sheetId="15" r:id="rId13"/>
    <sheet name="alldata" sheetId="13" r:id="rId14"/>
    <sheet name="speciesSUM" sheetId="18" r:id="rId15"/>
  </sheets>
  <definedNames>
    <definedName name="Slicer_species">#N/A</definedName>
  </definedNames>
  <calcPr calcId="162913"/>
  <pivotCaches>
    <pivotCache cacheId="0" r:id="rId16"/>
  </pivotCaches>
  <extLst>
    <ext xmlns:x14="http://schemas.microsoft.com/office/spreadsheetml/2009/9/main" uri="{BBE1A952-AA13-448e-AADC-164F8A28A991}">
      <x14:slicerCaches>
        <x14:slicerCache r:id="rId17"/>
      </x14:slicerCaches>
    </ext>
    <ext xmlns:x14="http://schemas.microsoft.com/office/spreadsheetml/2009/9/main" uri="{79F54976-1DA5-4618-B147-4CDE4B953A38}">
      <x14:workbookPr/>
    </ext>
  </extLst>
</workbook>
</file>

<file path=xl/calcChain.xml><?xml version="1.0" encoding="utf-8"?>
<calcChain xmlns="http://schemas.openxmlformats.org/spreadsheetml/2006/main">
  <c r="L313" i="9" l="1"/>
  <c r="Z31" i="9"/>
  <c r="AA23" i="9"/>
  <c r="AA24" i="9"/>
  <c r="AA25" i="9"/>
  <c r="AA27" i="9"/>
  <c r="AA29" i="9"/>
  <c r="AA30" i="9"/>
  <c r="AA32" i="9"/>
  <c r="AA22" i="9"/>
  <c r="AA294" i="9"/>
  <c r="AA293" i="9"/>
  <c r="AA292" i="9"/>
  <c r="AA291" i="9"/>
  <c r="AA290" i="9"/>
  <c r="AA289" i="9"/>
  <c r="AA288" i="9"/>
  <c r="AA284" i="9"/>
  <c r="AA296" i="9"/>
  <c r="AA295" i="9"/>
  <c r="AA287" i="9"/>
  <c r="AA286" i="9"/>
  <c r="AA285" i="9"/>
  <c r="M316" i="7"/>
  <c r="AC25" i="7"/>
  <c r="AC26" i="7"/>
  <c r="AC27" i="7"/>
  <c r="AC31" i="7"/>
  <c r="AC24" i="7"/>
  <c r="AD296" i="7"/>
  <c r="AD295" i="7"/>
  <c r="AD294" i="7"/>
  <c r="AD291" i="7"/>
  <c r="AD290" i="7"/>
  <c r="AD284" i="7"/>
  <c r="AD288" i="7"/>
  <c r="AD289" i="7"/>
  <c r="AF296" i="7"/>
  <c r="AF295" i="7"/>
  <c r="AF294" i="7"/>
  <c r="AF293" i="7"/>
  <c r="AF292" i="7"/>
  <c r="AF291" i="7"/>
  <c r="AF290" i="7"/>
  <c r="AF289" i="7"/>
  <c r="AF288" i="7"/>
  <c r="AF287" i="7"/>
  <c r="AF286" i="7"/>
  <c r="AF285" i="7"/>
  <c r="AF284" i="7"/>
  <c r="M312" i="8"/>
  <c r="AC25" i="8"/>
  <c r="AC26" i="8"/>
  <c r="AC27" i="8"/>
  <c r="AC28" i="8"/>
  <c r="AC30" i="8"/>
  <c r="AC31" i="8"/>
  <c r="AC24" i="8"/>
  <c r="AD294" i="8"/>
  <c r="AD293" i="8"/>
  <c r="AD292" i="8"/>
  <c r="AD291" i="8"/>
  <c r="AD290" i="8"/>
  <c r="AD289" i="8"/>
  <c r="AD288" i="8"/>
  <c r="AD287" i="8"/>
  <c r="AD286" i="8"/>
  <c r="AD285" i="8"/>
  <c r="AD284" i="8"/>
  <c r="AD283" i="8"/>
  <c r="AD296" i="8" l="1"/>
  <c r="AF298" i="7"/>
  <c r="AA298" i="9"/>
  <c r="T27" i="6"/>
  <c r="S308" i="6"/>
  <c r="S307" i="6"/>
  <c r="S306" i="6"/>
  <c r="S305" i="6"/>
  <c r="S304" i="6"/>
  <c r="S303" i="6"/>
  <c r="S302" i="6"/>
  <c r="S301" i="6"/>
  <c r="S300" i="6"/>
  <c r="S299" i="6"/>
  <c r="S298" i="6"/>
  <c r="S297" i="6"/>
  <c r="X28" i="3"/>
  <c r="X30" i="3"/>
  <c r="X31" i="3"/>
  <c r="X27" i="3"/>
  <c r="X26" i="3"/>
  <c r="X24" i="3"/>
  <c r="Y22" i="3"/>
  <c r="Y23" i="3"/>
  <c r="Y24" i="3"/>
  <c r="Y26" i="3"/>
  <c r="Y27" i="3"/>
  <c r="Y28" i="3"/>
  <c r="Y29" i="3"/>
  <c r="Y21" i="3"/>
  <c r="Y316" i="3"/>
  <c r="Y315" i="3"/>
  <c r="Y313" i="3"/>
  <c r="Y314" i="3"/>
  <c r="Y312" i="3"/>
  <c r="Y311" i="3"/>
  <c r="Y310" i="3"/>
  <c r="Y309" i="3"/>
  <c r="Y308" i="3"/>
  <c r="Y307" i="3"/>
  <c r="Y306" i="3"/>
  <c r="M330" i="2"/>
  <c r="AB52" i="2"/>
  <c r="AB51" i="2"/>
  <c r="AB50" i="2"/>
  <c r="AB49" i="2"/>
  <c r="AB48" i="2"/>
  <c r="AB47" i="2"/>
  <c r="AB46" i="2"/>
  <c r="Y52" i="2"/>
  <c r="Y51" i="2"/>
  <c r="Y50" i="2"/>
  <c r="Y49" i="2"/>
  <c r="Y48" i="2"/>
  <c r="Y47" i="2"/>
  <c r="Y46" i="2"/>
  <c r="AE74" i="1"/>
  <c r="AE73" i="1"/>
  <c r="AE72" i="1"/>
  <c r="AE71" i="1"/>
  <c r="AE70" i="1"/>
  <c r="AE68" i="1"/>
  <c r="AE66" i="1"/>
  <c r="AE65" i="1"/>
  <c r="AE64" i="1"/>
  <c r="AB74" i="1"/>
  <c r="AB73" i="1"/>
  <c r="AB72" i="1"/>
  <c r="AB71" i="1"/>
  <c r="AB70" i="1"/>
  <c r="AB68" i="1"/>
  <c r="AB66" i="1"/>
  <c r="AB65" i="1"/>
  <c r="AB64" i="1"/>
  <c r="AA53" i="2"/>
  <c r="AA52" i="2"/>
  <c r="AA50" i="2"/>
  <c r="AA49" i="2"/>
  <c r="AA48" i="2"/>
  <c r="AA47" i="2"/>
  <c r="AA46" i="2"/>
  <c r="AD310" i="2"/>
  <c r="AD309" i="2"/>
  <c r="AD308" i="2"/>
  <c r="AD307" i="2"/>
  <c r="AD306" i="2"/>
  <c r="AD305" i="2"/>
  <c r="AD304" i="2"/>
  <c r="AD303" i="2"/>
  <c r="AD302" i="2"/>
  <c r="AD301" i="2"/>
  <c r="AD300" i="2"/>
  <c r="AD299" i="2"/>
  <c r="M515" i="1"/>
  <c r="AD71" i="1"/>
  <c r="AD72" i="1"/>
  <c r="AD73" i="1"/>
  <c r="AD74" i="1"/>
  <c r="AD75" i="1"/>
  <c r="AD76" i="1"/>
  <c r="AD70" i="1"/>
  <c r="AD68" i="1"/>
  <c r="AC494" i="1"/>
  <c r="AC493" i="1"/>
  <c r="AC492" i="1"/>
  <c r="AC491" i="1"/>
  <c r="AC490" i="1"/>
  <c r="AC488" i="1"/>
  <c r="AC487" i="1"/>
  <c r="AC484" i="1"/>
  <c r="AC496" i="1" s="1"/>
  <c r="AC480" i="1"/>
  <c r="AC489" i="1"/>
  <c r="AC486" i="1"/>
  <c r="AC485" i="1"/>
  <c r="AC483" i="1"/>
  <c r="AC482" i="1"/>
  <c r="AC481" i="1"/>
  <c r="S310" i="6" l="1"/>
  <c r="AD312" i="2"/>
  <c r="Y318" i="3"/>
  <c r="S28" i="11"/>
  <c r="S27" i="11"/>
  <c r="S25" i="11"/>
  <c r="S24" i="11"/>
  <c r="S23" i="11"/>
  <c r="S22" i="11"/>
  <c r="S21" i="11"/>
  <c r="S20" i="11"/>
  <c r="S19" i="11"/>
  <c r="S290" i="11"/>
  <c r="S289" i="11"/>
  <c r="S288" i="11"/>
  <c r="S287" i="11"/>
  <c r="S286" i="11"/>
  <c r="S285" i="11"/>
  <c r="S284" i="11"/>
  <c r="S283" i="11"/>
  <c r="S282" i="11"/>
  <c r="S281" i="11"/>
  <c r="S280" i="11"/>
  <c r="K313" i="9"/>
  <c r="Y32" i="9"/>
  <c r="Y30" i="9"/>
  <c r="Y29" i="9"/>
  <c r="Y27" i="9"/>
  <c r="Y25" i="9"/>
  <c r="Y24" i="9"/>
  <c r="Y23" i="9"/>
  <c r="Y22" i="9"/>
  <c r="X31" i="9"/>
  <c r="Y296" i="9"/>
  <c r="Y295" i="9"/>
  <c r="Y294" i="9"/>
  <c r="Y293" i="9"/>
  <c r="Y292" i="9"/>
  <c r="Y291" i="9"/>
  <c r="Y290" i="9"/>
  <c r="Y289" i="9"/>
  <c r="Y288" i="9"/>
  <c r="Y287" i="9"/>
  <c r="Y286" i="9"/>
  <c r="Y285" i="9"/>
  <c r="Y284" i="9"/>
  <c r="Y298" i="9" l="1"/>
  <c r="S292" i="11"/>
  <c r="L316" i="7"/>
  <c r="AA24" i="7"/>
  <c r="AA25" i="7"/>
  <c r="AA26" i="7"/>
  <c r="AA27" i="7"/>
  <c r="AA31" i="7"/>
  <c r="AA23" i="7"/>
  <c r="AA22" i="7"/>
  <c r="AD293" i="7"/>
  <c r="AD292" i="7"/>
  <c r="AD287" i="7"/>
  <c r="AD286" i="7"/>
  <c r="AD285" i="7"/>
  <c r="AD298" i="7" l="1"/>
  <c r="E312" i="8"/>
  <c r="L312" i="8"/>
  <c r="AA25" i="8"/>
  <c r="AA26" i="8"/>
  <c r="AA27" i="8"/>
  <c r="AA28" i="8"/>
  <c r="AA30" i="8"/>
  <c r="AA31" i="8"/>
  <c r="AA24" i="8"/>
  <c r="AA23" i="8"/>
  <c r="AA22" i="8"/>
  <c r="AB294" i="8"/>
  <c r="AB293" i="8"/>
  <c r="AB292" i="8"/>
  <c r="AB291" i="8"/>
  <c r="AB290" i="8"/>
  <c r="AB289" i="8"/>
  <c r="AB288" i="8"/>
  <c r="AB287" i="8"/>
  <c r="AB286" i="8"/>
  <c r="AB285" i="8"/>
  <c r="AB284" i="8"/>
  <c r="AB283" i="8"/>
  <c r="AB296" i="8" s="1"/>
  <c r="R306" i="6"/>
  <c r="R305" i="6"/>
  <c r="R304" i="6"/>
  <c r="R303" i="6"/>
  <c r="R302" i="6"/>
  <c r="R301" i="6"/>
  <c r="R300" i="6"/>
  <c r="R299" i="6"/>
  <c r="R298" i="6"/>
  <c r="R297" i="6"/>
  <c r="V27" i="3"/>
  <c r="V26" i="3"/>
  <c r="V24" i="3"/>
  <c r="W315" i="3"/>
  <c r="W313" i="3"/>
  <c r="W316" i="3"/>
  <c r="W314" i="3"/>
  <c r="W312" i="3"/>
  <c r="W311" i="3"/>
  <c r="W310" i="3"/>
  <c r="W309" i="3"/>
  <c r="W308" i="3"/>
  <c r="W307" i="3"/>
  <c r="W306" i="3"/>
  <c r="O24" i="5"/>
  <c r="O25" i="5"/>
  <c r="O26" i="5"/>
  <c r="O27" i="5"/>
  <c r="O28" i="5"/>
  <c r="O20" i="5"/>
  <c r="K287" i="5"/>
  <c r="K286" i="5"/>
  <c r="K285" i="5"/>
  <c r="K284" i="5"/>
  <c r="K283" i="5"/>
  <c r="K282" i="5"/>
  <c r="K281" i="5"/>
  <c r="K280" i="5"/>
  <c r="K279" i="5"/>
  <c r="L330" i="2"/>
  <c r="X47" i="2"/>
  <c r="X48" i="2"/>
  <c r="X49" i="2"/>
  <c r="X50" i="2"/>
  <c r="X52" i="2"/>
  <c r="X53" i="2"/>
  <c r="X46" i="2"/>
  <c r="AB310" i="2"/>
  <c r="AB309" i="2"/>
  <c r="AB308" i="2"/>
  <c r="AB307" i="2"/>
  <c r="AB306" i="2"/>
  <c r="AB305" i="2"/>
  <c r="AB304" i="2"/>
  <c r="AB303" i="2"/>
  <c r="AB302" i="2"/>
  <c r="AB301" i="2"/>
  <c r="AB300" i="2"/>
  <c r="AB299" i="2"/>
  <c r="L515" i="1"/>
  <c r="AA70" i="1"/>
  <c r="AA71" i="1"/>
  <c r="AA72" i="1"/>
  <c r="AA73" i="1"/>
  <c r="AA75" i="1"/>
  <c r="AA68" i="1"/>
  <c r="AA492" i="1"/>
  <c r="AA491" i="1"/>
  <c r="AA490" i="1"/>
  <c r="AA489" i="1"/>
  <c r="AA488" i="1"/>
  <c r="AA487" i="1"/>
  <c r="AA486" i="1"/>
  <c r="AA485" i="1"/>
  <c r="AA484" i="1"/>
  <c r="AA482" i="1"/>
  <c r="AA481" i="1"/>
  <c r="AA480" i="1"/>
  <c r="AA483" i="1"/>
  <c r="AB312" i="2" l="1"/>
  <c r="R310" i="6"/>
  <c r="AA496" i="1"/>
  <c r="W318" i="3"/>
  <c r="G294" i="5"/>
  <c r="G293" i="5"/>
  <c r="K289" i="5"/>
  <c r="J313" i="9"/>
  <c r="H313" i="9"/>
  <c r="G313" i="9"/>
  <c r="F313" i="9"/>
  <c r="E313" i="9"/>
  <c r="D313" i="9"/>
  <c r="C313" i="9"/>
  <c r="B313" i="9"/>
  <c r="C312" i="8"/>
  <c r="D312" i="8"/>
  <c r="F312" i="8"/>
  <c r="G312" i="8"/>
  <c r="H312" i="8"/>
  <c r="I312" i="8"/>
  <c r="J312" i="8"/>
  <c r="K312" i="8"/>
  <c r="Q21" i="11" l="1"/>
  <c r="Q22" i="11"/>
  <c r="Q23" i="11"/>
  <c r="Q24" i="11"/>
  <c r="Q25" i="11"/>
  <c r="Q27" i="11"/>
  <c r="Q28" i="11"/>
  <c r="Q20" i="11"/>
  <c r="O20" i="11"/>
  <c r="Q19" i="11"/>
  <c r="O19" i="11"/>
  <c r="Q290" i="11" l="1"/>
  <c r="Q289" i="11"/>
  <c r="Q288" i="11"/>
  <c r="Q287" i="11"/>
  <c r="Q286" i="11"/>
  <c r="Q285" i="11"/>
  <c r="Q284" i="11"/>
  <c r="Q283" i="11"/>
  <c r="Q282" i="11"/>
  <c r="Q281" i="11"/>
  <c r="Q280" i="11"/>
  <c r="J100" i="12"/>
  <c r="W23" i="9"/>
  <c r="W24" i="9"/>
  <c r="W25" i="9"/>
  <c r="W27" i="9"/>
  <c r="W29" i="9"/>
  <c r="W30" i="9"/>
  <c r="W32" i="9"/>
  <c r="W22" i="9"/>
  <c r="U22" i="9"/>
  <c r="V31" i="9"/>
  <c r="W296" i="9"/>
  <c r="W295" i="9"/>
  <c r="W294" i="9"/>
  <c r="W293" i="9"/>
  <c r="W292" i="9"/>
  <c r="W291" i="9"/>
  <c r="W290" i="9"/>
  <c r="W289" i="9"/>
  <c r="W288" i="9"/>
  <c r="W287" i="9"/>
  <c r="W286" i="9"/>
  <c r="W285" i="9"/>
  <c r="W284" i="9"/>
  <c r="C316" i="7"/>
  <c r="D316" i="7"/>
  <c r="E316" i="7"/>
  <c r="F316" i="7"/>
  <c r="G316" i="7"/>
  <c r="H316" i="7"/>
  <c r="I316" i="7"/>
  <c r="J316" i="7"/>
  <c r="K316" i="7"/>
  <c r="Y24" i="7"/>
  <c r="Y25" i="7"/>
  <c r="Y26" i="7"/>
  <c r="Y27" i="7"/>
  <c r="Y31" i="7"/>
  <c r="Y23" i="7"/>
  <c r="W23" i="7"/>
  <c r="Y22" i="7"/>
  <c r="W22" i="7"/>
  <c r="AA296" i="7"/>
  <c r="AA295" i="7"/>
  <c r="AA294" i="7"/>
  <c r="AA293" i="7"/>
  <c r="AA292" i="7"/>
  <c r="AA291" i="7"/>
  <c r="AA290" i="7"/>
  <c r="AA289" i="7"/>
  <c r="AA288" i="7"/>
  <c r="AA287" i="7"/>
  <c r="AA286" i="7"/>
  <c r="AA285" i="7"/>
  <c r="AA284" i="7"/>
  <c r="Y24" i="8"/>
  <c r="Y25" i="8"/>
  <c r="Y26" i="8"/>
  <c r="Y27" i="8"/>
  <c r="Y28" i="8"/>
  <c r="Y30" i="8"/>
  <c r="Y31" i="8"/>
  <c r="Y23" i="8"/>
  <c r="Y22" i="8"/>
  <c r="Y294" i="8"/>
  <c r="Y287" i="8"/>
  <c r="Y283" i="8"/>
  <c r="Y296" i="8" s="1"/>
  <c r="Y293" i="8"/>
  <c r="Y292" i="8"/>
  <c r="Y291" i="8"/>
  <c r="Y290" i="8"/>
  <c r="Y289" i="8"/>
  <c r="Y288" i="8"/>
  <c r="Y286" i="8"/>
  <c r="Y285" i="8"/>
  <c r="Y284" i="8"/>
  <c r="Q306" i="6"/>
  <c r="Q305" i="6"/>
  <c r="Q304" i="6"/>
  <c r="Q303" i="6"/>
  <c r="Q302" i="6"/>
  <c r="Q301" i="6"/>
  <c r="Q300" i="6"/>
  <c r="Q299" i="6"/>
  <c r="Q298" i="6"/>
  <c r="Q297" i="6"/>
  <c r="T27" i="3"/>
  <c r="T26" i="3"/>
  <c r="T24" i="3"/>
  <c r="U306" i="3"/>
  <c r="U314" i="3"/>
  <c r="U312" i="3"/>
  <c r="U311" i="3"/>
  <c r="U309" i="3"/>
  <c r="U313" i="3"/>
  <c r="U310" i="3"/>
  <c r="U308" i="3"/>
  <c r="U307" i="3"/>
  <c r="C515" i="1"/>
  <c r="D515" i="1"/>
  <c r="E515" i="1"/>
  <c r="F515" i="1"/>
  <c r="G515" i="1"/>
  <c r="H515" i="1"/>
  <c r="I515" i="1"/>
  <c r="J515" i="1"/>
  <c r="K515" i="1"/>
  <c r="B515" i="1"/>
  <c r="C330" i="2"/>
  <c r="D330" i="2"/>
  <c r="E330" i="2"/>
  <c r="F330" i="2"/>
  <c r="G330" i="2"/>
  <c r="H330" i="2"/>
  <c r="I330" i="2"/>
  <c r="J330" i="2"/>
  <c r="K330" i="2"/>
  <c r="B330" i="2"/>
  <c r="Q310" i="6" l="1"/>
  <c r="W298" i="9"/>
  <c r="AA298" i="7"/>
  <c r="U318" i="3"/>
  <c r="Q292" i="11"/>
  <c r="V46" i="2"/>
  <c r="V47" i="2"/>
  <c r="V48" i="2"/>
  <c r="V49" i="2"/>
  <c r="V50" i="2"/>
  <c r="V51" i="2"/>
  <c r="V52" i="2"/>
  <c r="V42" i="2"/>
  <c r="U50" i="2"/>
  <c r="U49" i="2"/>
  <c r="U48" i="2"/>
  <c r="U47" i="2"/>
  <c r="U46" i="2"/>
  <c r="Z310" i="2"/>
  <c r="Z299" i="2"/>
  <c r="Z309" i="2"/>
  <c r="Z308" i="2"/>
  <c r="Z307" i="2"/>
  <c r="Z306" i="2"/>
  <c r="Z305" i="2"/>
  <c r="Z304" i="2"/>
  <c r="Z303" i="2"/>
  <c r="Z302" i="2"/>
  <c r="Z301" i="2"/>
  <c r="Z300" i="2"/>
  <c r="Z312" i="2" s="1"/>
  <c r="Y65" i="1"/>
  <c r="Y66" i="1"/>
  <c r="Y68" i="1"/>
  <c r="Y70" i="1"/>
  <c r="Y71" i="1"/>
  <c r="Y72" i="1"/>
  <c r="Y73" i="1"/>
  <c r="Y74" i="1"/>
  <c r="Y64" i="1"/>
  <c r="X73" i="1"/>
  <c r="X72" i="1"/>
  <c r="X71" i="1"/>
  <c r="X70" i="1"/>
  <c r="X68" i="1"/>
  <c r="X491" i="1"/>
  <c r="X481" i="1"/>
  <c r="X490" i="1"/>
  <c r="X489" i="1"/>
  <c r="X488" i="1"/>
  <c r="X487" i="1"/>
  <c r="X486" i="1"/>
  <c r="X485" i="1"/>
  <c r="X484" i="1"/>
  <c r="X483" i="1"/>
  <c r="X482" i="1"/>
  <c r="X480" i="1"/>
  <c r="X496" i="1" s="1"/>
  <c r="O28" i="11" l="1"/>
  <c r="O27" i="11"/>
  <c r="O25" i="11"/>
  <c r="O24" i="11"/>
  <c r="O23" i="11"/>
  <c r="O22" i="11"/>
  <c r="O21" i="11"/>
  <c r="U32" i="9"/>
  <c r="U30" i="9"/>
  <c r="U29" i="9"/>
  <c r="U27" i="9"/>
  <c r="U25" i="9"/>
  <c r="U24" i="9"/>
  <c r="U23" i="9"/>
  <c r="U20" i="9"/>
  <c r="W31" i="7" l="1"/>
  <c r="W27" i="7" l="1"/>
  <c r="W26" i="7"/>
  <c r="W25" i="7"/>
  <c r="W24" i="7"/>
  <c r="W31" i="8"/>
  <c r="W30" i="8"/>
  <c r="W28" i="8"/>
  <c r="W27" i="8"/>
  <c r="W26" i="8"/>
  <c r="W25" i="8"/>
  <c r="W24" i="8"/>
  <c r="W23" i="8"/>
  <c r="W22" i="8"/>
  <c r="N289" i="11" l="1"/>
  <c r="N284" i="11"/>
  <c r="N283" i="11"/>
  <c r="N290" i="11"/>
  <c r="N288" i="11"/>
  <c r="N287" i="11"/>
  <c r="N286" i="11"/>
  <c r="N285" i="11"/>
  <c r="N282" i="11"/>
  <c r="N281" i="11"/>
  <c r="N280" i="11"/>
  <c r="N292" i="11" l="1"/>
  <c r="T31" i="9"/>
  <c r="U293" i="9"/>
  <c r="U292" i="9"/>
  <c r="U291" i="9"/>
  <c r="U290" i="9"/>
  <c r="U289" i="9"/>
  <c r="U288" i="9"/>
  <c r="U287" i="9"/>
  <c r="U286" i="9"/>
  <c r="U285" i="9"/>
  <c r="U284" i="9"/>
  <c r="U296" i="9"/>
  <c r="U295" i="9"/>
  <c r="U294" i="9"/>
  <c r="U298" i="9" l="1"/>
  <c r="X295" i="7"/>
  <c r="X294" i="7"/>
  <c r="X293" i="7"/>
  <c r="X292" i="7"/>
  <c r="X291" i="7"/>
  <c r="X290" i="7"/>
  <c r="X289" i="7"/>
  <c r="X288" i="7"/>
  <c r="X287" i="7"/>
  <c r="X286" i="7"/>
  <c r="X285" i="7"/>
  <c r="X284" i="7"/>
  <c r="W293" i="8"/>
  <c r="W292" i="8"/>
  <c r="W291" i="8"/>
  <c r="W290" i="8"/>
  <c r="W289" i="8"/>
  <c r="W288" i="8"/>
  <c r="W287" i="8"/>
  <c r="W286" i="8"/>
  <c r="W285" i="8"/>
  <c r="W284" i="8"/>
  <c r="W283" i="8"/>
  <c r="P306" i="6"/>
  <c r="P305" i="6"/>
  <c r="P304" i="6"/>
  <c r="P303" i="6"/>
  <c r="P302" i="6"/>
  <c r="P301" i="6"/>
  <c r="P300" i="6"/>
  <c r="P299" i="6"/>
  <c r="P298" i="6"/>
  <c r="P297" i="6"/>
  <c r="P310" i="6" l="1"/>
  <c r="X298" i="7"/>
  <c r="W296" i="8"/>
  <c r="R24" i="3"/>
  <c r="R27" i="3"/>
  <c r="R26" i="3"/>
  <c r="S313" i="3"/>
  <c r="S314" i="3"/>
  <c r="S312" i="3"/>
  <c r="S311" i="3"/>
  <c r="S310" i="3"/>
  <c r="S309" i="3"/>
  <c r="S308" i="3"/>
  <c r="S307" i="3"/>
  <c r="S306" i="3"/>
  <c r="H286" i="5"/>
  <c r="H285" i="5"/>
  <c r="H284" i="5"/>
  <c r="H283" i="5"/>
  <c r="I287" i="5"/>
  <c r="I286" i="5"/>
  <c r="I285" i="5"/>
  <c r="I284" i="5"/>
  <c r="I283" i="5"/>
  <c r="I282" i="5"/>
  <c r="I281" i="5"/>
  <c r="I280" i="5"/>
  <c r="I279" i="5"/>
  <c r="S46" i="2"/>
  <c r="S47" i="2"/>
  <c r="S48" i="2"/>
  <c r="S49" i="2"/>
  <c r="S50" i="2"/>
  <c r="S51" i="2"/>
  <c r="S52" i="2"/>
  <c r="S42" i="2"/>
  <c r="R51" i="2"/>
  <c r="R50" i="2"/>
  <c r="R49" i="2"/>
  <c r="R48" i="2"/>
  <c r="R47" i="2"/>
  <c r="R46" i="2"/>
  <c r="W309" i="2"/>
  <c r="W308" i="2"/>
  <c r="W307" i="2"/>
  <c r="W306" i="2"/>
  <c r="W305" i="2"/>
  <c r="W304" i="2"/>
  <c r="W303" i="2"/>
  <c r="W302" i="2"/>
  <c r="W301" i="2"/>
  <c r="W300" i="2"/>
  <c r="W299" i="2"/>
  <c r="V65" i="1"/>
  <c r="V66" i="1"/>
  <c r="V68" i="1"/>
  <c r="V70" i="1"/>
  <c r="V71" i="1"/>
  <c r="V72" i="1"/>
  <c r="V73" i="1"/>
  <c r="V74" i="1"/>
  <c r="V64" i="1"/>
  <c r="U73" i="1"/>
  <c r="U72" i="1"/>
  <c r="U71" i="1"/>
  <c r="U70" i="1"/>
  <c r="U68" i="1"/>
  <c r="V484" i="1"/>
  <c r="V490" i="1"/>
  <c r="V489" i="1"/>
  <c r="V488" i="1"/>
  <c r="V487" i="1"/>
  <c r="V486" i="1"/>
  <c r="V485" i="1"/>
  <c r="V483" i="1"/>
  <c r="V482" i="1"/>
  <c r="V481" i="1"/>
  <c r="V480" i="1"/>
  <c r="W312" i="2" l="1"/>
  <c r="I289" i="5"/>
  <c r="F294" i="5" s="1"/>
  <c r="S318" i="3"/>
  <c r="V496" i="1"/>
  <c r="H100" i="12"/>
  <c r="M28" i="11"/>
  <c r="M27" i="11"/>
  <c r="M25" i="11"/>
  <c r="M24" i="11"/>
  <c r="M23" i="11"/>
  <c r="M22" i="11"/>
  <c r="M21" i="11"/>
  <c r="M20" i="11"/>
  <c r="M19" i="11"/>
  <c r="L27" i="11"/>
  <c r="L24" i="11"/>
  <c r="L23" i="11"/>
  <c r="L21" i="11"/>
  <c r="K286" i="11"/>
  <c r="K290" i="11"/>
  <c r="K289" i="11"/>
  <c r="K288" i="11"/>
  <c r="K287" i="11"/>
  <c r="K285" i="11"/>
  <c r="K284" i="11"/>
  <c r="K283" i="11"/>
  <c r="K282" i="11"/>
  <c r="K281" i="11"/>
  <c r="K280" i="11"/>
  <c r="S32" i="9"/>
  <c r="S30" i="9"/>
  <c r="S29" i="9"/>
  <c r="S27" i="9"/>
  <c r="S25" i="9"/>
  <c r="S24" i="9"/>
  <c r="S23" i="9"/>
  <c r="S22" i="9"/>
  <c r="S20" i="9"/>
  <c r="R27" i="9"/>
  <c r="R26" i="9"/>
  <c r="R25" i="9"/>
  <c r="R24" i="9"/>
  <c r="R23" i="9"/>
  <c r="F293" i="5" l="1"/>
  <c r="K292" i="11"/>
  <c r="Q31" i="9"/>
  <c r="R293" i="9"/>
  <c r="R292" i="9"/>
  <c r="R291" i="9"/>
  <c r="R290" i="9"/>
  <c r="R289" i="9"/>
  <c r="R288" i="9"/>
  <c r="R287" i="9"/>
  <c r="R284" i="9"/>
  <c r="R296" i="9"/>
  <c r="R295" i="9"/>
  <c r="R294" i="9"/>
  <c r="R286" i="9"/>
  <c r="R285" i="9"/>
  <c r="U31" i="7"/>
  <c r="U27" i="7"/>
  <c r="U26" i="7"/>
  <c r="U25" i="7"/>
  <c r="U24" i="7"/>
  <c r="U23" i="7"/>
  <c r="U22" i="7"/>
  <c r="T31" i="7"/>
  <c r="T28" i="7"/>
  <c r="T27" i="7"/>
  <c r="T26" i="7"/>
  <c r="T25" i="7"/>
  <c r="T24" i="7"/>
  <c r="U294" i="7"/>
  <c r="U292" i="7"/>
  <c r="U291" i="7"/>
  <c r="U290" i="7"/>
  <c r="U289" i="7"/>
  <c r="U288" i="7"/>
  <c r="U287" i="7"/>
  <c r="U286" i="7"/>
  <c r="U285" i="7"/>
  <c r="U284" i="7"/>
  <c r="U295" i="7"/>
  <c r="U293" i="7"/>
  <c r="R298" i="9" l="1"/>
  <c r="U298" i="7"/>
  <c r="U24" i="8"/>
  <c r="U25" i="8"/>
  <c r="U26" i="8"/>
  <c r="U27" i="8"/>
  <c r="U28" i="8"/>
  <c r="U30" i="8"/>
  <c r="U31" i="8"/>
  <c r="U23" i="8"/>
  <c r="U22" i="8"/>
  <c r="T24" i="8"/>
  <c r="T25" i="8"/>
  <c r="T26" i="8"/>
  <c r="T27" i="8"/>
  <c r="T28" i="8"/>
  <c r="T21" i="8"/>
  <c r="T293" i="8"/>
  <c r="T292" i="8"/>
  <c r="T290" i="8"/>
  <c r="T291" i="8"/>
  <c r="T289" i="8"/>
  <c r="T288" i="8"/>
  <c r="T287" i="8"/>
  <c r="T286" i="8"/>
  <c r="T285" i="8"/>
  <c r="T284" i="8"/>
  <c r="T283" i="8"/>
  <c r="P21" i="6"/>
  <c r="P22" i="6"/>
  <c r="P23" i="6"/>
  <c r="P19" i="6"/>
  <c r="O23" i="6"/>
  <c r="O306" i="6"/>
  <c r="O305" i="6"/>
  <c r="O304" i="6"/>
  <c r="O303" i="6"/>
  <c r="O302" i="6"/>
  <c r="O301" i="6"/>
  <c r="O300" i="6"/>
  <c r="O299" i="6"/>
  <c r="O298" i="6"/>
  <c r="O297" i="6"/>
  <c r="P27" i="3"/>
  <c r="P26" i="3"/>
  <c r="Q313" i="3"/>
  <c r="Q314" i="3"/>
  <c r="Q312" i="3"/>
  <c r="Q311" i="3"/>
  <c r="Q310" i="3"/>
  <c r="Q309" i="3"/>
  <c r="Q308" i="3"/>
  <c r="Q307" i="3"/>
  <c r="Q306" i="3"/>
  <c r="P46" i="2"/>
  <c r="P47" i="2"/>
  <c r="P48" i="2"/>
  <c r="P49" i="2"/>
  <c r="P50" i="2"/>
  <c r="P51" i="2"/>
  <c r="P52" i="2"/>
  <c r="P42" i="2"/>
  <c r="O47" i="2"/>
  <c r="O48" i="2"/>
  <c r="O49" i="2"/>
  <c r="O50" i="2"/>
  <c r="O46" i="2"/>
  <c r="T309" i="2"/>
  <c r="T308" i="2"/>
  <c r="T307" i="2"/>
  <c r="T306" i="2"/>
  <c r="T305" i="2"/>
  <c r="T304" i="2"/>
  <c r="T303" i="2"/>
  <c r="T302" i="2"/>
  <c r="T301" i="2"/>
  <c r="T300" i="2"/>
  <c r="T299" i="2"/>
  <c r="S65" i="1"/>
  <c r="S66" i="1"/>
  <c r="S68" i="1"/>
  <c r="S70" i="1"/>
  <c r="S71" i="1"/>
  <c r="S72" i="1"/>
  <c r="S73" i="1"/>
  <c r="S74" i="1"/>
  <c r="S64" i="1"/>
  <c r="R70" i="1"/>
  <c r="R71" i="1"/>
  <c r="R72" i="1"/>
  <c r="R73" i="1"/>
  <c r="R74" i="1"/>
  <c r="R68" i="1"/>
  <c r="T489" i="1"/>
  <c r="T488" i="1"/>
  <c r="T487" i="1"/>
  <c r="T485" i="1"/>
  <c r="T484" i="1"/>
  <c r="T483" i="1"/>
  <c r="T482" i="1"/>
  <c r="T481" i="1"/>
  <c r="T480" i="1"/>
  <c r="R489" i="1"/>
  <c r="R488" i="1"/>
  <c r="R487" i="1"/>
  <c r="R485" i="1"/>
  <c r="R484" i="1"/>
  <c r="R483" i="1"/>
  <c r="R482" i="1"/>
  <c r="R481" i="1"/>
  <c r="R480" i="1"/>
  <c r="T490" i="1"/>
  <c r="T486" i="1"/>
  <c r="T296" i="8" l="1"/>
  <c r="O310" i="6"/>
  <c r="Q318" i="3"/>
  <c r="T496" i="1"/>
  <c r="C481" i="13"/>
  <c r="C467" i="13"/>
  <c r="C453" i="13"/>
  <c r="C439" i="13"/>
  <c r="C425" i="13"/>
  <c r="C411" i="13"/>
  <c r="G100" i="12"/>
  <c r="F100" i="12"/>
  <c r="E100" i="12"/>
  <c r="D100" i="12"/>
  <c r="C100" i="12"/>
  <c r="B100" i="12"/>
  <c r="T312" i="2" l="1"/>
  <c r="J19" i="11"/>
  <c r="J20" i="11"/>
  <c r="J21" i="11"/>
  <c r="J22" i="11"/>
  <c r="J23" i="11"/>
  <c r="J24" i="11"/>
  <c r="J25" i="11"/>
  <c r="J27" i="11"/>
  <c r="J28" i="11"/>
  <c r="I22" i="11"/>
  <c r="I23" i="11"/>
  <c r="I24" i="11"/>
  <c r="I25" i="11"/>
  <c r="I27" i="11"/>
  <c r="I28" i="11"/>
  <c r="I18" i="11"/>
  <c r="I290" i="11"/>
  <c r="I289" i="11"/>
  <c r="I288" i="11"/>
  <c r="I287" i="11"/>
  <c r="I286" i="11"/>
  <c r="I285" i="11"/>
  <c r="I284" i="11"/>
  <c r="I283" i="11"/>
  <c r="I282" i="11"/>
  <c r="I281" i="11"/>
  <c r="I280" i="11"/>
  <c r="P20" i="9"/>
  <c r="P22" i="9"/>
  <c r="P23" i="9"/>
  <c r="P24" i="9"/>
  <c r="P25" i="9"/>
  <c r="P27" i="9"/>
  <c r="P29" i="9"/>
  <c r="P30" i="9"/>
  <c r="P32" i="9"/>
  <c r="O22" i="9"/>
  <c r="O23" i="9"/>
  <c r="O24" i="9"/>
  <c r="O25" i="9"/>
  <c r="O26" i="9"/>
  <c r="O27" i="9"/>
  <c r="N31" i="9"/>
  <c r="R31" i="9" s="1"/>
  <c r="K31" i="9"/>
  <c r="H31" i="9"/>
  <c r="E31" i="9"/>
  <c r="C31" i="9"/>
  <c r="B31" i="9"/>
  <c r="P294" i="9"/>
  <c r="P293" i="9"/>
  <c r="P292" i="9"/>
  <c r="P291" i="9"/>
  <c r="P290" i="9"/>
  <c r="P289" i="9"/>
  <c r="P288" i="9"/>
  <c r="P287" i="9"/>
  <c r="P296" i="9"/>
  <c r="P295" i="9"/>
  <c r="P286" i="9"/>
  <c r="P285" i="9"/>
  <c r="P284" i="9"/>
  <c r="R22" i="8"/>
  <c r="R22" i="7"/>
  <c r="R23" i="7"/>
  <c r="R24" i="7"/>
  <c r="R25" i="7"/>
  <c r="R26" i="7"/>
  <c r="R27" i="7"/>
  <c r="R31" i="7"/>
  <c r="Q24" i="7"/>
  <c r="Q25" i="7"/>
  <c r="Q26" i="7"/>
  <c r="Q27" i="7"/>
  <c r="Q28" i="7"/>
  <c r="Q31" i="7"/>
  <c r="S294" i="7"/>
  <c r="S291" i="7"/>
  <c r="S289" i="7"/>
  <c r="S288" i="7"/>
  <c r="S287" i="7"/>
  <c r="P313" i="3"/>
  <c r="P314" i="3"/>
  <c r="P312" i="3"/>
  <c r="P311" i="3"/>
  <c r="P310" i="3"/>
  <c r="P309" i="3"/>
  <c r="P308" i="3"/>
  <c r="P307" i="3"/>
  <c r="P306" i="3"/>
  <c r="R290" i="8"/>
  <c r="R289" i="8"/>
  <c r="R288" i="8"/>
  <c r="R287" i="8"/>
  <c r="R286" i="8"/>
  <c r="R283" i="8"/>
  <c r="S295" i="7"/>
  <c r="S293" i="7"/>
  <c r="S292" i="7"/>
  <c r="S290" i="7"/>
  <c r="S286" i="7"/>
  <c r="S285" i="7"/>
  <c r="S284" i="7"/>
  <c r="R23" i="8"/>
  <c r="R24" i="8"/>
  <c r="R25" i="8"/>
  <c r="R26" i="8"/>
  <c r="R27" i="8"/>
  <c r="R28" i="8"/>
  <c r="R30" i="8"/>
  <c r="R31" i="8"/>
  <c r="Q24" i="8"/>
  <c r="Q25" i="8"/>
  <c r="Q26" i="8"/>
  <c r="Q27" i="8"/>
  <c r="Q28" i="8"/>
  <c r="Q21" i="8"/>
  <c r="R293" i="8"/>
  <c r="R292" i="8"/>
  <c r="R291" i="8"/>
  <c r="R285" i="8"/>
  <c r="R284" i="8"/>
  <c r="M21" i="6"/>
  <c r="M22" i="6"/>
  <c r="M23" i="6"/>
  <c r="M19" i="6"/>
  <c r="L22" i="6"/>
  <c r="L23" i="6"/>
  <c r="N24" i="3"/>
  <c r="N26" i="3"/>
  <c r="N27" i="3"/>
  <c r="N29" i="3"/>
  <c r="H23" i="5"/>
  <c r="F23" i="5"/>
  <c r="D23" i="5"/>
  <c r="H279" i="5"/>
  <c r="H287" i="5"/>
  <c r="H282" i="5"/>
  <c r="H281" i="5"/>
  <c r="H280" i="5"/>
  <c r="M46" i="2"/>
  <c r="M47" i="2"/>
  <c r="M48" i="2"/>
  <c r="M49" i="2"/>
  <c r="M50" i="2"/>
  <c r="M51" i="2"/>
  <c r="M52" i="2"/>
  <c r="M42" i="2"/>
  <c r="I292" i="11" l="1"/>
  <c r="AA31" i="9"/>
  <c r="Y31" i="9"/>
  <c r="W31" i="9"/>
  <c r="U31" i="9"/>
  <c r="S31" i="9"/>
  <c r="O31" i="9"/>
  <c r="P31" i="9"/>
  <c r="P298" i="9"/>
  <c r="S298" i="7"/>
  <c r="R296" i="8"/>
  <c r="H289" i="5"/>
  <c r="E293" i="5" s="1"/>
  <c r="L46" i="2"/>
  <c r="L47" i="2"/>
  <c r="L48" i="2"/>
  <c r="L49" i="2"/>
  <c r="L50" i="2"/>
  <c r="K55" i="2"/>
  <c r="R309" i="2"/>
  <c r="R308" i="2"/>
  <c r="R307" i="2"/>
  <c r="R306" i="2"/>
  <c r="R305" i="2"/>
  <c r="R304" i="2"/>
  <c r="R303" i="2"/>
  <c r="R302" i="2"/>
  <c r="R301" i="2"/>
  <c r="R300" i="2"/>
  <c r="R299" i="2"/>
  <c r="E294" i="5" l="1"/>
  <c r="R312" i="2"/>
  <c r="P65" i="1"/>
  <c r="P66" i="1"/>
  <c r="P68" i="1"/>
  <c r="P70" i="1"/>
  <c r="P71" i="1"/>
  <c r="P72" i="1"/>
  <c r="P73" i="1"/>
  <c r="P74" i="1"/>
  <c r="P64" i="1"/>
  <c r="O68" i="1"/>
  <c r="O70" i="1"/>
  <c r="O71" i="1"/>
  <c r="O72" i="1"/>
  <c r="O73" i="1"/>
  <c r="N306" i="6" l="1"/>
  <c r="N305" i="6"/>
  <c r="N304" i="6"/>
  <c r="N303" i="6"/>
  <c r="N302" i="6"/>
  <c r="N301" i="6"/>
  <c r="N300" i="6"/>
  <c r="N299" i="6"/>
  <c r="N298" i="6"/>
  <c r="N297" i="6"/>
  <c r="P318" i="3"/>
  <c r="R490" i="1"/>
  <c r="O490" i="1"/>
  <c r="R486" i="1"/>
  <c r="N310" i="6" l="1"/>
  <c r="R496" i="1"/>
  <c r="G21" i="11"/>
  <c r="G22" i="11"/>
  <c r="G23" i="11"/>
  <c r="G24" i="11"/>
  <c r="G25" i="11"/>
  <c r="G27" i="11"/>
  <c r="G28" i="11"/>
  <c r="G20" i="11"/>
  <c r="G19" i="11"/>
  <c r="F22" i="11"/>
  <c r="F23" i="11"/>
  <c r="F24" i="11"/>
  <c r="F26" i="11"/>
  <c r="F27" i="11"/>
  <c r="F21" i="11"/>
  <c r="E30" i="11"/>
  <c r="M22" i="9"/>
  <c r="M23" i="9"/>
  <c r="M24" i="9"/>
  <c r="M25" i="9"/>
  <c r="M27" i="9"/>
  <c r="M30" i="9"/>
  <c r="M29" i="9"/>
  <c r="M32" i="9"/>
  <c r="M20" i="9"/>
  <c r="L22" i="9"/>
  <c r="L23" i="9"/>
  <c r="L24" i="9"/>
  <c r="L25" i="9"/>
  <c r="L27" i="9"/>
  <c r="L26" i="9"/>
  <c r="L19" i="9"/>
  <c r="O22" i="7" l="1"/>
  <c r="O23" i="7"/>
  <c r="O24" i="7"/>
  <c r="O25" i="7"/>
  <c r="O26" i="7"/>
  <c r="O27" i="7"/>
  <c r="O31" i="7"/>
  <c r="N24" i="7"/>
  <c r="N25" i="7"/>
  <c r="N26" i="7"/>
  <c r="N27" i="7"/>
  <c r="N28" i="7"/>
  <c r="N31" i="7"/>
  <c r="M35" i="7"/>
  <c r="O24" i="8"/>
  <c r="O25" i="8"/>
  <c r="O26" i="8"/>
  <c r="O27" i="8"/>
  <c r="O28" i="8"/>
  <c r="O30" i="8"/>
  <c r="O31" i="8"/>
  <c r="O23" i="8"/>
  <c r="O22" i="8"/>
  <c r="N24" i="8"/>
  <c r="N25" i="8"/>
  <c r="N26" i="8"/>
  <c r="N27" i="8"/>
  <c r="N28" i="8"/>
  <c r="N21" i="8"/>
  <c r="M34" i="8"/>
  <c r="J21" i="6"/>
  <c r="J22" i="6"/>
  <c r="J23" i="6"/>
  <c r="J19" i="6"/>
  <c r="I22" i="6"/>
  <c r="I23" i="6"/>
  <c r="I19" i="6"/>
  <c r="H27" i="6"/>
  <c r="J47" i="2"/>
  <c r="J48" i="2"/>
  <c r="J49" i="2"/>
  <c r="J50" i="2"/>
  <c r="J51" i="2"/>
  <c r="J52" i="2"/>
  <c r="J46" i="2"/>
  <c r="J42" i="2"/>
  <c r="I47" i="2"/>
  <c r="I48" i="2"/>
  <c r="I49" i="2"/>
  <c r="I50" i="2"/>
  <c r="I46" i="2"/>
  <c r="H55" i="2"/>
  <c r="L24" i="3" l="1"/>
  <c r="L25" i="3"/>
  <c r="L26" i="3"/>
  <c r="L27" i="3"/>
  <c r="L28" i="3"/>
  <c r="L29" i="3"/>
  <c r="L21" i="3"/>
  <c r="K33" i="3"/>
  <c r="M65" i="1"/>
  <c r="M66" i="1"/>
  <c r="M68" i="1"/>
  <c r="M70" i="1"/>
  <c r="M71" i="1"/>
  <c r="M72" i="1"/>
  <c r="M73" i="1"/>
  <c r="M74" i="1"/>
  <c r="L69" i="1"/>
  <c r="L70" i="1"/>
  <c r="L71" i="1"/>
  <c r="L72" i="1"/>
  <c r="L73" i="1"/>
  <c r="L74" i="1"/>
  <c r="L68" i="1"/>
  <c r="M64" i="1"/>
  <c r="G280" i="11" l="1"/>
  <c r="G290" i="11"/>
  <c r="G289" i="11"/>
  <c r="G288" i="11"/>
  <c r="G287" i="11"/>
  <c r="G286" i="11"/>
  <c r="G285" i="11"/>
  <c r="G284" i="11"/>
  <c r="G283" i="11"/>
  <c r="G282" i="11"/>
  <c r="G281" i="11"/>
  <c r="M284" i="9"/>
  <c r="P284" i="7"/>
  <c r="O283" i="8"/>
  <c r="M293" i="9"/>
  <c r="M292" i="9"/>
  <c r="M291" i="9"/>
  <c r="M290" i="9"/>
  <c r="M289" i="9"/>
  <c r="M288" i="9"/>
  <c r="M287" i="9"/>
  <c r="M296" i="9"/>
  <c r="M295" i="9"/>
  <c r="M294" i="9"/>
  <c r="M286" i="9"/>
  <c r="M285" i="9"/>
  <c r="P294" i="7"/>
  <c r="P291" i="7"/>
  <c r="P289" i="7"/>
  <c r="P287" i="7"/>
  <c r="P288" i="7"/>
  <c r="P295" i="7"/>
  <c r="P293" i="7"/>
  <c r="P292" i="7"/>
  <c r="P290" i="7"/>
  <c r="P286" i="7"/>
  <c r="P285" i="7"/>
  <c r="O290" i="8"/>
  <c r="O289" i="8"/>
  <c r="O287" i="8"/>
  <c r="O286" i="8"/>
  <c r="O293" i="8"/>
  <c r="O292" i="8"/>
  <c r="O291" i="8"/>
  <c r="O288" i="8"/>
  <c r="O285" i="8"/>
  <c r="O284" i="8"/>
  <c r="M306" i="6"/>
  <c r="M305" i="6"/>
  <c r="M304" i="6"/>
  <c r="M303" i="6"/>
  <c r="M302" i="6"/>
  <c r="M301" i="6"/>
  <c r="M300" i="6"/>
  <c r="M299" i="6"/>
  <c r="M298" i="6"/>
  <c r="M297" i="6"/>
  <c r="M310" i="6" s="1"/>
  <c r="N313" i="3"/>
  <c r="N314" i="3"/>
  <c r="N312" i="3"/>
  <c r="N311" i="3"/>
  <c r="N310" i="3"/>
  <c r="N309" i="3"/>
  <c r="N308" i="3"/>
  <c r="N307" i="3"/>
  <c r="N306" i="3"/>
  <c r="O299" i="2"/>
  <c r="O309" i="2"/>
  <c r="O308" i="2"/>
  <c r="O307" i="2"/>
  <c r="O306" i="2"/>
  <c r="O305" i="2"/>
  <c r="O304" i="2"/>
  <c r="O303" i="2"/>
  <c r="O302" i="2"/>
  <c r="O301" i="2"/>
  <c r="O300" i="2"/>
  <c r="O489" i="1"/>
  <c r="O488" i="1"/>
  <c r="O487" i="1"/>
  <c r="O486" i="1"/>
  <c r="O485" i="1"/>
  <c r="O484" i="1"/>
  <c r="O483" i="1"/>
  <c r="O482" i="1"/>
  <c r="O481" i="1"/>
  <c r="O480" i="1"/>
  <c r="M480" i="1"/>
  <c r="J21" i="3"/>
  <c r="I20" i="9"/>
  <c r="K28" i="7"/>
  <c r="K28" i="8"/>
  <c r="H28" i="8"/>
  <c r="J31" i="5"/>
  <c r="K31" i="5"/>
  <c r="J24" i="4"/>
  <c r="K24" i="4"/>
  <c r="D21" i="11"/>
  <c r="D22" i="11"/>
  <c r="D23" i="11"/>
  <c r="D24" i="11"/>
  <c r="D25" i="11"/>
  <c r="D27" i="11"/>
  <c r="D28" i="11"/>
  <c r="D20" i="11"/>
  <c r="D18" i="11"/>
  <c r="C30" i="11"/>
  <c r="B30" i="11"/>
  <c r="E288" i="11"/>
  <c r="E290" i="11"/>
  <c r="E289" i="11"/>
  <c r="E287" i="11"/>
  <c r="E286" i="11"/>
  <c r="E285" i="11"/>
  <c r="E284" i="11"/>
  <c r="E283" i="11"/>
  <c r="E282" i="11"/>
  <c r="E281" i="11"/>
  <c r="E280" i="11"/>
  <c r="J22" i="9"/>
  <c r="J23" i="9"/>
  <c r="J24" i="9"/>
  <c r="J25" i="9"/>
  <c r="J27" i="9"/>
  <c r="J30" i="9"/>
  <c r="J29" i="9"/>
  <c r="J32" i="9"/>
  <c r="J20" i="9"/>
  <c r="I21" i="9"/>
  <c r="I22" i="9"/>
  <c r="I23" i="9"/>
  <c r="I24" i="9"/>
  <c r="I25" i="9"/>
  <c r="I27" i="9"/>
  <c r="I26" i="9"/>
  <c r="I28" i="9"/>
  <c r="L31" i="9"/>
  <c r="K296" i="9"/>
  <c r="K295" i="9"/>
  <c r="K294" i="9"/>
  <c r="K293" i="9"/>
  <c r="K292" i="9"/>
  <c r="K291" i="9"/>
  <c r="K290" i="9"/>
  <c r="K289" i="9"/>
  <c r="K288" i="9"/>
  <c r="K287" i="9"/>
  <c r="K286" i="9"/>
  <c r="K285" i="9"/>
  <c r="K284" i="9"/>
  <c r="L24" i="7"/>
  <c r="L25" i="7"/>
  <c r="L26" i="7"/>
  <c r="L27" i="7"/>
  <c r="L31" i="7"/>
  <c r="L23" i="7"/>
  <c r="L22" i="7"/>
  <c r="K24" i="7"/>
  <c r="K25" i="7"/>
  <c r="K26" i="7"/>
  <c r="K27" i="7"/>
  <c r="K29" i="7"/>
  <c r="K31" i="7"/>
  <c r="K21" i="7"/>
  <c r="J35" i="7"/>
  <c r="N295" i="7"/>
  <c r="N294" i="7"/>
  <c r="N293" i="7"/>
  <c r="N292" i="7"/>
  <c r="N291" i="7"/>
  <c r="N290" i="7"/>
  <c r="N289" i="7"/>
  <c r="N288" i="7"/>
  <c r="N287" i="7"/>
  <c r="N286" i="7"/>
  <c r="N285" i="7"/>
  <c r="N284" i="7"/>
  <c r="L22" i="8"/>
  <c r="L23" i="8"/>
  <c r="L24" i="8"/>
  <c r="L25" i="8"/>
  <c r="L26" i="8"/>
  <c r="L27" i="8"/>
  <c r="L28" i="8"/>
  <c r="L30" i="8"/>
  <c r="L31" i="8"/>
  <c r="K24" i="8"/>
  <c r="K25" i="8"/>
  <c r="K26" i="8"/>
  <c r="K27" i="8"/>
  <c r="K31" i="8"/>
  <c r="K21" i="8"/>
  <c r="J34" i="8"/>
  <c r="M293" i="8"/>
  <c r="M292" i="8"/>
  <c r="M291" i="8"/>
  <c r="M290" i="8"/>
  <c r="M289" i="8"/>
  <c r="M288" i="8"/>
  <c r="M287" i="8"/>
  <c r="M286" i="8"/>
  <c r="M285" i="8"/>
  <c r="M284" i="8"/>
  <c r="M283" i="8"/>
  <c r="G21" i="6"/>
  <c r="G22" i="6"/>
  <c r="G23" i="6"/>
  <c r="G19" i="6"/>
  <c r="F22" i="6"/>
  <c r="F23" i="6"/>
  <c r="F19" i="6"/>
  <c r="E27" i="6"/>
  <c r="L306" i="6"/>
  <c r="L305" i="6"/>
  <c r="L304" i="6"/>
  <c r="L303" i="6"/>
  <c r="L302" i="6"/>
  <c r="L301" i="6"/>
  <c r="L300" i="6"/>
  <c r="L299" i="6"/>
  <c r="L298" i="6"/>
  <c r="L297" i="6"/>
  <c r="L310" i="6" s="1"/>
  <c r="J23" i="3"/>
  <c r="J24" i="3"/>
  <c r="J26" i="3"/>
  <c r="J27" i="3"/>
  <c r="J28" i="3"/>
  <c r="J29" i="3"/>
  <c r="I24" i="3"/>
  <c r="I26" i="3"/>
  <c r="I27" i="3"/>
  <c r="I29" i="3"/>
  <c r="I21" i="3"/>
  <c r="H33" i="3"/>
  <c r="L310" i="3"/>
  <c r="L313" i="3"/>
  <c r="L314" i="3"/>
  <c r="L312" i="3"/>
  <c r="L311" i="3"/>
  <c r="L309" i="3"/>
  <c r="L308" i="3"/>
  <c r="L307" i="3"/>
  <c r="L306" i="3"/>
  <c r="F287" i="5"/>
  <c r="F286" i="5"/>
  <c r="F285" i="5"/>
  <c r="F284" i="5"/>
  <c r="F283" i="5"/>
  <c r="F282" i="5"/>
  <c r="F281" i="5"/>
  <c r="F280" i="5"/>
  <c r="F279" i="5"/>
  <c r="F282" i="4"/>
  <c r="F281" i="4"/>
  <c r="F280" i="4"/>
  <c r="F279" i="4"/>
  <c r="F278" i="4"/>
  <c r="F277" i="4"/>
  <c r="F276" i="4"/>
  <c r="F275" i="4"/>
  <c r="F274" i="4"/>
  <c r="F273" i="4"/>
  <c r="G47" i="2"/>
  <c r="G48" i="2"/>
  <c r="G49" i="2"/>
  <c r="G50" i="2"/>
  <c r="G51" i="2"/>
  <c r="G52" i="2"/>
  <c r="G46" i="2"/>
  <c r="G42" i="2"/>
  <c r="F44" i="2"/>
  <c r="F47" i="2"/>
  <c r="F48" i="2"/>
  <c r="F49" i="2"/>
  <c r="F50" i="2"/>
  <c r="F52" i="2"/>
  <c r="F46" i="2"/>
  <c r="E55" i="2"/>
  <c r="L309" i="2"/>
  <c r="L308" i="2"/>
  <c r="L307" i="2"/>
  <c r="L306" i="2"/>
  <c r="L305" i="2"/>
  <c r="L304" i="2"/>
  <c r="L303" i="2"/>
  <c r="L302" i="2"/>
  <c r="L301" i="2"/>
  <c r="L300" i="2"/>
  <c r="L299" i="2"/>
  <c r="J68" i="1"/>
  <c r="J70" i="1"/>
  <c r="J71" i="1"/>
  <c r="J72" i="1"/>
  <c r="J73" i="1"/>
  <c r="J74" i="1"/>
  <c r="J66" i="1"/>
  <c r="J65" i="1"/>
  <c r="I68" i="1"/>
  <c r="I67" i="1"/>
  <c r="I70" i="1"/>
  <c r="I71" i="1"/>
  <c r="I72" i="1"/>
  <c r="I73" i="1"/>
  <c r="I65" i="1"/>
  <c r="M485" i="1"/>
  <c r="M490" i="1"/>
  <c r="M489" i="1"/>
  <c r="M488" i="1"/>
  <c r="M487" i="1"/>
  <c r="M486" i="1"/>
  <c r="M484" i="1"/>
  <c r="M483" i="1"/>
  <c r="M482" i="1"/>
  <c r="M481" i="1"/>
  <c r="G23" i="9"/>
  <c r="G24" i="9"/>
  <c r="G25" i="9"/>
  <c r="G27" i="9"/>
  <c r="G30" i="9"/>
  <c r="G29" i="9"/>
  <c r="G32" i="9"/>
  <c r="F23" i="9"/>
  <c r="F24" i="9"/>
  <c r="F25" i="9"/>
  <c r="F27" i="9"/>
  <c r="F26" i="9"/>
  <c r="F28" i="9"/>
  <c r="F29" i="9"/>
  <c r="I24" i="7"/>
  <c r="I25" i="7"/>
  <c r="I26" i="7"/>
  <c r="I27" i="7"/>
  <c r="I31" i="7"/>
  <c r="H24" i="7"/>
  <c r="H25" i="7"/>
  <c r="H26" i="7"/>
  <c r="H27" i="7"/>
  <c r="H28" i="7"/>
  <c r="H32" i="7"/>
  <c r="H31" i="7"/>
  <c r="D21" i="6"/>
  <c r="D22" i="6"/>
  <c r="D23" i="6"/>
  <c r="G24" i="3"/>
  <c r="F24" i="3"/>
  <c r="G26" i="3"/>
  <c r="G27" i="3"/>
  <c r="G28" i="3"/>
  <c r="G29" i="3"/>
  <c r="F26" i="3"/>
  <c r="F27" i="3"/>
  <c r="F28" i="3"/>
  <c r="F29" i="3"/>
  <c r="F23" i="3"/>
  <c r="D47" i="2"/>
  <c r="D48" i="2"/>
  <c r="D49" i="2"/>
  <c r="D50" i="2"/>
  <c r="D51" i="2"/>
  <c r="D52" i="2"/>
  <c r="D46" i="2"/>
  <c r="G68" i="1"/>
  <c r="G70" i="1"/>
  <c r="G71" i="1"/>
  <c r="G72" i="1"/>
  <c r="G73" i="1"/>
  <c r="G74" i="1"/>
  <c r="F68" i="1"/>
  <c r="F67" i="1"/>
  <c r="F70" i="1"/>
  <c r="F71" i="1"/>
  <c r="F72" i="1"/>
  <c r="F73" i="1"/>
  <c r="F66" i="1"/>
  <c r="B290" i="11"/>
  <c r="B289" i="11"/>
  <c r="B287" i="11"/>
  <c r="B286" i="11"/>
  <c r="B285" i="11"/>
  <c r="B284" i="11"/>
  <c r="B283" i="11"/>
  <c r="B282" i="11"/>
  <c r="B281" i="11"/>
  <c r="B280" i="11"/>
  <c r="G20" i="9"/>
  <c r="F22" i="9"/>
  <c r="G22" i="9"/>
  <c r="F20" i="9"/>
  <c r="H284" i="9"/>
  <c r="H285" i="9"/>
  <c r="H286" i="9"/>
  <c r="H287" i="9"/>
  <c r="H288" i="9"/>
  <c r="H289" i="9"/>
  <c r="H290" i="9"/>
  <c r="H291" i="9"/>
  <c r="H292" i="9"/>
  <c r="H293" i="9"/>
  <c r="H294" i="9"/>
  <c r="H295" i="9"/>
  <c r="H296" i="9"/>
  <c r="I23" i="7"/>
  <c r="I22" i="7"/>
  <c r="H21" i="7"/>
  <c r="K292" i="7"/>
  <c r="K284" i="7"/>
  <c r="K285" i="7"/>
  <c r="K286" i="7"/>
  <c r="K287" i="7"/>
  <c r="K288" i="7"/>
  <c r="K289" i="7"/>
  <c r="K290" i="7"/>
  <c r="K291" i="7"/>
  <c r="K293" i="7"/>
  <c r="K294" i="7"/>
  <c r="K295" i="7"/>
  <c r="I24" i="8"/>
  <c r="I25" i="8"/>
  <c r="I26" i="8"/>
  <c r="I27" i="8"/>
  <c r="I28" i="8"/>
  <c r="I30" i="8"/>
  <c r="I31" i="8"/>
  <c r="I23" i="8"/>
  <c r="I22" i="8"/>
  <c r="H24" i="8"/>
  <c r="H25" i="8"/>
  <c r="H26" i="8"/>
  <c r="H27" i="8"/>
  <c r="H31" i="8"/>
  <c r="H21" i="8"/>
  <c r="G34" i="8"/>
  <c r="K291" i="8"/>
  <c r="K293" i="8"/>
  <c r="K292" i="8"/>
  <c r="K290" i="8"/>
  <c r="K289" i="8"/>
  <c r="K288" i="8"/>
  <c r="K287" i="8"/>
  <c r="K286" i="8"/>
  <c r="K285" i="8"/>
  <c r="K284" i="8"/>
  <c r="K283" i="8"/>
  <c r="D19" i="6"/>
  <c r="C27" i="6"/>
  <c r="J297" i="6"/>
  <c r="J298" i="6"/>
  <c r="J299" i="6"/>
  <c r="J300" i="6"/>
  <c r="J301" i="6"/>
  <c r="J302" i="6"/>
  <c r="J303" i="6"/>
  <c r="J304" i="6"/>
  <c r="J305" i="6"/>
  <c r="J306" i="6"/>
  <c r="G23" i="3"/>
  <c r="G22" i="3"/>
  <c r="F22" i="3"/>
  <c r="E33" i="3"/>
  <c r="J313" i="3"/>
  <c r="J314" i="3"/>
  <c r="J312" i="3"/>
  <c r="J311" i="3"/>
  <c r="J309" i="3"/>
  <c r="J308" i="3"/>
  <c r="J307" i="3"/>
  <c r="J306" i="3"/>
  <c r="D42" i="2"/>
  <c r="C55" i="2"/>
  <c r="J309" i="2"/>
  <c r="J308" i="2"/>
  <c r="J307" i="2"/>
  <c r="J306" i="2"/>
  <c r="J305" i="2"/>
  <c r="J304" i="2"/>
  <c r="J303" i="2"/>
  <c r="J302" i="2"/>
  <c r="J301" i="2"/>
  <c r="J300" i="2"/>
  <c r="J299" i="2"/>
  <c r="G66" i="1"/>
  <c r="G65" i="1"/>
  <c r="F65" i="1"/>
  <c r="K484" i="1"/>
  <c r="K483" i="1"/>
  <c r="K482" i="1"/>
  <c r="K481" i="1"/>
  <c r="K490" i="1"/>
  <c r="K489" i="1"/>
  <c r="K488" i="1"/>
  <c r="K487" i="1"/>
  <c r="K486" i="1"/>
  <c r="K480" i="1"/>
  <c r="I480" i="1"/>
  <c r="B27" i="6"/>
  <c r="D66" i="1"/>
  <c r="O12" i="2"/>
  <c r="P13" i="2"/>
  <c r="P15" i="2"/>
  <c r="P16" i="2"/>
  <c r="P17" i="2"/>
  <c r="P18" i="2"/>
  <c r="P19" i="2"/>
  <c r="P20" i="2"/>
  <c r="P12" i="2"/>
  <c r="O15" i="2"/>
  <c r="O16" i="2"/>
  <c r="O17" i="2"/>
  <c r="O18" i="2"/>
  <c r="O19" i="2"/>
  <c r="O20" i="2"/>
  <c r="O21" i="2"/>
  <c r="N23" i="2"/>
  <c r="D22" i="9"/>
  <c r="D23" i="9"/>
  <c r="D24" i="9"/>
  <c r="D25" i="9"/>
  <c r="D27" i="9"/>
  <c r="D29" i="9"/>
  <c r="D30" i="9"/>
  <c r="D32" i="9"/>
  <c r="D20" i="9"/>
  <c r="E284" i="9"/>
  <c r="E285" i="9"/>
  <c r="E286" i="9"/>
  <c r="E287" i="9"/>
  <c r="E288" i="9"/>
  <c r="E289" i="9"/>
  <c r="E290" i="9"/>
  <c r="E291" i="9"/>
  <c r="E292" i="9"/>
  <c r="E293" i="9"/>
  <c r="E294" i="9"/>
  <c r="E295" i="9"/>
  <c r="E296" i="9"/>
  <c r="H284" i="7"/>
  <c r="H285" i="7"/>
  <c r="H286" i="7"/>
  <c r="H287" i="7"/>
  <c r="H288" i="7"/>
  <c r="H289" i="7"/>
  <c r="H290" i="7"/>
  <c r="H291" i="7"/>
  <c r="H293" i="7"/>
  <c r="H294" i="7"/>
  <c r="H295" i="7"/>
  <c r="F24" i="7"/>
  <c r="F25" i="7"/>
  <c r="F26" i="7"/>
  <c r="F27" i="7"/>
  <c r="F31" i="7"/>
  <c r="F23" i="7"/>
  <c r="F22" i="7"/>
  <c r="E284" i="7"/>
  <c r="E285" i="7"/>
  <c r="E286" i="7"/>
  <c r="E287" i="7"/>
  <c r="E288" i="7"/>
  <c r="E289" i="7"/>
  <c r="E290" i="7"/>
  <c r="E291" i="7"/>
  <c r="E293" i="7"/>
  <c r="E294" i="7"/>
  <c r="B284" i="7"/>
  <c r="B285" i="7"/>
  <c r="B286" i="7"/>
  <c r="B287" i="7"/>
  <c r="B288" i="7"/>
  <c r="B289" i="7"/>
  <c r="B290" i="7"/>
  <c r="B291" i="7"/>
  <c r="B293" i="7"/>
  <c r="B294" i="7"/>
  <c r="F24" i="8"/>
  <c r="F25" i="8"/>
  <c r="F26" i="8"/>
  <c r="F27" i="8"/>
  <c r="F28" i="8"/>
  <c r="F30" i="8"/>
  <c r="F31" i="8"/>
  <c r="F23" i="8"/>
  <c r="F22" i="8"/>
  <c r="H293" i="8"/>
  <c r="H292" i="8"/>
  <c r="H290" i="8"/>
  <c r="H289" i="8"/>
  <c r="H288" i="8"/>
  <c r="H287" i="8"/>
  <c r="H286" i="8"/>
  <c r="H285" i="8"/>
  <c r="H284" i="8"/>
  <c r="H283" i="8"/>
  <c r="J42" i="6"/>
  <c r="J43" i="6"/>
  <c r="J41" i="6"/>
  <c r="J40" i="6"/>
  <c r="I45" i="6"/>
  <c r="H306" i="6"/>
  <c r="H305" i="6"/>
  <c r="H304" i="6"/>
  <c r="H303" i="6"/>
  <c r="H302" i="6"/>
  <c r="H301" i="6"/>
  <c r="H300" i="6"/>
  <c r="H299" i="6"/>
  <c r="H298" i="6"/>
  <c r="H297" i="6"/>
  <c r="D282" i="4"/>
  <c r="D281" i="4"/>
  <c r="D280" i="4"/>
  <c r="D279" i="4"/>
  <c r="D278" i="4"/>
  <c r="D277" i="4"/>
  <c r="D276" i="4"/>
  <c r="D275" i="4"/>
  <c r="D274" i="4"/>
  <c r="D273" i="4"/>
  <c r="B273" i="4"/>
  <c r="D24" i="3"/>
  <c r="D26" i="3"/>
  <c r="D27" i="3"/>
  <c r="D28" i="3"/>
  <c r="D29" i="3"/>
  <c r="D23" i="3"/>
  <c r="D22" i="3"/>
  <c r="C33" i="3"/>
  <c r="H313" i="3"/>
  <c r="H314" i="3"/>
  <c r="H312" i="3"/>
  <c r="H311" i="3"/>
  <c r="H309" i="3"/>
  <c r="H308" i="3"/>
  <c r="H307" i="3"/>
  <c r="H306" i="3"/>
  <c r="D287" i="5"/>
  <c r="D286" i="5"/>
  <c r="D285" i="5"/>
  <c r="D284" i="5"/>
  <c r="D283" i="5"/>
  <c r="D282" i="5"/>
  <c r="D281" i="5"/>
  <c r="D280" i="5"/>
  <c r="D279" i="5"/>
  <c r="B55" i="2"/>
  <c r="H309" i="2"/>
  <c r="H308" i="2"/>
  <c r="H307" i="2"/>
  <c r="H306" i="2"/>
  <c r="H305" i="2"/>
  <c r="H304" i="2"/>
  <c r="H303" i="2"/>
  <c r="H302" i="2"/>
  <c r="H301" i="2"/>
  <c r="H300" i="2"/>
  <c r="H299" i="2"/>
  <c r="E299" i="2"/>
  <c r="D70" i="1"/>
  <c r="D71" i="1"/>
  <c r="D72" i="1"/>
  <c r="D73" i="1"/>
  <c r="D74" i="1"/>
  <c r="D68" i="1"/>
  <c r="D65" i="1"/>
  <c r="F490" i="1"/>
  <c r="F489" i="1"/>
  <c r="F488" i="1"/>
  <c r="F487" i="1"/>
  <c r="F486" i="1"/>
  <c r="F484" i="1"/>
  <c r="F483" i="1"/>
  <c r="F482" i="1"/>
  <c r="F481" i="1"/>
  <c r="F480" i="1"/>
  <c r="I490" i="1"/>
  <c r="I489" i="1"/>
  <c r="I488" i="1"/>
  <c r="I487" i="1"/>
  <c r="I486" i="1"/>
  <c r="I484" i="1"/>
  <c r="I483" i="1"/>
  <c r="I482" i="1"/>
  <c r="I481" i="1"/>
  <c r="B33" i="3"/>
  <c r="B284" i="9"/>
  <c r="B285" i="9"/>
  <c r="B286" i="9"/>
  <c r="B287" i="9"/>
  <c r="B288" i="9"/>
  <c r="B289" i="9"/>
  <c r="B290" i="9"/>
  <c r="B291" i="9"/>
  <c r="B292" i="9"/>
  <c r="B293" i="9"/>
  <c r="B294" i="9"/>
  <c r="B295" i="9"/>
  <c r="B296" i="9"/>
  <c r="H42" i="6"/>
  <c r="H43" i="6"/>
  <c r="H41" i="6"/>
  <c r="H40" i="6"/>
  <c r="G45" i="6"/>
  <c r="M47" i="3"/>
  <c r="M48" i="3"/>
  <c r="M49" i="3"/>
  <c r="M50" i="3"/>
  <c r="M52" i="3"/>
  <c r="M46" i="3"/>
  <c r="M45" i="3"/>
  <c r="J54" i="3"/>
  <c r="L54" i="3"/>
  <c r="M15" i="2"/>
  <c r="M16" i="2"/>
  <c r="M17" i="2"/>
  <c r="M18" i="2"/>
  <c r="M19" i="2"/>
  <c r="M20" i="2"/>
  <c r="M13" i="2"/>
  <c r="M12" i="2"/>
  <c r="L23" i="2"/>
  <c r="K15" i="2"/>
  <c r="K16" i="2"/>
  <c r="K18" i="2"/>
  <c r="K20" i="2"/>
  <c r="K21" i="2"/>
  <c r="K13" i="2"/>
  <c r="K12" i="2"/>
  <c r="D24" i="7"/>
  <c r="D25" i="7"/>
  <c r="D26" i="7"/>
  <c r="D27" i="7"/>
  <c r="D31" i="7"/>
  <c r="D23" i="7"/>
  <c r="D22" i="7"/>
  <c r="D24" i="8"/>
  <c r="D25" i="8"/>
  <c r="D26" i="8"/>
  <c r="D27" i="8"/>
  <c r="D28" i="8"/>
  <c r="D30" i="8"/>
  <c r="D31" i="8"/>
  <c r="D23" i="8"/>
  <c r="D22" i="8"/>
  <c r="I23" i="2"/>
  <c r="J23" i="2"/>
  <c r="H20" i="1"/>
  <c r="I20" i="1"/>
  <c r="G31" i="1"/>
  <c r="G32" i="1"/>
  <c r="G33" i="1"/>
  <c r="G34" i="1"/>
  <c r="G35" i="1"/>
  <c r="G36" i="1"/>
  <c r="G37" i="1"/>
  <c r="G30" i="1"/>
  <c r="G29" i="1"/>
  <c r="E306" i="6"/>
  <c r="E305" i="6"/>
  <c r="E304" i="6"/>
  <c r="E303" i="6"/>
  <c r="E302" i="6"/>
  <c r="E301" i="6"/>
  <c r="E300" i="6"/>
  <c r="E299" i="6"/>
  <c r="E298" i="6"/>
  <c r="E297" i="6"/>
  <c r="E313" i="3"/>
  <c r="E314" i="3"/>
  <c r="G54" i="3"/>
  <c r="E54" i="3"/>
  <c r="F52" i="3"/>
  <c r="F50" i="3"/>
  <c r="F49" i="3"/>
  <c r="F48" i="3"/>
  <c r="F47" i="3"/>
  <c r="F46" i="3"/>
  <c r="F45" i="3"/>
  <c r="E311" i="3"/>
  <c r="E309" i="3"/>
  <c r="E308" i="3"/>
  <c r="E307" i="3"/>
  <c r="E306" i="3"/>
  <c r="E309" i="2"/>
  <c r="E308" i="2"/>
  <c r="E307" i="2"/>
  <c r="E306" i="2"/>
  <c r="E305" i="2"/>
  <c r="E304" i="2"/>
  <c r="E303" i="2"/>
  <c r="E302" i="2"/>
  <c r="E301" i="2"/>
  <c r="E300" i="2"/>
  <c r="E293" i="8"/>
  <c r="E292" i="8"/>
  <c r="E290" i="8"/>
  <c r="E289" i="8"/>
  <c r="E288" i="8"/>
  <c r="E287" i="8"/>
  <c r="E286" i="8"/>
  <c r="E285" i="8"/>
  <c r="E284" i="8"/>
  <c r="E283" i="8"/>
  <c r="F42" i="6"/>
  <c r="F43" i="6"/>
  <c r="F40" i="6"/>
  <c r="H19" i="4"/>
  <c r="H20" i="4"/>
  <c r="H21" i="4"/>
  <c r="H18" i="4"/>
  <c r="B293" i="8"/>
  <c r="B292" i="8"/>
  <c r="B290" i="8"/>
  <c r="B289" i="8"/>
  <c r="B288" i="8"/>
  <c r="B287" i="8"/>
  <c r="B286" i="8"/>
  <c r="B285" i="8"/>
  <c r="B284" i="8"/>
  <c r="B283" i="8"/>
  <c r="B306" i="6"/>
  <c r="B305" i="6"/>
  <c r="B304" i="6"/>
  <c r="B303" i="6"/>
  <c r="B302" i="6"/>
  <c r="B301" i="6"/>
  <c r="B300" i="6"/>
  <c r="B299" i="6"/>
  <c r="B298" i="6"/>
  <c r="B297" i="6"/>
  <c r="B313" i="3"/>
  <c r="B314" i="3"/>
  <c r="C54" i="3"/>
  <c r="B54" i="3"/>
  <c r="D52" i="3"/>
  <c r="D50" i="3"/>
  <c r="D49" i="3"/>
  <c r="D48" i="3"/>
  <c r="D47" i="3"/>
  <c r="D46" i="3"/>
  <c r="D45" i="3"/>
  <c r="B311" i="3"/>
  <c r="B309" i="3"/>
  <c r="B308" i="3"/>
  <c r="B307" i="3"/>
  <c r="B306" i="3"/>
  <c r="B282" i="4"/>
  <c r="B281" i="4"/>
  <c r="B280" i="4"/>
  <c r="B279" i="4"/>
  <c r="B278" i="4"/>
  <c r="B277" i="4"/>
  <c r="B276" i="4"/>
  <c r="B275" i="4"/>
  <c r="B274" i="4"/>
  <c r="B284" i="4" s="1"/>
  <c r="B287" i="5"/>
  <c r="B286" i="5"/>
  <c r="B285" i="5"/>
  <c r="B284" i="5"/>
  <c r="B283" i="5"/>
  <c r="B282" i="5"/>
  <c r="B281" i="5"/>
  <c r="B280" i="5"/>
  <c r="B279" i="5"/>
  <c r="B309" i="2"/>
  <c r="B308" i="2"/>
  <c r="B307" i="2"/>
  <c r="B306" i="2"/>
  <c r="B305" i="2"/>
  <c r="B304" i="2"/>
  <c r="B303" i="2"/>
  <c r="B302" i="2"/>
  <c r="B301" i="2"/>
  <c r="B300" i="2"/>
  <c r="B299" i="2"/>
  <c r="B489" i="1"/>
  <c r="B488" i="1"/>
  <c r="B490" i="1"/>
  <c r="B487" i="1"/>
  <c r="B486" i="1"/>
  <c r="B484" i="1"/>
  <c r="B483" i="1"/>
  <c r="B482" i="1"/>
  <c r="B481" i="1"/>
  <c r="B480" i="1"/>
  <c r="H52" i="3"/>
  <c r="H47" i="3"/>
  <c r="H48" i="3"/>
  <c r="H49" i="3"/>
  <c r="H50" i="3"/>
  <c r="H46" i="3"/>
  <c r="H45" i="3"/>
  <c r="I54" i="3"/>
  <c r="C45" i="6"/>
  <c r="E45" i="6"/>
  <c r="B45" i="6"/>
  <c r="H16" i="4"/>
  <c r="C24" i="4"/>
  <c r="E24" i="4"/>
  <c r="G24" i="4"/>
  <c r="I24" i="4"/>
  <c r="B24" i="4"/>
  <c r="H15" i="2"/>
  <c r="H16" i="2"/>
  <c r="H17" i="2"/>
  <c r="H18" i="2"/>
  <c r="H19" i="2"/>
  <c r="H20" i="2"/>
  <c r="H13" i="2"/>
  <c r="H12" i="2"/>
  <c r="C23" i="2"/>
  <c r="E23" i="2"/>
  <c r="G23" i="2"/>
  <c r="B23" i="2"/>
  <c r="H24" i="5"/>
  <c r="H25" i="5"/>
  <c r="H26" i="5"/>
  <c r="H27" i="5"/>
  <c r="H29" i="5"/>
  <c r="H22" i="5"/>
  <c r="H21" i="5"/>
  <c r="C31" i="5"/>
  <c r="E31" i="5"/>
  <c r="G31" i="5"/>
  <c r="I31" i="5"/>
  <c r="B31" i="5"/>
  <c r="D29" i="1"/>
  <c r="D30" i="1"/>
  <c r="D31" i="1"/>
  <c r="D32" i="1"/>
  <c r="D33" i="1"/>
  <c r="D34" i="1"/>
  <c r="D37" i="1"/>
  <c r="E20" i="1"/>
  <c r="C20" i="1"/>
  <c r="B20" i="1"/>
  <c r="D43" i="6"/>
  <c r="D42" i="6"/>
  <c r="D41" i="6"/>
  <c r="D40" i="6"/>
  <c r="F29" i="5"/>
  <c r="D29" i="5"/>
  <c r="F27" i="5"/>
  <c r="D27" i="5"/>
  <c r="F26" i="5"/>
  <c r="D26" i="5"/>
  <c r="F25" i="5"/>
  <c r="D25" i="5"/>
  <c r="F24" i="5"/>
  <c r="D24" i="5"/>
  <c r="F22" i="5"/>
  <c r="D22" i="5"/>
  <c r="F21" i="5"/>
  <c r="D21" i="5"/>
  <c r="F21" i="4"/>
  <c r="D21" i="4"/>
  <c r="F20" i="4"/>
  <c r="D20" i="4"/>
  <c r="F19" i="4"/>
  <c r="D19" i="4"/>
  <c r="F18" i="4"/>
  <c r="D18" i="4"/>
  <c r="F16" i="4"/>
  <c r="D16" i="4"/>
  <c r="F15" i="2"/>
  <c r="F16" i="2"/>
  <c r="F17" i="2"/>
  <c r="F18" i="2"/>
  <c r="F19" i="2"/>
  <c r="F20" i="2"/>
  <c r="F13" i="2"/>
  <c r="F12" i="2"/>
  <c r="D20" i="2"/>
  <c r="D18" i="2"/>
  <c r="D16" i="2"/>
  <c r="D15" i="2"/>
  <c r="D14" i="2"/>
  <c r="D12" i="2"/>
  <c r="F13" i="1"/>
  <c r="F14" i="1"/>
  <c r="F15" i="1"/>
  <c r="F16" i="1"/>
  <c r="F18" i="1"/>
  <c r="F19" i="1"/>
  <c r="F12" i="1"/>
  <c r="F11" i="1"/>
  <c r="D13" i="1"/>
  <c r="D14" i="1"/>
  <c r="D15" i="1"/>
  <c r="D16" i="1"/>
  <c r="D18" i="1"/>
  <c r="D19" i="1"/>
  <c r="D12" i="1"/>
  <c r="D11" i="1"/>
  <c r="I31" i="9"/>
  <c r="F31" i="9"/>
  <c r="P298" i="7"/>
  <c r="O296" i="8"/>
  <c r="F284" i="4" l="1"/>
  <c r="M298" i="9"/>
  <c r="B304" i="8"/>
  <c r="B303" i="8"/>
  <c r="B302" i="8"/>
  <c r="B310" i="8"/>
  <c r="B301" i="8"/>
  <c r="B309" i="8"/>
  <c r="B300" i="8"/>
  <c r="B307" i="8"/>
  <c r="B306" i="8"/>
  <c r="B312" i="8" s="1"/>
  <c r="B305" i="8"/>
  <c r="E310" i="6"/>
  <c r="D284" i="4"/>
  <c r="L312" i="2"/>
  <c r="B292" i="11"/>
  <c r="B313" i="7"/>
  <c r="B305" i="7"/>
  <c r="B308" i="7"/>
  <c r="B294" i="5"/>
  <c r="D289" i="5"/>
  <c r="C294" i="5"/>
  <c r="C293" i="5"/>
  <c r="M496" i="1"/>
  <c r="B310" i="6"/>
  <c r="E312" i="3"/>
  <c r="E318" i="3" s="1"/>
  <c r="H310" i="6"/>
  <c r="J318" i="3"/>
  <c r="K296" i="8"/>
  <c r="K298" i="9"/>
  <c r="N318" i="3"/>
  <c r="B289" i="5"/>
  <c r="B293" i="5" s="1"/>
  <c r="B312" i="3"/>
  <c r="B318" i="3" s="1"/>
  <c r="F289" i="5"/>
  <c r="D293" i="5" s="1"/>
  <c r="N298" i="7"/>
  <c r="O312" i="2"/>
  <c r="K496" i="1"/>
  <c r="J310" i="6"/>
  <c r="L318" i="3"/>
  <c r="M296" i="8"/>
  <c r="H318" i="3"/>
  <c r="B298" i="9"/>
  <c r="E298" i="9"/>
  <c r="D31" i="9"/>
  <c r="H298" i="9"/>
  <c r="G31" i="9"/>
  <c r="M31" i="9"/>
  <c r="B298" i="7"/>
  <c r="B310" i="7" s="1"/>
  <c r="H298" i="7"/>
  <c r="K298" i="7"/>
  <c r="E298" i="7"/>
  <c r="J312" i="2"/>
  <c r="O496" i="1"/>
  <c r="E292" i="11"/>
  <c r="G292" i="11"/>
  <c r="J31" i="9"/>
  <c r="B304" i="7" l="1"/>
  <c r="D294" i="5"/>
  <c r="B307" i="7"/>
  <c r="B309" i="7"/>
  <c r="B316" i="7" s="1"/>
  <c r="B306" i="7"/>
  <c r="B312" i="7"/>
  <c r="B303" i="7"/>
  <c r="B318" i="7" l="1"/>
</calcChain>
</file>

<file path=xl/sharedStrings.xml><?xml version="1.0" encoding="utf-8"?>
<sst xmlns="http://schemas.openxmlformats.org/spreadsheetml/2006/main" count="31290" uniqueCount="317">
  <si>
    <t>Plot 1</t>
  </si>
  <si>
    <t>9/8-10 &amp; 13-14/2004</t>
  </si>
  <si>
    <t>Treatments:   9/16-19 &amp; 22/2003</t>
  </si>
  <si>
    <t>Monitoring:  pretreatment 9/12/2003</t>
  </si>
  <si>
    <t>Species</t>
  </si>
  <si>
    <t>Russian knapweed - alive</t>
  </si>
  <si>
    <t>Russian knapweed - dead</t>
  </si>
  <si>
    <t>Russian knapweed - dormant</t>
  </si>
  <si>
    <t>Kochia</t>
  </si>
  <si>
    <t>Bare ground/litter</t>
  </si>
  <si>
    <t>Inland saltgrass</t>
  </si>
  <si>
    <t>Western wheatgrass</t>
  </si>
  <si>
    <t>Povertyweed</t>
  </si>
  <si>
    <t>Alkali sacaton</t>
  </si>
  <si>
    <t>Perennial pepperweed</t>
  </si>
  <si>
    <t>pretreatment</t>
  </si>
  <si>
    <t>2004 post</t>
  </si>
  <si>
    <t>% change from 2003</t>
  </si>
  <si>
    <t>2005 post</t>
  </si>
  <si>
    <t>% change from 2005</t>
  </si>
  <si>
    <t>Monitoring:  pretreatment 9/6/2005</t>
  </si>
  <si>
    <t>Treatments:   10/5-6/2005</t>
  </si>
  <si>
    <t>2006 post</t>
  </si>
  <si>
    <t>2007 post</t>
  </si>
  <si>
    <t>Plot 7</t>
  </si>
  <si>
    <t>Treatment:  Prefrost with Plateau 8 oz/ac + S-90 14 oz/ac</t>
  </si>
  <si>
    <t>Treatments:   9/8/2004</t>
  </si>
  <si>
    <t>9/14-15/2005</t>
  </si>
  <si>
    <t>Monitoring:  pretreatment 9/16/2003</t>
  </si>
  <si>
    <t>pretreatment 9/3/2004</t>
  </si>
  <si>
    <t>Rabbitbrush</t>
  </si>
  <si>
    <t>2004 pretrtmnt</t>
  </si>
  <si>
    <t>% change from 2004</t>
  </si>
  <si>
    <t>Plot 12</t>
  </si>
  <si>
    <t>Treatment:  Prefrost with Roundup 2 qt/ac + Arsenal 2 pt/ac + S-90 14 oz/ac</t>
  </si>
  <si>
    <t>Treatments:   9/17-18/2003</t>
  </si>
  <si>
    <t>9/9-10/2004</t>
  </si>
  <si>
    <t>Treatment:  Postfrost with Arsenal 6 pt/ac + MSO 2 pt/ac</t>
  </si>
  <si>
    <t>Plot 8</t>
  </si>
  <si>
    <t>Treatments:   9/26 &amp; 29/2003</t>
  </si>
  <si>
    <t>Monitoring:  pretreatment 9/11/2003</t>
  </si>
  <si>
    <t>Unknown</t>
  </si>
  <si>
    <t>Plot 10</t>
  </si>
  <si>
    <t>Treatments:   9/26 &amp; 30/2003</t>
  </si>
  <si>
    <t>9/23-24/2004</t>
  </si>
  <si>
    <t>Plot 13</t>
  </si>
  <si>
    <t>Treatment:  Postfrost with Plateau 8 oz/ac + S-90 14 oz/ac</t>
  </si>
  <si>
    <t>Treatments:   9/23/2004</t>
  </si>
  <si>
    <t>Monitoring:  pretreatment 9/14/2004</t>
  </si>
  <si>
    <t>old method 2006 post</t>
  </si>
  <si>
    <t>new method 2006 post</t>
  </si>
  <si>
    <t>total</t>
  </si>
  <si>
    <t>Treatment:  Prefrost with Plateau 8 oz/ac + Hasten 1 qt/ac - 2003-2004</t>
  </si>
  <si>
    <t>Poverty weed</t>
  </si>
  <si>
    <t>Total</t>
  </si>
  <si>
    <t>old method % change from 2004</t>
  </si>
  <si>
    <t>0*</t>
  </si>
  <si>
    <t>* area seeded with grasses - all dead knapweed knocked down</t>
  </si>
  <si>
    <t>old method % change from 2003</t>
  </si>
  <si>
    <t>Plot 14</t>
  </si>
  <si>
    <t>Monitoring:  pretreatment 9/21/2006</t>
  </si>
  <si>
    <t>Plot 15</t>
  </si>
  <si>
    <t>BALI</t>
  </si>
  <si>
    <t>KO</t>
  </si>
  <si>
    <t>RKDE</t>
  </si>
  <si>
    <t>RKAL</t>
  </si>
  <si>
    <t>SG</t>
  </si>
  <si>
    <t>RKDO</t>
  </si>
  <si>
    <t>WW</t>
  </si>
  <si>
    <t>PS</t>
  </si>
  <si>
    <t>AS</t>
  </si>
  <si>
    <t>PP</t>
  </si>
  <si>
    <t>TOTALS</t>
  </si>
  <si>
    <t>RB</t>
  </si>
  <si>
    <t>transect 1</t>
  </si>
  <si>
    <t>transect 2</t>
  </si>
  <si>
    <t>9/18-19/06</t>
  </si>
  <si>
    <t>9/19/06 post frost</t>
  </si>
  <si>
    <t>9/20 &amp; 25/06</t>
  </si>
  <si>
    <t>9/20 &amp; 28/06</t>
  </si>
  <si>
    <t>NO DATA</t>
  </si>
  <si>
    <t>new method 2007 post</t>
  </si>
  <si>
    <t>old method pretreat-ment</t>
  </si>
  <si>
    <t>% change from 2006</t>
  </si>
  <si>
    <t>old method 2007 post</t>
  </si>
  <si>
    <t>Treatment:  Postfrost with Plateau 12 oz/ac + Hasten 1 qt/ac - boom spray 2005-2006</t>
  </si>
  <si>
    <t>Treatment:  Pre-frost with Milestone 6 oz/ac + LI-700</t>
  </si>
  <si>
    <t>2006 pretreat-ment</t>
  </si>
  <si>
    <t>Monitoring:  pretreatment 9/7/07</t>
  </si>
  <si>
    <t>9/14 &amp; 17/07</t>
  </si>
  <si>
    <t>2007 % change from 2003</t>
  </si>
  <si>
    <t>2007 % change from 2004</t>
  </si>
  <si>
    <t>Plot 16</t>
  </si>
  <si>
    <t>Monitoring:  pretreatment 11/1/07 - all plants dormant</t>
  </si>
  <si>
    <t>2008 post</t>
  </si>
  <si>
    <t>Poverty sumpweed</t>
  </si>
  <si>
    <t>Cheat grass</t>
  </si>
  <si>
    <t>Unkown grass</t>
  </si>
  <si>
    <t>Mustard</t>
  </si>
  <si>
    <t>MU</t>
  </si>
  <si>
    <t>G</t>
  </si>
  <si>
    <t>CG</t>
  </si>
  <si>
    <t>TOTAL</t>
  </si>
  <si>
    <r>
      <t>Treatment:</t>
    </r>
    <r>
      <rPr>
        <sz val="10"/>
        <rFont val="Arial"/>
        <family val="2"/>
      </rPr>
      <t xml:space="preserve">  Postfrost with Plateau 8 oz/ac + Hasten 1 qt/ac</t>
    </r>
  </si>
  <si>
    <r>
      <t>Treatment:</t>
    </r>
    <r>
      <rPr>
        <sz val="10"/>
        <rFont val="Arial"/>
        <family val="2"/>
      </rPr>
      <t xml:space="preserve">  Post-frost Milestone 5 oz/ac + LI-700 0.25%</t>
    </r>
  </si>
  <si>
    <t>Treatments:  9/27/07</t>
  </si>
  <si>
    <t>Monitoring:  pretreatment  9/10/2007</t>
  </si>
  <si>
    <t>Plot # &amp; Treatment Description</t>
  </si>
  <si>
    <t>Russian knapweed counted</t>
  </si>
  <si>
    <t>alive + dormant</t>
  </si>
  <si>
    <t>change</t>
  </si>
  <si>
    <t xml:space="preserve">from </t>
  </si>
  <si>
    <t>pretrmnt</t>
  </si>
  <si>
    <t>Plot 1 - Prefrost Plateau 8 oz/ac + Hasten</t>
  </si>
  <si>
    <t>Plot 1 - Post frost Plateau 12 oz/ac + Hasten</t>
  </si>
  <si>
    <t>Plot 7 - Prefrost Plateau 8 oz/ac + S-90</t>
  </si>
  <si>
    <t>Plot 10 - Post frost Plateau 8 oz/ac + Hasten</t>
  </si>
  <si>
    <t>Plot 13 - Post frost Plateau 8 oz/ac + S-90</t>
  </si>
  <si>
    <t>PP Plot 2 - Post frost Plateau 8 oz/ac + S-90</t>
  </si>
  <si>
    <t>Comments:  wildfire burned through 4/14/08</t>
  </si>
  <si>
    <t>% change from 2007</t>
  </si>
  <si>
    <t>new method 2008 post</t>
  </si>
  <si>
    <t>2006: general treatment 9/21/06 Plateau 8 oz/ac + S-90</t>
  </si>
  <si>
    <t>general treatment 2007 Milestone 5 oz/ac + S-90</t>
  </si>
  <si>
    <t>2006: general treatment 10/9/06 Plateau 8 oz/ac + S-90</t>
  </si>
  <si>
    <t>2007 general treatment Milestone 5 oz/ac + S-90</t>
  </si>
  <si>
    <t>2008 % change from 2004</t>
  </si>
  <si>
    <t>Cheatgrass</t>
  </si>
  <si>
    <t>Wheatgrass - western</t>
  </si>
  <si>
    <t>Total grasses</t>
  </si>
  <si>
    <t>Plot 1 - Prefrost Milestone 6 oz/ac + LI-700</t>
  </si>
  <si>
    <t>Plot 10 - Post frost Milestone 5 oz/ac +LI-700</t>
  </si>
  <si>
    <t>Plot 16 - Dormant Milestone 5 oz/ac + S-90</t>
  </si>
  <si>
    <t>Treatment:  Dormant (Postfrost) with Milestone 5 oz/ac + S-90 0.5%</t>
  </si>
  <si>
    <t>PP Plot 2 - Post frost Milestone 5 oz/ac + S-90</t>
  </si>
  <si>
    <t xml:space="preserve">Plot 7 - Prefrost Milestone 5 oz/ac + MSO </t>
  </si>
  <si>
    <t>Plot 13 - Prefrost Milestone 5 oz/ac + S-90</t>
  </si>
  <si>
    <t>old method 2008 post</t>
  </si>
  <si>
    <t>Treatment:  Prefrost Milestone 5 oz/ac + 1.25% MSO</t>
  </si>
  <si>
    <t>Monitoring:  8/27/08</t>
  </si>
  <si>
    <t>Treatment:</t>
  </si>
  <si>
    <t>9/16 &amp; 17/08 sprayed solid</t>
  </si>
  <si>
    <t>10/6 &amp; 7/08 - solid spray</t>
  </si>
  <si>
    <t>Treatment:  Prefrost Milestone 5 oz/ac + 0.5% S-90</t>
  </si>
  <si>
    <t xml:space="preserve">Treatments: </t>
  </si>
  <si>
    <t>Monitoring:  9/2/08</t>
  </si>
  <si>
    <t>9/18/08 - sprayed solid</t>
  </si>
  <si>
    <t>2008 pretreatment</t>
  </si>
  <si>
    <t>2009 post</t>
  </si>
  <si>
    <t>% change from 2008</t>
  </si>
  <si>
    <t>WWDO</t>
  </si>
  <si>
    <t>Western wheatgrass dormant</t>
  </si>
  <si>
    <t>10/9/2008 - spot spray</t>
  </si>
  <si>
    <t>10/8/2008 - spot spray</t>
  </si>
  <si>
    <t>2009 T-posts knocked out on south end - relocated as best as possible</t>
  </si>
  <si>
    <t>Western wheatgrass -  dormant</t>
  </si>
  <si>
    <t>Treatment:  Postfrost with Milestone 5 oz/ac + LI-700 0.25%</t>
  </si>
  <si>
    <t>Treatment:  Postfrost with Milestone 5 oz/ac + S-90 14 oz/ac</t>
  </si>
  <si>
    <t>Plot 14 - Post frost Milestone 5 oz/ac + S-90</t>
  </si>
  <si>
    <t>Plot 15 - Post frost Milestone 5 oz/ac + LI-700</t>
  </si>
  <si>
    <t>Treatment:  Postfrost with Milestone 5 oz/ac + MSO 1.25%</t>
  </si>
  <si>
    <t>Monitoring:  pretreatment 9/4/09</t>
  </si>
  <si>
    <t>Comments:</t>
  </si>
  <si>
    <t>SW</t>
  </si>
  <si>
    <t>Wheatgrass</t>
  </si>
  <si>
    <t>Sweet clover</t>
  </si>
  <si>
    <t>Plot 17</t>
  </si>
  <si>
    <t>9/17/09 - boom sprayed</t>
  </si>
  <si>
    <t>9/16/09 boom spray; pepperweed spot sprayed 5/09</t>
  </si>
  <si>
    <t>10/6/09 - boom; pepperweed boom sprayed 7/8-10/09</t>
  </si>
  <si>
    <t>10/7/09 - boom rate 6 oz/ac; pepperweed boom sprayed 7/8-10/09</t>
  </si>
  <si>
    <t>10/6/2009 - boom spray rate 6 oz/ac</t>
  </si>
  <si>
    <t>11/10/09 solid spray, pepperweed boom sprayed 7/8-10/09</t>
  </si>
  <si>
    <t>10/7-8/09 boom &amp; solid spot spray, pepperweed boom sprayed 7/8-10/09</t>
  </si>
  <si>
    <t>KOD</t>
  </si>
  <si>
    <t>Treatments:  9/18-19/07 - boom spray</t>
  </si>
  <si>
    <t>9/15-16/08 - boom spray</t>
  </si>
  <si>
    <t>9/16/2009 - boom spray; pepperweed spot sprayed 5/09</t>
  </si>
  <si>
    <t>2010 - alive kochia about 6" tall</t>
  </si>
  <si>
    <t>2010 post</t>
  </si>
  <si>
    <t>% change from 2009</t>
  </si>
  <si>
    <t>Kochia Dead</t>
  </si>
  <si>
    <t>Treatment:  Pre-frost with Milestone 5 oz/ac + LI-700</t>
  </si>
  <si>
    <t>2008:  Milestone 5 oz/ac + S-90</t>
  </si>
  <si>
    <t>2009:  Milestone 5 oz/ac + S-90</t>
  </si>
  <si>
    <t>Comments:  2010 - kochia mostly dead; live kochia - some 1 ft tall but most 2-6"</t>
  </si>
  <si>
    <t>2009 pretreatment</t>
  </si>
  <si>
    <t>Treatments: spot spray 9/22-23/10; pepperweed  6/14-18/10 spot Escort + S-90; kochia 6/22/10 boom Vista 1.3 pts/ac + Escort 0.5 oz/ac + MSO 2 pts/ac</t>
  </si>
  <si>
    <t>spot spray 9/23/10; pepperweed spot sprayed Escort + S-90 6/9-14/10</t>
  </si>
  <si>
    <t>Milestone 5 oz/ac + S-90 prefrost 10/1/10; pepperweed spot sprayed Escort + S-90 6/9/10</t>
  </si>
  <si>
    <t>Kochia counted</t>
  </si>
  <si>
    <t>Plot 1 - Prefrost Milestone 5 oz/ac + LI-700</t>
  </si>
  <si>
    <t>new method 2010 post</t>
  </si>
  <si>
    <t>Milestone 5 oz/ac + S-90 pre-frost boom 10/1-5/10;  pepperweed spot sprayed Escort + S-90 6/9-14/10</t>
  </si>
  <si>
    <t xml:space="preserve">PRE-Frost boom spray 10/5/10; kochia 7/6/10 boom Vista 1.3 pt/ac + MSO 2 pts/ac; pepperweed spot sprayed 6/9-14/10 spot Escort + S-90 </t>
  </si>
  <si>
    <t>Plot 10 - Pre frost Milestone 5 oz/ac +LI-700</t>
  </si>
  <si>
    <t>9/23/10 - spot spray</t>
  </si>
  <si>
    <t>10/20/10 - spot spray;  pepperweed spot sprayed Escort + S-90 6/21-25/10</t>
  </si>
  <si>
    <t>11/16/10 - spot spray;  pepperweed spot sprayed Escort + S-90 6/21-25/10</t>
  </si>
  <si>
    <t>Plot 17 - Post frost Milestone 5 oz/ac + MSO</t>
  </si>
  <si>
    <t>% change</t>
  </si>
  <si>
    <t>10/20/10 - spot spray;  pepperweed boom sprayed Escort + S-90 6/21-25/10</t>
  </si>
  <si>
    <t>PP Plot 5 - Summer Telar XP 1 oz/ac + S-90</t>
  </si>
  <si>
    <t>Monitoring:</t>
  </si>
  <si>
    <t>2011 - kochia mostly dead but not completely dead</t>
  </si>
  <si>
    <t>Comments:  2011 kochia very large and bushy compared to surrounding area not treated for kochia in 2010</t>
  </si>
  <si>
    <t>2011 - kochia very tall compared to surrounding area of no kochia treatment in 2010</t>
  </si>
  <si>
    <t>RK</t>
  </si>
  <si>
    <t>2011 post</t>
  </si>
  <si>
    <t>% change from 2010</t>
  </si>
  <si>
    <t>pepperweed: spot spray Escort + S-90 7/7/11 , knapweed: 9/20/11 - none found, none treated</t>
  </si>
  <si>
    <t>Treatment:  Prefrost Milestone 6 oz/ac + 1.25% MSO</t>
  </si>
  <si>
    <t>spot spray 9/21/11; pepperweed spot spray Escort + S-90 5/26 &amp; 6/1</t>
  </si>
  <si>
    <t>9/20/11 - none found, no treatment;  kochia - Vista + MSO, 6/3-8/11</t>
  </si>
  <si>
    <t>Treatment:  Postfrost with Milestone 6 oz/ac + S-90 14 oz/ac</t>
  </si>
  <si>
    <t>9/25/2006 - spot spray</t>
  </si>
  <si>
    <t>10/20/11 - spot spray; pepperweed spot sprayed Escort + S-90 7/13/11</t>
  </si>
  <si>
    <t>9/27/06 - spot spray</t>
  </si>
  <si>
    <t>11/7/07 - boom spray</t>
  </si>
  <si>
    <t>Treatment:  Dormant (Postfrost) with Milestone 6 oz/ac + S-90 0.5%</t>
  </si>
  <si>
    <t>2011 - no treatment for knapweed; pepperweed boom sprayed Telar + S-90 7/11/11</t>
  </si>
  <si>
    <t>Treatment:  Postfrost with Milestone 6 oz/ac + Hasten 1.25%</t>
  </si>
  <si>
    <t>10/19/11 - spot spray; pepperweed spot spray Escort + S-90 7/11/11</t>
  </si>
  <si>
    <t>2011 - no knapweed treatment; pepperweed spot spray Escort + S-90 6/3-13/11</t>
  </si>
  <si>
    <t>10/19/11 - spot spray, pepperweed spot sprayed Telar + S-90 7/13/11</t>
  </si>
  <si>
    <t>2012:  no treatments</t>
  </si>
  <si>
    <t>2012 - no treatment</t>
  </si>
  <si>
    <t>2012 post</t>
  </si>
  <si>
    <t>2012 - no treatments</t>
  </si>
  <si>
    <t>% change from 2011</t>
  </si>
  <si>
    <t>Plot taken down in 2012, ditch filled in.</t>
  </si>
  <si>
    <t>2012: no Milestone treatment; pepperweed spot sprayed with Telar 7/19/12</t>
  </si>
  <si>
    <t>2012: no treatments</t>
  </si>
  <si>
    <t>new method 2012 post</t>
  </si>
  <si>
    <t>Plot 1 Totals</t>
  </si>
  <si>
    <t>Plot 7 Totals</t>
  </si>
  <si>
    <t>Plot 10 Totals</t>
  </si>
  <si>
    <t>Plot #</t>
  </si>
  <si>
    <t>species</t>
  </si>
  <si>
    <t>year</t>
  </si>
  <si>
    <t>Row Labels</t>
  </si>
  <si>
    <t>Grand Total</t>
  </si>
  <si>
    <t>Column Labels</t>
  </si>
  <si>
    <t>Sum of total</t>
  </si>
  <si>
    <t>Plot 8 Totals</t>
  </si>
  <si>
    <t>Plot 13 Totals</t>
  </si>
  <si>
    <t>Plot 14 Totals</t>
  </si>
  <si>
    <t>Plot 15 Totals</t>
  </si>
  <si>
    <t>Plot 16 Totals</t>
  </si>
  <si>
    <t>Plot 17 Totals</t>
  </si>
  <si>
    <t>PP Plot 5 Totals</t>
  </si>
  <si>
    <t>PP5</t>
  </si>
  <si>
    <t>Unknown grass</t>
  </si>
  <si>
    <t>Wheatgrass - dormant</t>
  </si>
  <si>
    <t>2013:  no treatments</t>
  </si>
  <si>
    <t>2013 post</t>
  </si>
  <si>
    <t>% change from 2012</t>
  </si>
  <si>
    <t>2013: no treatments</t>
  </si>
  <si>
    <t>2013 - no treatment</t>
  </si>
  <si>
    <t>2013:  no treatment</t>
  </si>
  <si>
    <t>2014:  no treatments</t>
  </si>
  <si>
    <t>2014 post</t>
  </si>
  <si>
    <t>% change from 2013</t>
  </si>
  <si>
    <t>2014: no treatments</t>
  </si>
  <si>
    <t>new method 2014 post</t>
  </si>
  <si>
    <t>2014 - no treatment</t>
  </si>
  <si>
    <t>2014 - no treatments</t>
  </si>
  <si>
    <t>2014: no knapweed treatment, pepperweed boom sprayed with Telar 7/3/14</t>
  </si>
  <si>
    <t>sumpweed</t>
  </si>
  <si>
    <t>grass</t>
  </si>
  <si>
    <t>24,801*</t>
  </si>
  <si>
    <t>14,483*</t>
  </si>
  <si>
    <t>14,970*</t>
  </si>
  <si>
    <t>25,886*</t>
  </si>
  <si>
    <t>17,596*</t>
  </si>
  <si>
    <t>29,854*</t>
  </si>
  <si>
    <t>27,460*</t>
  </si>
  <si>
    <t>75,686*</t>
  </si>
  <si>
    <t>76,505*</t>
  </si>
  <si>
    <t>saltgrass</t>
  </si>
  <si>
    <t>wheatgrass</t>
  </si>
  <si>
    <t>kochia</t>
  </si>
  <si>
    <t>Not counted</t>
  </si>
  <si>
    <t>kochia %</t>
  </si>
  <si>
    <t>PP Plot 2 Totals</t>
  </si>
  <si>
    <t>Russian knapweed</t>
  </si>
  <si>
    <t>2015 post</t>
  </si>
  <si>
    <t>% change from 2014</t>
  </si>
  <si>
    <t>grass total</t>
  </si>
  <si>
    <t>Total Grass</t>
  </si>
  <si>
    <t>2013 - kochia treatment</t>
  </si>
  <si>
    <t>2012: no Milestone treatment; spot sprayed with Telar 7/19/12</t>
  </si>
  <si>
    <t>2014: no Milestone treatment: boom sprayed with Telar 7/3/14</t>
  </si>
  <si>
    <t>2014: no Milestone treatment, boom sprayed with Telar 7/3/14</t>
  </si>
  <si>
    <t>Escort 1 oz/ac + S-90, spot spray, 6/15-18/15, Prefrost Milestone 7 oz/ac + LI-700, 10/8/15</t>
  </si>
  <si>
    <t>2015: no treatments</t>
  </si>
  <si>
    <t>2015 - no treatment</t>
  </si>
  <si>
    <t>Milestone 7 oz/ac + LI-700, spot sprayed, 10/8/15; Escort 1 oz/ac + S-90, spot sprayed, 6/15-18/15</t>
  </si>
  <si>
    <t>2015: no treatment</t>
  </si>
  <si>
    <t>2015: Escort 1 oz/ac + S-90, spot spray, 6/15-18/15</t>
  </si>
  <si>
    <t>2016 post</t>
  </si>
  <si>
    <t>% change from 2015</t>
  </si>
  <si>
    <t>2016: no treatments</t>
  </si>
  <si>
    <t>new method 2016 post</t>
  </si>
  <si>
    <t>2016 - no treatment</t>
  </si>
  <si>
    <t>2015 - no treatments</t>
  </si>
  <si>
    <t>2016 - no treatments</t>
  </si>
  <si>
    <t>PP plot 2</t>
  </si>
  <si>
    <t>Telar 1 oz/ac + S-90, spot spray, PP only, 6/21-7/6/16</t>
  </si>
  <si>
    <t>DF</t>
  </si>
  <si>
    <t>MW</t>
  </si>
  <si>
    <t>Showy milkweed</t>
  </si>
  <si>
    <t>Daisy Fleabane</t>
  </si>
  <si>
    <t>2017 post</t>
  </si>
  <si>
    <t>% change from 2016</t>
  </si>
  <si>
    <t>2016: spot spray 10/28/16, Milestone 7 oz/ac</t>
  </si>
  <si>
    <t>large tree fallen in plot, cannot monitor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</si>
</sst>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8" x14ac:knownFonts="1">
    <font>
      <sz val="10"/>
      <name val="Arial"/>
    </font>
    <font>
      <sz val="10"/>
      <name val="Arial"/>
      <family val="2"/>
    </font>
    <font>
      <sz val="8"/>
      <name val="Arial"/>
      <family val="2"/>
    </font>
    <font>
      <b/>
      <u/>
      <sz val="12"/>
      <name val="Arial"/>
      <family val="2"/>
    </font>
    <font>
      <u/>
      <sz val="10"/>
      <name val="Arial"/>
      <family val="2"/>
    </font>
    <font>
      <sz val="10"/>
      <name val="Arial"/>
      <family val="2"/>
    </font>
    <font>
      <b/>
      <sz val="10"/>
      <name val="Arial"/>
      <family val="2"/>
    </font>
    <font>
      <sz val="12"/>
      <name val="Arial"/>
      <family val="2"/>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s>
  <cellStyleXfs count="1">
    <xf numFmtId="0" fontId="0" fillId="0" borderId="0"/>
  </cellStyleXfs>
  <cellXfs count="140">
    <xf numFmtId="0" fontId="0" fillId="0" borderId="0" xfId="0"/>
    <xf numFmtId="0" fontId="3" fillId="0" borderId="0" xfId="0" applyFont="1"/>
    <xf numFmtId="14" fontId="0" fillId="0" borderId="0" xfId="0" applyNumberFormat="1"/>
    <xf numFmtId="0" fontId="4" fillId="0" borderId="1" xfId="0" applyFont="1" applyBorder="1"/>
    <xf numFmtId="0" fontId="5" fillId="0" borderId="1" xfId="0" applyFont="1" applyBorder="1"/>
    <xf numFmtId="0" fontId="1" fillId="0" borderId="1" xfId="0" applyFont="1" applyBorder="1"/>
    <xf numFmtId="0" fontId="1" fillId="0" borderId="1" xfId="0" applyFont="1" applyBorder="1" applyAlignment="1">
      <alignment wrapText="1"/>
    </xf>
    <xf numFmtId="0" fontId="5" fillId="0" borderId="1" xfId="0" applyFont="1" applyBorder="1" applyAlignment="1">
      <alignment wrapText="1"/>
    </xf>
    <xf numFmtId="0" fontId="0" fillId="0" borderId="0" xfId="0" applyAlignment="1">
      <alignment horizontal="center"/>
    </xf>
    <xf numFmtId="9" fontId="0" fillId="0" borderId="0" xfId="0" applyNumberFormat="1" applyAlignment="1">
      <alignment horizontal="center"/>
    </xf>
    <xf numFmtId="164" fontId="0" fillId="0" borderId="0" xfId="0" applyNumberFormat="1" applyAlignment="1">
      <alignment horizontal="center"/>
    </xf>
    <xf numFmtId="0" fontId="1" fillId="0" borderId="1" xfId="0" applyFont="1" applyFill="1" applyBorder="1" applyAlignment="1">
      <alignment wrapText="1"/>
    </xf>
    <xf numFmtId="164" fontId="0" fillId="0" borderId="0" xfId="0" applyNumberFormat="1"/>
    <xf numFmtId="14" fontId="0" fillId="0" borderId="0" xfId="0" applyNumberFormat="1" applyAlignment="1">
      <alignment horizontal="center"/>
    </xf>
    <xf numFmtId="165" fontId="0" fillId="0" borderId="0" xfId="0" applyNumberFormat="1"/>
    <xf numFmtId="0" fontId="6" fillId="0" borderId="1" xfId="0" applyFont="1" applyBorder="1"/>
    <xf numFmtId="0" fontId="0" fillId="0" borderId="1" xfId="0" applyBorder="1"/>
    <xf numFmtId="0" fontId="6" fillId="0" borderId="0" xfId="0" applyFont="1"/>
    <xf numFmtId="0" fontId="0" fillId="0" borderId="0" xfId="0" applyAlignment="1">
      <alignment horizontal="right"/>
    </xf>
    <xf numFmtId="0" fontId="6" fillId="0" borderId="1" xfId="0" applyFont="1" applyBorder="1" applyAlignment="1">
      <alignment horizontal="right"/>
    </xf>
    <xf numFmtId="0" fontId="6" fillId="0" borderId="0" xfId="0" applyFont="1" applyBorder="1"/>
    <xf numFmtId="0" fontId="5" fillId="0" borderId="1" xfId="0" applyFont="1" applyBorder="1" applyAlignment="1">
      <alignment horizontal="right"/>
    </xf>
    <xf numFmtId="0" fontId="0" fillId="0" borderId="0" xfId="0" applyFill="1" applyBorder="1"/>
    <xf numFmtId="14" fontId="0" fillId="0" borderId="0" xfId="0" applyNumberFormat="1" applyAlignment="1">
      <alignment horizontal="left"/>
    </xf>
    <xf numFmtId="0" fontId="0" fillId="0" borderId="2" xfId="0" applyBorder="1"/>
    <xf numFmtId="0" fontId="0" fillId="0" borderId="3" xfId="0" applyBorder="1"/>
    <xf numFmtId="0" fontId="0" fillId="0" borderId="4" xfId="0" applyBorder="1"/>
    <xf numFmtId="0" fontId="0" fillId="0" borderId="0" xfId="0" applyBorder="1"/>
    <xf numFmtId="0" fontId="6" fillId="0" borderId="5" xfId="0" applyFont="1" applyBorder="1"/>
    <xf numFmtId="0" fontId="0" fillId="0" borderId="6" xfId="0" applyBorder="1"/>
    <xf numFmtId="0" fontId="0" fillId="0" borderId="7" xfId="0" applyBorder="1"/>
    <xf numFmtId="0" fontId="0" fillId="0" borderId="5" xfId="0" applyBorder="1"/>
    <xf numFmtId="0" fontId="0" fillId="0" borderId="8" xfId="0" applyBorder="1"/>
    <xf numFmtId="0" fontId="6" fillId="0" borderId="8" xfId="0" applyFont="1" applyBorder="1"/>
    <xf numFmtId="0" fontId="0" fillId="0" borderId="1" xfId="0" applyBorder="1" applyAlignment="1">
      <alignment wrapText="1"/>
    </xf>
    <xf numFmtId="0" fontId="6" fillId="0" borderId="3" xfId="0" applyFont="1" applyBorder="1"/>
    <xf numFmtId="0" fontId="5" fillId="0" borderId="0" xfId="0" applyFont="1"/>
    <xf numFmtId="0" fontId="0" fillId="0" borderId="1" xfId="0" applyBorder="1" applyAlignment="1">
      <alignment horizontal="center"/>
    </xf>
    <xf numFmtId="9" fontId="0" fillId="0" borderId="0" xfId="0" applyNumberFormat="1" applyAlignment="1">
      <alignment horizontal="left"/>
    </xf>
    <xf numFmtId="0" fontId="0" fillId="0" borderId="0" xfId="0" applyAlignment="1">
      <alignment horizontal="left"/>
    </xf>
    <xf numFmtId="9" fontId="0" fillId="0" borderId="1" xfId="0" applyNumberFormat="1" applyBorder="1" applyAlignment="1">
      <alignment horizontal="center"/>
    </xf>
    <xf numFmtId="0" fontId="0" fillId="0" borderId="9" xfId="0" applyBorder="1"/>
    <xf numFmtId="0" fontId="0" fillId="0" borderId="9" xfId="0" applyBorder="1" applyAlignment="1">
      <alignment horizontal="center"/>
    </xf>
    <xf numFmtId="9" fontId="0" fillId="0" borderId="9" xfId="0" applyNumberFormat="1" applyBorder="1" applyAlignment="1">
      <alignment horizontal="center"/>
    </xf>
    <xf numFmtId="0" fontId="0" fillId="0" borderId="10" xfId="0" applyBorder="1"/>
    <xf numFmtId="0" fontId="0" fillId="0" borderId="10" xfId="0" applyBorder="1" applyAlignment="1">
      <alignment horizontal="center"/>
    </xf>
    <xf numFmtId="0" fontId="0" fillId="0" borderId="10" xfId="0" applyBorder="1" applyAlignment="1">
      <alignment horizontal="left"/>
    </xf>
    <xf numFmtId="0" fontId="1" fillId="0" borderId="1" xfId="0" applyFont="1" applyBorder="1" applyAlignment="1">
      <alignment horizontal="center" wrapText="1"/>
    </xf>
    <xf numFmtId="0" fontId="0" fillId="0" borderId="3" xfId="0" applyFill="1" applyBorder="1"/>
    <xf numFmtId="0" fontId="0" fillId="0" borderId="7" xfId="0" applyFill="1" applyBorder="1"/>
    <xf numFmtId="0" fontId="0" fillId="0" borderId="2" xfId="0" applyFill="1" applyBorder="1"/>
    <xf numFmtId="0" fontId="1" fillId="0" borderId="1" xfId="0" applyFont="1" applyFill="1" applyBorder="1" applyAlignment="1">
      <alignment horizontal="center" wrapText="1"/>
    </xf>
    <xf numFmtId="0" fontId="0" fillId="0" borderId="0" xfId="0" applyNumberFormat="1" applyAlignment="1">
      <alignment horizontal="center"/>
    </xf>
    <xf numFmtId="0" fontId="7" fillId="0" borderId="0" xfId="0" applyFont="1"/>
    <xf numFmtId="0" fontId="0" fillId="0" borderId="1" xfId="0" applyFill="1" applyBorder="1"/>
    <xf numFmtId="164" fontId="0" fillId="0" borderId="1" xfId="0" applyNumberFormat="1" applyBorder="1" applyAlignment="1">
      <alignment horizontal="center"/>
    </xf>
    <xf numFmtId="0" fontId="0" fillId="0" borderId="9" xfId="0" applyFill="1" applyBorder="1"/>
    <xf numFmtId="0" fontId="6" fillId="0" borderId="0" xfId="0" applyFont="1" applyAlignment="1">
      <alignment horizontal="center"/>
    </xf>
    <xf numFmtId="14" fontId="5" fillId="0" borderId="0" xfId="0" applyNumberFormat="1" applyFont="1"/>
    <xf numFmtId="0" fontId="5" fillId="0" borderId="0" xfId="0" applyFont="1" applyAlignment="1">
      <alignment horizontal="center"/>
    </xf>
    <xf numFmtId="9" fontId="0" fillId="0" borderId="0" xfId="0" applyNumberFormat="1"/>
    <xf numFmtId="0" fontId="0" fillId="0" borderId="11" xfId="0" applyBorder="1" applyAlignment="1">
      <alignment horizontal="center"/>
    </xf>
    <xf numFmtId="9" fontId="0" fillId="0" borderId="11" xfId="0" applyNumberFormat="1" applyBorder="1" applyAlignment="1">
      <alignment horizontal="center"/>
    </xf>
    <xf numFmtId="164" fontId="0" fillId="0" borderId="9" xfId="0" applyNumberFormat="1" applyBorder="1" applyAlignment="1">
      <alignment horizontal="center"/>
    </xf>
    <xf numFmtId="164" fontId="0" fillId="0" borderId="9" xfId="0" applyNumberFormat="1" applyBorder="1"/>
    <xf numFmtId="14" fontId="5" fillId="0" borderId="0" xfId="0" applyNumberFormat="1" applyFont="1" applyAlignment="1">
      <alignment horizontal="left"/>
    </xf>
    <xf numFmtId="164" fontId="5" fillId="0" borderId="0" xfId="0" applyNumberFormat="1" applyFont="1" applyAlignment="1">
      <alignment horizontal="center"/>
    </xf>
    <xf numFmtId="0" fontId="0" fillId="0" borderId="12" xfId="0" applyBorder="1"/>
    <xf numFmtId="0" fontId="0" fillId="0" borderId="13" xfId="0" applyBorder="1"/>
    <xf numFmtId="0" fontId="0" fillId="0" borderId="13" xfId="0" applyFill="1" applyBorder="1"/>
    <xf numFmtId="0" fontId="0" fillId="0" borderId="14" xfId="0" applyBorder="1"/>
    <xf numFmtId="0" fontId="6" fillId="0" borderId="14" xfId="0" applyFont="1" applyBorder="1"/>
    <xf numFmtId="164" fontId="5" fillId="0" borderId="0" xfId="0" applyNumberFormat="1" applyFont="1"/>
    <xf numFmtId="0" fontId="0" fillId="0" borderId="5" xfId="0" applyFill="1" applyBorder="1"/>
    <xf numFmtId="0" fontId="0" fillId="0" borderId="4" xfId="0" applyBorder="1" applyAlignment="1">
      <alignment horizontal="center"/>
    </xf>
    <xf numFmtId="0" fontId="0" fillId="0" borderId="1" xfId="0" applyFont="1" applyFill="1" applyBorder="1" applyAlignment="1">
      <alignment wrapText="1"/>
    </xf>
    <xf numFmtId="0" fontId="5" fillId="0" borderId="1" xfId="0" applyFont="1" applyFill="1" applyBorder="1" applyAlignment="1">
      <alignment wrapText="1"/>
    </xf>
    <xf numFmtId="0" fontId="5" fillId="0" borderId="9" xfId="0" applyFont="1" applyFill="1" applyBorder="1"/>
    <xf numFmtId="0" fontId="0" fillId="0" borderId="1" xfId="0" applyFont="1" applyFill="1" applyBorder="1"/>
    <xf numFmtId="0" fontId="0" fillId="0" borderId="9" xfId="0" applyFont="1" applyFill="1" applyBorder="1"/>
    <xf numFmtId="0" fontId="5" fillId="0" borderId="0" xfId="0" applyFont="1" applyAlignment="1">
      <alignment horizontal="left"/>
    </xf>
    <xf numFmtId="1" fontId="0" fillId="0" borderId="0" xfId="0" applyNumberFormat="1" applyAlignment="1">
      <alignment horizontal="left"/>
    </xf>
    <xf numFmtId="164" fontId="0" fillId="0" borderId="11" xfId="0" applyNumberFormat="1" applyBorder="1" applyAlignment="1">
      <alignment horizontal="center"/>
    </xf>
    <xf numFmtId="164" fontId="0" fillId="0" borderId="11" xfId="0" applyNumberFormat="1" applyBorder="1"/>
    <xf numFmtId="164" fontId="0" fillId="0" borderId="1" xfId="0" applyNumberFormat="1" applyBorder="1"/>
    <xf numFmtId="0" fontId="5" fillId="0" borderId="0" xfId="0" applyFont="1" applyFill="1" applyBorder="1"/>
    <xf numFmtId="0" fontId="0" fillId="0" borderId="0" xfId="0" applyFont="1" applyFill="1" applyBorder="1"/>
    <xf numFmtId="0" fontId="0" fillId="0" borderId="12" xfId="0" applyFill="1" applyBorder="1"/>
    <xf numFmtId="0" fontId="0" fillId="0" borderId="7" xfId="0" applyFont="1" applyFill="1" applyBorder="1"/>
    <xf numFmtId="0" fontId="5" fillId="0" borderId="7" xfId="0" applyFont="1" applyFill="1" applyBorder="1"/>
    <xf numFmtId="0" fontId="0" fillId="0" borderId="1" xfId="0" applyFont="1" applyBorder="1" applyAlignment="1">
      <alignment horizontal="center" wrapText="1"/>
    </xf>
    <xf numFmtId="0" fontId="0" fillId="0" borderId="0" xfId="0" applyBorder="1" applyAlignment="1">
      <alignment horizontal="center"/>
    </xf>
    <xf numFmtId="0" fontId="0" fillId="0" borderId="1" xfId="0" applyFill="1" applyBorder="1" applyAlignment="1">
      <alignment horizontal="center"/>
    </xf>
    <xf numFmtId="0" fontId="0" fillId="0" borderId="15" xfId="0" applyBorder="1"/>
    <xf numFmtId="10" fontId="0" fillId="0" borderId="0" xfId="0" applyNumberFormat="1"/>
    <xf numFmtId="10" fontId="0" fillId="0" borderId="1" xfId="0" applyNumberFormat="1" applyBorder="1"/>
    <xf numFmtId="0" fontId="5" fillId="0" borderId="7" xfId="0" applyFont="1" applyBorder="1"/>
    <xf numFmtId="10" fontId="0" fillId="0" borderId="9" xfId="0" applyNumberFormat="1" applyBorder="1"/>
    <xf numFmtId="0" fontId="0" fillId="0" borderId="11" xfId="0" applyFill="1" applyBorder="1" applyAlignment="1">
      <alignment horizontal="center"/>
    </xf>
    <xf numFmtId="0" fontId="0" fillId="0" borderId="9" xfId="0" applyFill="1" applyBorder="1" applyAlignment="1">
      <alignment horizontal="center"/>
    </xf>
    <xf numFmtId="0" fontId="5" fillId="0" borderId="2" xfId="0" applyFont="1" applyBorder="1"/>
    <xf numFmtId="0" fontId="5" fillId="0" borderId="3" xfId="0" applyFont="1" applyBorder="1"/>
    <xf numFmtId="0" fontId="0" fillId="0" borderId="0" xfId="0" applyNumberFormat="1"/>
    <xf numFmtId="0" fontId="0" fillId="0" borderId="0" xfId="0" pivotButton="1"/>
    <xf numFmtId="0" fontId="0" fillId="0" borderId="0" xfId="0" applyAlignment="1">
      <alignment horizontal="left" indent="1"/>
    </xf>
    <xf numFmtId="0" fontId="0" fillId="0" borderId="0" xfId="0" applyBorder="1" applyAlignment="1">
      <alignment wrapText="1"/>
    </xf>
    <xf numFmtId="0" fontId="5" fillId="0" borderId="0" xfId="0" applyFont="1" applyBorder="1" applyAlignment="1">
      <alignment wrapText="1"/>
    </xf>
    <xf numFmtId="164" fontId="0" fillId="0" borderId="0" xfId="0" applyNumberFormat="1" applyBorder="1"/>
    <xf numFmtId="0" fontId="5" fillId="0" borderId="3" xfId="0" applyFont="1" applyFill="1" applyBorder="1"/>
    <xf numFmtId="0" fontId="0" fillId="0" borderId="1" xfId="0" applyFont="1" applyFill="1" applyBorder="1" applyAlignment="1">
      <alignment horizontal="center" wrapText="1"/>
    </xf>
    <xf numFmtId="0" fontId="5" fillId="0" borderId="0" xfId="0" applyFont="1" applyBorder="1"/>
    <xf numFmtId="0" fontId="6" fillId="0" borderId="7" xfId="0" applyFont="1" applyBorder="1"/>
    <xf numFmtId="0" fontId="0" fillId="0" borderId="3" xfId="0" applyFont="1" applyFill="1" applyBorder="1"/>
    <xf numFmtId="0" fontId="0" fillId="0" borderId="12" xfId="0" applyFont="1" applyFill="1" applyBorder="1"/>
    <xf numFmtId="0" fontId="0" fillId="0" borderId="13" xfId="0" applyFont="1" applyFill="1" applyBorder="1"/>
    <xf numFmtId="0" fontId="6" fillId="0" borderId="13" xfId="0" applyFont="1" applyBorder="1"/>
    <xf numFmtId="14" fontId="0" fillId="0" borderId="0" xfId="0" applyNumberFormat="1" applyFont="1" applyAlignment="1">
      <alignment horizontal="left"/>
    </xf>
    <xf numFmtId="0" fontId="5" fillId="0" borderId="1" xfId="0" applyFont="1" applyBorder="1" applyAlignment="1">
      <alignment horizontal="center" wrapText="1"/>
    </xf>
    <xf numFmtId="0" fontId="0" fillId="0" borderId="1" xfId="0" applyBorder="1" applyAlignment="1">
      <alignment horizontal="center" wrapText="1"/>
    </xf>
    <xf numFmtId="0" fontId="5" fillId="0" borderId="12" xfId="0" applyFont="1" applyBorder="1"/>
    <xf numFmtId="0" fontId="5" fillId="0" borderId="13" xfId="0" applyFont="1" applyBorder="1"/>
    <xf numFmtId="0" fontId="5" fillId="0" borderId="0" xfId="0" applyFont="1" applyBorder="1" applyAlignment="1">
      <alignment horizontal="center" vertical="center" wrapText="1"/>
    </xf>
    <xf numFmtId="0" fontId="5" fillId="0" borderId="0" xfId="0" applyFont="1" applyBorder="1" applyAlignment="1">
      <alignment vertical="center" wrapText="1"/>
    </xf>
    <xf numFmtId="3" fontId="5" fillId="0" borderId="0" xfId="0" applyNumberFormat="1" applyFont="1" applyBorder="1" applyAlignment="1">
      <alignment horizontal="center" vertical="center" wrapText="1"/>
    </xf>
    <xf numFmtId="10" fontId="5" fillId="0" borderId="0"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0" fillId="0" borderId="1" xfId="0" applyFont="1" applyBorder="1" applyAlignment="1">
      <alignment wrapText="1"/>
    </xf>
    <xf numFmtId="0" fontId="1" fillId="0" borderId="0" xfId="0" applyFont="1"/>
    <xf numFmtId="0" fontId="1" fillId="0" borderId="0" xfId="0" applyFont="1" applyFill="1" applyBorder="1"/>
    <xf numFmtId="0" fontId="1" fillId="0" borderId="3" xfId="0" applyFont="1" applyBorder="1"/>
    <xf numFmtId="0" fontId="1" fillId="0" borderId="3" xfId="0" applyFont="1" applyFill="1" applyBorder="1"/>
    <xf numFmtId="0" fontId="0" fillId="0" borderId="5" xfId="0" applyFont="1" applyFill="1" applyBorder="1" applyAlignment="1">
      <alignment horizontal="center" wrapText="1"/>
    </xf>
    <xf numFmtId="0" fontId="1" fillId="0" borderId="5" xfId="0" applyFont="1" applyBorder="1"/>
    <xf numFmtId="0" fontId="1" fillId="0" borderId="1" xfId="0" applyFont="1" applyBorder="1" applyAlignment="1">
      <alignment horizontal="center"/>
    </xf>
    <xf numFmtId="0" fontId="0" fillId="0" borderId="3" xfId="0" applyBorder="1" applyAlignment="1">
      <alignment horizontal="center"/>
    </xf>
    <xf numFmtId="14" fontId="1" fillId="0" borderId="0" xfId="0" applyNumberFormat="1" applyFont="1" applyAlignment="1">
      <alignment horizontal="left"/>
    </xf>
    <xf numFmtId="0" fontId="1" fillId="0" borderId="0" xfId="0" applyFont="1" applyBorder="1"/>
    <xf numFmtId="0" fontId="1" fillId="0" borderId="0" xfId="0" applyFont="1" applyFill="1" applyBorder="1" applyAlignment="1">
      <alignment horizontal="center" vertical="center" wrapText="1"/>
    </xf>
    <xf numFmtId="0" fontId="1" fillId="0"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1.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 1</a:t>
            </a:r>
          </a:p>
        </c:rich>
      </c:tx>
      <c:overlay val="0"/>
    </c:title>
    <c:autoTitleDeleted val="0"/>
    <c:plotArea>
      <c:layout>
        <c:manualLayout>
          <c:layoutTarget val="inner"/>
          <c:xMode val="edge"/>
          <c:yMode val="edge"/>
          <c:x val="8.607174103237096E-2"/>
          <c:y val="0.16156365410075954"/>
          <c:w val="0.66517738407699034"/>
          <c:h val="0.73990476854110054"/>
        </c:manualLayout>
      </c:layout>
      <c:lineChart>
        <c:grouping val="standard"/>
        <c:varyColors val="0"/>
        <c:ser>
          <c:idx val="0"/>
          <c:order val="0"/>
          <c:tx>
            <c:v>Saltgrass</c:v>
          </c:tx>
          <c:marker>
            <c:symbol val="none"/>
          </c:marker>
          <c:cat>
            <c:numRef>
              <c:f>'plot 1'!$B$499:$M$499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1'!$B$507:$M$507</c:f>
              <c:numCache>
                <c:formatCode>General</c:formatCode>
                <c:ptCount val="12"/>
                <c:pt idx="0">
                  <c:v>56</c:v>
                </c:pt>
                <c:pt idx="1">
                  <c:v>31</c:v>
                </c:pt>
                <c:pt idx="2">
                  <c:v>72</c:v>
                </c:pt>
                <c:pt idx="3">
                  <c:v>101</c:v>
                </c:pt>
                <c:pt idx="4">
                  <c:v>74</c:v>
                </c:pt>
                <c:pt idx="5">
                  <c:v>146</c:v>
                </c:pt>
                <c:pt idx="6">
                  <c:v>123</c:v>
                </c:pt>
                <c:pt idx="7">
                  <c:v>129</c:v>
                </c:pt>
                <c:pt idx="8">
                  <c:v>138</c:v>
                </c:pt>
                <c:pt idx="9">
                  <c:v>161</c:v>
                </c:pt>
                <c:pt idx="10">
                  <c:v>120</c:v>
                </c:pt>
                <c:pt idx="11">
                  <c:v>129</c:v>
                </c:pt>
              </c:numCache>
            </c:numRef>
          </c:val>
          <c:smooth val="0"/>
          <c:extLst>
            <c:ext xmlns:c16="http://schemas.microsoft.com/office/drawing/2014/chart" uri="{C3380CC4-5D6E-409C-BE32-E72D297353CC}">
              <c16:uniqueId val="{00000000-60A8-4A07-8590-7D96502AE61C}"/>
            </c:ext>
          </c:extLst>
        </c:ser>
        <c:ser>
          <c:idx val="1"/>
          <c:order val="1"/>
          <c:tx>
            <c:v>Wheatgrass</c:v>
          </c:tx>
          <c:marker>
            <c:symbol val="none"/>
          </c:marker>
          <c:cat>
            <c:numRef>
              <c:f>'plot 1'!$B$499:$M$499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1'!$B$508:$M$508</c:f>
              <c:numCache>
                <c:formatCode>General</c:formatCode>
                <c:ptCount val="12"/>
                <c:pt idx="0">
                  <c:v>1</c:v>
                </c:pt>
                <c:pt idx="1">
                  <c:v>1</c:v>
                </c:pt>
                <c:pt idx="2">
                  <c:v>1</c:v>
                </c:pt>
                <c:pt idx="3">
                  <c:v>10</c:v>
                </c:pt>
                <c:pt idx="4">
                  <c:v>3</c:v>
                </c:pt>
                <c:pt idx="5">
                  <c:v>11</c:v>
                </c:pt>
                <c:pt idx="6">
                  <c:v>3</c:v>
                </c:pt>
                <c:pt idx="7">
                  <c:v>17</c:v>
                </c:pt>
                <c:pt idx="8">
                  <c:v>1</c:v>
                </c:pt>
                <c:pt idx="9">
                  <c:v>13</c:v>
                </c:pt>
                <c:pt idx="10">
                  <c:v>9</c:v>
                </c:pt>
                <c:pt idx="11">
                  <c:v>12</c:v>
                </c:pt>
              </c:numCache>
            </c:numRef>
          </c:val>
          <c:smooth val="0"/>
          <c:extLst>
            <c:ext xmlns:c16="http://schemas.microsoft.com/office/drawing/2014/chart" uri="{C3380CC4-5D6E-409C-BE32-E72D297353CC}">
              <c16:uniqueId val="{00000001-60A8-4A07-8590-7D96502AE61C}"/>
            </c:ext>
          </c:extLst>
        </c:ser>
        <c:ser>
          <c:idx val="2"/>
          <c:order val="2"/>
          <c:tx>
            <c:v>Alkali Sacaton</c:v>
          </c:tx>
          <c:marker>
            <c:symbol val="none"/>
          </c:marker>
          <c:cat>
            <c:numRef>
              <c:f>'plot 1'!$B$499:$M$499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1'!$B$509:$M$509</c:f>
              <c:numCache>
                <c:formatCode>General</c:formatCode>
                <c:ptCount val="12"/>
                <c:pt idx="0">
                  <c:v>2</c:v>
                </c:pt>
                <c:pt idx="1">
                  <c:v>1</c:v>
                </c:pt>
                <c:pt idx="2">
                  <c:v>1</c:v>
                </c:pt>
                <c:pt idx="3">
                  <c:v>1</c:v>
                </c:pt>
                <c:pt idx="4">
                  <c:v>1</c:v>
                </c:pt>
                <c:pt idx="5">
                  <c:v>1</c:v>
                </c:pt>
                <c:pt idx="6">
                  <c:v>1</c:v>
                </c:pt>
                <c:pt idx="7">
                  <c:v>2</c:v>
                </c:pt>
                <c:pt idx="8">
                  <c:v>2</c:v>
                </c:pt>
                <c:pt idx="9">
                  <c:v>2</c:v>
                </c:pt>
                <c:pt idx="10">
                  <c:v>2</c:v>
                </c:pt>
                <c:pt idx="11">
                  <c:v>1</c:v>
                </c:pt>
              </c:numCache>
            </c:numRef>
          </c:val>
          <c:smooth val="0"/>
          <c:extLst>
            <c:ext xmlns:c16="http://schemas.microsoft.com/office/drawing/2014/chart" uri="{C3380CC4-5D6E-409C-BE32-E72D297353CC}">
              <c16:uniqueId val="{00000002-60A8-4A07-8590-7D96502AE61C}"/>
            </c:ext>
          </c:extLst>
        </c:ser>
        <c:ser>
          <c:idx val="3"/>
          <c:order val="3"/>
          <c:tx>
            <c:v>Total Grass</c:v>
          </c:tx>
          <c:marker>
            <c:symbol val="none"/>
          </c:marker>
          <c:cat>
            <c:numRef>
              <c:f>'plot 1'!$B$499:$M$499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1'!$B$515:$M$515</c:f>
              <c:numCache>
                <c:formatCode>General</c:formatCode>
                <c:ptCount val="12"/>
                <c:pt idx="0">
                  <c:v>59</c:v>
                </c:pt>
                <c:pt idx="1">
                  <c:v>33</c:v>
                </c:pt>
                <c:pt idx="2">
                  <c:v>74</c:v>
                </c:pt>
                <c:pt idx="3">
                  <c:v>112</c:v>
                </c:pt>
                <c:pt idx="4">
                  <c:v>78</c:v>
                </c:pt>
                <c:pt idx="5">
                  <c:v>158</c:v>
                </c:pt>
                <c:pt idx="6">
                  <c:v>127</c:v>
                </c:pt>
                <c:pt idx="7">
                  <c:v>148</c:v>
                </c:pt>
                <c:pt idx="8">
                  <c:v>141</c:v>
                </c:pt>
                <c:pt idx="9">
                  <c:v>176</c:v>
                </c:pt>
                <c:pt idx="10">
                  <c:v>131</c:v>
                </c:pt>
                <c:pt idx="11">
                  <c:v>142</c:v>
                </c:pt>
              </c:numCache>
            </c:numRef>
          </c:val>
          <c:smooth val="0"/>
          <c:extLst>
            <c:ext xmlns:c16="http://schemas.microsoft.com/office/drawing/2014/chart" uri="{C3380CC4-5D6E-409C-BE32-E72D297353CC}">
              <c16:uniqueId val="{00000003-60A8-4A07-8590-7D96502AE61C}"/>
            </c:ext>
          </c:extLst>
        </c:ser>
        <c:dLbls>
          <c:showLegendKey val="0"/>
          <c:showVal val="0"/>
          <c:showCatName val="0"/>
          <c:showSerName val="0"/>
          <c:showPercent val="0"/>
          <c:showBubbleSize val="0"/>
        </c:dLbls>
        <c:smooth val="0"/>
        <c:axId val="120844672"/>
        <c:axId val="120846208"/>
      </c:lineChart>
      <c:catAx>
        <c:axId val="120844672"/>
        <c:scaling>
          <c:orientation val="minMax"/>
        </c:scaling>
        <c:delete val="0"/>
        <c:axPos val="b"/>
        <c:numFmt formatCode="General" sourceLinked="1"/>
        <c:majorTickMark val="out"/>
        <c:minorTickMark val="none"/>
        <c:tickLblPos val="nextTo"/>
        <c:crossAx val="120846208"/>
        <c:crosses val="autoZero"/>
        <c:auto val="1"/>
        <c:lblAlgn val="ctr"/>
        <c:lblOffset val="100"/>
        <c:noMultiLvlLbl val="0"/>
      </c:catAx>
      <c:valAx>
        <c:axId val="120846208"/>
        <c:scaling>
          <c:orientation val="minMax"/>
        </c:scaling>
        <c:delete val="0"/>
        <c:axPos val="l"/>
        <c:majorGridlines/>
        <c:numFmt formatCode="General" sourceLinked="1"/>
        <c:majorTickMark val="out"/>
        <c:minorTickMark val="none"/>
        <c:tickLblPos val="nextTo"/>
        <c:crossAx val="12084467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 7</a:t>
            </a:r>
          </a:p>
        </c:rich>
      </c:tx>
      <c:layout/>
      <c:overlay val="0"/>
    </c:title>
    <c:autoTitleDeleted val="0"/>
    <c:plotArea>
      <c:layout/>
      <c:lineChart>
        <c:grouping val="standard"/>
        <c:varyColors val="0"/>
        <c:ser>
          <c:idx val="0"/>
          <c:order val="0"/>
          <c:tx>
            <c:v>Saltgrass</c:v>
          </c:tx>
          <c:marker>
            <c:symbol val="none"/>
          </c:marker>
          <c:cat>
            <c:numRef>
              <c:f>'plot 7'!$B$317:$M$317</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7'!$B$324:$M$324</c:f>
              <c:numCache>
                <c:formatCode>General</c:formatCode>
                <c:ptCount val="12"/>
                <c:pt idx="0">
                  <c:v>22</c:v>
                </c:pt>
                <c:pt idx="1">
                  <c:v>27</c:v>
                </c:pt>
                <c:pt idx="2">
                  <c:v>28</c:v>
                </c:pt>
                <c:pt idx="3">
                  <c:v>33</c:v>
                </c:pt>
                <c:pt idx="4">
                  <c:v>45</c:v>
                </c:pt>
                <c:pt idx="5">
                  <c:v>61</c:v>
                </c:pt>
                <c:pt idx="6">
                  <c:v>51</c:v>
                </c:pt>
                <c:pt idx="7">
                  <c:v>46</c:v>
                </c:pt>
                <c:pt idx="8">
                  <c:v>32</c:v>
                </c:pt>
                <c:pt idx="9">
                  <c:v>48</c:v>
                </c:pt>
                <c:pt idx="10">
                  <c:v>69</c:v>
                </c:pt>
                <c:pt idx="11">
                  <c:v>46</c:v>
                </c:pt>
              </c:numCache>
            </c:numRef>
          </c:val>
          <c:smooth val="0"/>
          <c:extLst>
            <c:ext xmlns:c16="http://schemas.microsoft.com/office/drawing/2014/chart" uri="{C3380CC4-5D6E-409C-BE32-E72D297353CC}">
              <c16:uniqueId val="{00000000-7F77-4F50-B3F7-EC69A3DA740B}"/>
            </c:ext>
          </c:extLst>
        </c:ser>
        <c:ser>
          <c:idx val="1"/>
          <c:order val="1"/>
          <c:tx>
            <c:v>Wheatgrass</c:v>
          </c:tx>
          <c:marker>
            <c:symbol val="none"/>
          </c:marker>
          <c:cat>
            <c:numRef>
              <c:f>'plot 7'!$B$317:$M$317</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7'!$B$325:$M$325</c:f>
              <c:numCache>
                <c:formatCode>General</c:formatCode>
                <c:ptCount val="12"/>
                <c:pt idx="0">
                  <c:v>0</c:v>
                </c:pt>
                <c:pt idx="1">
                  <c:v>19</c:v>
                </c:pt>
                <c:pt idx="2">
                  <c:v>7</c:v>
                </c:pt>
                <c:pt idx="3">
                  <c:v>3</c:v>
                </c:pt>
                <c:pt idx="4">
                  <c:v>4</c:v>
                </c:pt>
                <c:pt idx="5">
                  <c:v>10</c:v>
                </c:pt>
                <c:pt idx="6">
                  <c:v>4</c:v>
                </c:pt>
                <c:pt idx="7">
                  <c:v>4</c:v>
                </c:pt>
                <c:pt idx="8">
                  <c:v>9</c:v>
                </c:pt>
                <c:pt idx="9">
                  <c:v>18</c:v>
                </c:pt>
                <c:pt idx="10">
                  <c:v>13</c:v>
                </c:pt>
                <c:pt idx="11">
                  <c:v>2</c:v>
                </c:pt>
              </c:numCache>
            </c:numRef>
          </c:val>
          <c:smooth val="0"/>
          <c:extLst>
            <c:ext xmlns:c16="http://schemas.microsoft.com/office/drawing/2014/chart" uri="{C3380CC4-5D6E-409C-BE32-E72D297353CC}">
              <c16:uniqueId val="{00000001-7F77-4F50-B3F7-EC69A3DA740B}"/>
            </c:ext>
          </c:extLst>
        </c:ser>
        <c:ser>
          <c:idx val="2"/>
          <c:order val="2"/>
          <c:tx>
            <c:v>Alkali Sacaton</c:v>
          </c:tx>
          <c:marker>
            <c:symbol val="none"/>
          </c:marker>
          <c:cat>
            <c:numRef>
              <c:f>'plot 7'!$B$317:$M$317</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7'!$B$326:$M$326</c:f>
              <c:numCache>
                <c:formatCode>General</c:formatCode>
                <c:ptCount val="12"/>
                <c:pt idx="0">
                  <c:v>103</c:v>
                </c:pt>
                <c:pt idx="1">
                  <c:v>108</c:v>
                </c:pt>
                <c:pt idx="2">
                  <c:v>121</c:v>
                </c:pt>
                <c:pt idx="3">
                  <c:v>125</c:v>
                </c:pt>
                <c:pt idx="4">
                  <c:v>138</c:v>
                </c:pt>
                <c:pt idx="5">
                  <c:v>133</c:v>
                </c:pt>
                <c:pt idx="6">
                  <c:v>115</c:v>
                </c:pt>
                <c:pt idx="7">
                  <c:v>108</c:v>
                </c:pt>
                <c:pt idx="8">
                  <c:v>130</c:v>
                </c:pt>
                <c:pt idx="9">
                  <c:v>156</c:v>
                </c:pt>
                <c:pt idx="10">
                  <c:v>117</c:v>
                </c:pt>
                <c:pt idx="11">
                  <c:v>122</c:v>
                </c:pt>
              </c:numCache>
            </c:numRef>
          </c:val>
          <c:smooth val="0"/>
          <c:extLst>
            <c:ext xmlns:c16="http://schemas.microsoft.com/office/drawing/2014/chart" uri="{C3380CC4-5D6E-409C-BE32-E72D297353CC}">
              <c16:uniqueId val="{00000002-7F77-4F50-B3F7-EC69A3DA740B}"/>
            </c:ext>
          </c:extLst>
        </c:ser>
        <c:ser>
          <c:idx val="3"/>
          <c:order val="3"/>
          <c:tx>
            <c:v>Grass Total</c:v>
          </c:tx>
          <c:marker>
            <c:symbol val="none"/>
          </c:marker>
          <c:cat>
            <c:numRef>
              <c:f>'plot 7'!$B$317:$M$317</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7'!$B$330:$M$330</c:f>
              <c:numCache>
                <c:formatCode>General</c:formatCode>
                <c:ptCount val="12"/>
                <c:pt idx="0">
                  <c:v>125</c:v>
                </c:pt>
                <c:pt idx="1">
                  <c:v>154</c:v>
                </c:pt>
                <c:pt idx="2">
                  <c:v>156</c:v>
                </c:pt>
                <c:pt idx="3">
                  <c:v>161</c:v>
                </c:pt>
                <c:pt idx="4">
                  <c:v>187</c:v>
                </c:pt>
                <c:pt idx="5">
                  <c:v>204</c:v>
                </c:pt>
                <c:pt idx="6">
                  <c:v>170</c:v>
                </c:pt>
                <c:pt idx="7">
                  <c:v>158</c:v>
                </c:pt>
                <c:pt idx="8">
                  <c:v>171</c:v>
                </c:pt>
                <c:pt idx="9">
                  <c:v>222</c:v>
                </c:pt>
                <c:pt idx="10">
                  <c:v>199</c:v>
                </c:pt>
                <c:pt idx="11">
                  <c:v>170</c:v>
                </c:pt>
              </c:numCache>
            </c:numRef>
          </c:val>
          <c:smooth val="0"/>
          <c:extLst>
            <c:ext xmlns:c16="http://schemas.microsoft.com/office/drawing/2014/chart" uri="{C3380CC4-5D6E-409C-BE32-E72D297353CC}">
              <c16:uniqueId val="{00000003-7F77-4F50-B3F7-EC69A3DA740B}"/>
            </c:ext>
          </c:extLst>
        </c:ser>
        <c:dLbls>
          <c:showLegendKey val="0"/>
          <c:showVal val="0"/>
          <c:showCatName val="0"/>
          <c:showSerName val="0"/>
          <c:showPercent val="0"/>
          <c:showBubbleSize val="0"/>
        </c:dLbls>
        <c:smooth val="0"/>
        <c:axId val="123454208"/>
        <c:axId val="123455744"/>
      </c:lineChart>
      <c:catAx>
        <c:axId val="123454208"/>
        <c:scaling>
          <c:orientation val="minMax"/>
        </c:scaling>
        <c:delete val="0"/>
        <c:axPos val="b"/>
        <c:numFmt formatCode="General" sourceLinked="1"/>
        <c:majorTickMark val="out"/>
        <c:minorTickMark val="none"/>
        <c:tickLblPos val="nextTo"/>
        <c:crossAx val="123455744"/>
        <c:crosses val="autoZero"/>
        <c:auto val="1"/>
        <c:lblAlgn val="ctr"/>
        <c:lblOffset val="100"/>
        <c:noMultiLvlLbl val="0"/>
      </c:catAx>
      <c:valAx>
        <c:axId val="123455744"/>
        <c:scaling>
          <c:orientation val="minMax"/>
        </c:scaling>
        <c:delete val="0"/>
        <c:axPos val="l"/>
        <c:majorGridlines/>
        <c:numFmt formatCode="General" sourceLinked="1"/>
        <c:majorTickMark val="out"/>
        <c:minorTickMark val="none"/>
        <c:tickLblPos val="nextTo"/>
        <c:crossAx val="123454208"/>
        <c:crosses val="autoZero"/>
        <c:crossBetween val="between"/>
      </c:valAx>
    </c:plotArea>
    <c:legend>
      <c:legendPos val="r"/>
      <c:layout>
        <c:manualLayout>
          <c:xMode val="edge"/>
          <c:yMode val="edge"/>
          <c:x val="0.75958245844269467"/>
          <c:y val="0.37648913677456991"/>
          <c:w val="0.24041754155730533"/>
          <c:h val="0.33486876640419949"/>
        </c:manualLayout>
      </c:layou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a:t>
            </a:r>
            <a:r>
              <a:rPr lang="en-US" baseline="0"/>
              <a:t> 8</a:t>
            </a:r>
          </a:p>
        </c:rich>
      </c:tx>
      <c:layout>
        <c:manualLayout>
          <c:xMode val="edge"/>
          <c:yMode val="edge"/>
          <c:x val="0.34568044619422572"/>
          <c:y val="2.7777777777777776E-2"/>
        </c:manualLayout>
      </c:layout>
      <c:overlay val="0"/>
    </c:title>
    <c:autoTitleDeleted val="0"/>
    <c:plotArea>
      <c:layout/>
      <c:lineChart>
        <c:grouping val="standard"/>
        <c:varyColors val="0"/>
        <c:ser>
          <c:idx val="0"/>
          <c:order val="0"/>
          <c:tx>
            <c:v>Saltgrass</c:v>
          </c:tx>
          <c:marker>
            <c:symbol val="none"/>
          </c:marker>
          <c:cat>
            <c:numRef>
              <c:f>'plot 8'!$B$292:$G$292</c:f>
              <c:numCache>
                <c:formatCode>General</c:formatCode>
                <c:ptCount val="6"/>
                <c:pt idx="0">
                  <c:v>2006</c:v>
                </c:pt>
                <c:pt idx="1">
                  <c:v>2008</c:v>
                </c:pt>
                <c:pt idx="2">
                  <c:v>2010</c:v>
                </c:pt>
                <c:pt idx="3">
                  <c:v>2012</c:v>
                </c:pt>
                <c:pt idx="4">
                  <c:v>2014</c:v>
                </c:pt>
                <c:pt idx="5">
                  <c:v>2016</c:v>
                </c:pt>
              </c:numCache>
            </c:numRef>
          </c:cat>
          <c:val>
            <c:numRef>
              <c:f>'plot 8'!$B$293:$G$293</c:f>
              <c:numCache>
                <c:formatCode>General</c:formatCode>
                <c:ptCount val="6"/>
                <c:pt idx="0">
                  <c:v>7</c:v>
                </c:pt>
                <c:pt idx="1">
                  <c:v>10</c:v>
                </c:pt>
                <c:pt idx="2">
                  <c:v>15</c:v>
                </c:pt>
                <c:pt idx="3">
                  <c:v>20</c:v>
                </c:pt>
                <c:pt idx="4">
                  <c:v>30</c:v>
                </c:pt>
                <c:pt idx="5">
                  <c:v>30</c:v>
                </c:pt>
              </c:numCache>
            </c:numRef>
          </c:val>
          <c:smooth val="0"/>
          <c:extLst>
            <c:ext xmlns:c16="http://schemas.microsoft.com/office/drawing/2014/chart" uri="{C3380CC4-5D6E-409C-BE32-E72D297353CC}">
              <c16:uniqueId val="{00000000-BA3C-44FD-8918-F9172C16C1D4}"/>
            </c:ext>
          </c:extLst>
        </c:ser>
        <c:ser>
          <c:idx val="1"/>
          <c:order val="1"/>
          <c:tx>
            <c:v>Alkali Sacaton</c:v>
          </c:tx>
          <c:marker>
            <c:symbol val="none"/>
          </c:marker>
          <c:cat>
            <c:numRef>
              <c:f>'plot 8'!$B$292:$G$292</c:f>
              <c:numCache>
                <c:formatCode>General</c:formatCode>
                <c:ptCount val="6"/>
                <c:pt idx="0">
                  <c:v>2006</c:v>
                </c:pt>
                <c:pt idx="1">
                  <c:v>2008</c:v>
                </c:pt>
                <c:pt idx="2">
                  <c:v>2010</c:v>
                </c:pt>
                <c:pt idx="3">
                  <c:v>2012</c:v>
                </c:pt>
                <c:pt idx="4">
                  <c:v>2014</c:v>
                </c:pt>
                <c:pt idx="5">
                  <c:v>2016</c:v>
                </c:pt>
              </c:numCache>
            </c:numRef>
          </c:cat>
          <c:val>
            <c:numRef>
              <c:f>'plot 8'!$B$294:$G$294</c:f>
              <c:numCache>
                <c:formatCode>General</c:formatCode>
                <c:ptCount val="6"/>
                <c:pt idx="0">
                  <c:v>4</c:v>
                </c:pt>
                <c:pt idx="1">
                  <c:v>5</c:v>
                </c:pt>
                <c:pt idx="2">
                  <c:v>3</c:v>
                </c:pt>
                <c:pt idx="3">
                  <c:v>1</c:v>
                </c:pt>
                <c:pt idx="4">
                  <c:v>1</c:v>
                </c:pt>
                <c:pt idx="5">
                  <c:v>0</c:v>
                </c:pt>
              </c:numCache>
            </c:numRef>
          </c:val>
          <c:smooth val="0"/>
          <c:extLst>
            <c:ext xmlns:c16="http://schemas.microsoft.com/office/drawing/2014/chart" uri="{C3380CC4-5D6E-409C-BE32-E72D297353CC}">
              <c16:uniqueId val="{00000001-BA3C-44FD-8918-F9172C16C1D4}"/>
            </c:ext>
          </c:extLst>
        </c:ser>
        <c:dLbls>
          <c:showLegendKey val="0"/>
          <c:showVal val="0"/>
          <c:showCatName val="0"/>
          <c:showSerName val="0"/>
          <c:showPercent val="0"/>
          <c:showBubbleSize val="0"/>
        </c:dLbls>
        <c:smooth val="0"/>
        <c:axId val="134816896"/>
        <c:axId val="134818432"/>
      </c:lineChart>
      <c:catAx>
        <c:axId val="134816896"/>
        <c:scaling>
          <c:orientation val="minMax"/>
        </c:scaling>
        <c:delete val="0"/>
        <c:axPos val="b"/>
        <c:numFmt formatCode="General" sourceLinked="1"/>
        <c:majorTickMark val="out"/>
        <c:minorTickMark val="none"/>
        <c:tickLblPos val="nextTo"/>
        <c:crossAx val="134818432"/>
        <c:crosses val="autoZero"/>
        <c:auto val="1"/>
        <c:lblAlgn val="ctr"/>
        <c:lblOffset val="100"/>
        <c:noMultiLvlLbl val="0"/>
      </c:catAx>
      <c:valAx>
        <c:axId val="134818432"/>
        <c:scaling>
          <c:orientation val="minMax"/>
        </c:scaling>
        <c:delete val="0"/>
        <c:axPos val="l"/>
        <c:majorGridlines/>
        <c:numFmt formatCode="General" sourceLinked="1"/>
        <c:majorTickMark val="out"/>
        <c:minorTickMark val="none"/>
        <c:tickLblPos val="nextTo"/>
        <c:crossAx val="134816896"/>
        <c:crosses val="autoZero"/>
        <c:crossBetween val="between"/>
      </c:valAx>
    </c:plotArea>
    <c:legend>
      <c:legendPos val="r"/>
      <c:overlay val="0"/>
    </c:legend>
    <c:plotVisOnly val="1"/>
    <c:dispBlanksAs val="gap"/>
    <c:showDLblsOverMax val="0"/>
  </c:chart>
  <c:txPr>
    <a:bodyPr/>
    <a:lstStyle/>
    <a:p>
      <a:pPr>
        <a:defRPr baseline="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 14</a:t>
            </a:r>
          </a:p>
        </c:rich>
      </c:tx>
      <c:overlay val="0"/>
    </c:title>
    <c:autoTitleDeleted val="0"/>
    <c:plotArea>
      <c:layout>
        <c:manualLayout>
          <c:layoutTarget val="inner"/>
          <c:xMode val="edge"/>
          <c:yMode val="edge"/>
          <c:x val="9.4405074365704292E-2"/>
          <c:y val="0.19480351414406533"/>
          <c:w val="0.64985826771653543"/>
          <c:h val="0.68921660834062404"/>
        </c:manualLayout>
      </c:layout>
      <c:lineChart>
        <c:grouping val="standard"/>
        <c:varyColors val="0"/>
        <c:ser>
          <c:idx val="2"/>
          <c:order val="0"/>
          <c:tx>
            <c:v>Grass total</c:v>
          </c:tx>
          <c:marker>
            <c:symbol val="none"/>
          </c:marker>
          <c:cat>
            <c:numRef>
              <c:f>'plot 14'!$B$299:$M$299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14'!$B$312:$M$312</c:f>
              <c:numCache>
                <c:formatCode>General</c:formatCode>
                <c:ptCount val="12"/>
                <c:pt idx="0">
                  <c:v>28</c:v>
                </c:pt>
                <c:pt idx="1">
                  <c:v>45</c:v>
                </c:pt>
                <c:pt idx="2">
                  <c:v>94</c:v>
                </c:pt>
                <c:pt idx="3">
                  <c:v>72</c:v>
                </c:pt>
                <c:pt idx="4">
                  <c:v>75</c:v>
                </c:pt>
                <c:pt idx="5">
                  <c:v>80</c:v>
                </c:pt>
                <c:pt idx="6">
                  <c:v>41</c:v>
                </c:pt>
                <c:pt idx="7">
                  <c:v>46</c:v>
                </c:pt>
                <c:pt idx="8">
                  <c:v>48</c:v>
                </c:pt>
                <c:pt idx="9">
                  <c:v>51</c:v>
                </c:pt>
                <c:pt idx="10">
                  <c:v>56</c:v>
                </c:pt>
                <c:pt idx="11">
                  <c:v>44</c:v>
                </c:pt>
              </c:numCache>
            </c:numRef>
          </c:val>
          <c:smooth val="0"/>
          <c:extLst>
            <c:ext xmlns:c16="http://schemas.microsoft.com/office/drawing/2014/chart" uri="{C3380CC4-5D6E-409C-BE32-E72D297353CC}">
              <c16:uniqueId val="{00000000-F0F7-47E0-9414-5E9B625C83AD}"/>
            </c:ext>
          </c:extLst>
        </c:ser>
        <c:ser>
          <c:idx val="0"/>
          <c:order val="1"/>
          <c:tx>
            <c:v>Saltgrass</c:v>
          </c:tx>
          <c:marker>
            <c:symbol val="none"/>
          </c:marker>
          <c:cat>
            <c:numRef>
              <c:f>'plot 14'!$B$299:$M$299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14'!$B$306:$M$306</c:f>
              <c:numCache>
                <c:formatCode>General</c:formatCode>
                <c:ptCount val="12"/>
                <c:pt idx="0">
                  <c:v>28</c:v>
                </c:pt>
                <c:pt idx="1">
                  <c:v>14</c:v>
                </c:pt>
                <c:pt idx="2">
                  <c:v>40</c:v>
                </c:pt>
                <c:pt idx="3">
                  <c:v>41</c:v>
                </c:pt>
                <c:pt idx="4">
                  <c:v>51</c:v>
                </c:pt>
                <c:pt idx="5">
                  <c:v>35</c:v>
                </c:pt>
                <c:pt idx="6">
                  <c:v>30</c:v>
                </c:pt>
                <c:pt idx="7">
                  <c:v>40</c:v>
                </c:pt>
                <c:pt idx="8">
                  <c:v>47</c:v>
                </c:pt>
                <c:pt idx="9">
                  <c:v>47</c:v>
                </c:pt>
                <c:pt idx="10">
                  <c:v>53</c:v>
                </c:pt>
                <c:pt idx="11">
                  <c:v>44</c:v>
                </c:pt>
              </c:numCache>
            </c:numRef>
          </c:val>
          <c:smooth val="0"/>
          <c:extLst>
            <c:ext xmlns:c16="http://schemas.microsoft.com/office/drawing/2014/chart" uri="{C3380CC4-5D6E-409C-BE32-E72D297353CC}">
              <c16:uniqueId val="{00000001-F0F7-47E0-9414-5E9B625C83AD}"/>
            </c:ext>
          </c:extLst>
        </c:ser>
        <c:ser>
          <c:idx val="1"/>
          <c:order val="2"/>
          <c:tx>
            <c:v>Wheatgrass</c:v>
          </c:tx>
          <c:marker>
            <c:symbol val="none"/>
          </c:marker>
          <c:cat>
            <c:numRef>
              <c:f>'plot 14'!$B$299:$M$299</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14'!$B$307:$M$307</c:f>
              <c:numCache>
                <c:formatCode>General</c:formatCode>
                <c:ptCount val="12"/>
                <c:pt idx="0">
                  <c:v>0</c:v>
                </c:pt>
                <c:pt idx="1">
                  <c:v>31</c:v>
                </c:pt>
                <c:pt idx="2">
                  <c:v>54</c:v>
                </c:pt>
                <c:pt idx="3">
                  <c:v>31</c:v>
                </c:pt>
                <c:pt idx="4">
                  <c:v>24</c:v>
                </c:pt>
                <c:pt idx="5">
                  <c:v>45</c:v>
                </c:pt>
                <c:pt idx="6">
                  <c:v>11</c:v>
                </c:pt>
                <c:pt idx="7">
                  <c:v>6</c:v>
                </c:pt>
                <c:pt idx="8">
                  <c:v>1</c:v>
                </c:pt>
                <c:pt idx="9">
                  <c:v>4</c:v>
                </c:pt>
                <c:pt idx="10">
                  <c:v>3</c:v>
                </c:pt>
                <c:pt idx="11">
                  <c:v>0</c:v>
                </c:pt>
              </c:numCache>
            </c:numRef>
          </c:val>
          <c:smooth val="0"/>
          <c:extLst>
            <c:ext xmlns:c16="http://schemas.microsoft.com/office/drawing/2014/chart" uri="{C3380CC4-5D6E-409C-BE32-E72D297353CC}">
              <c16:uniqueId val="{00000002-F0F7-47E0-9414-5E9B625C83AD}"/>
            </c:ext>
          </c:extLst>
        </c:ser>
        <c:dLbls>
          <c:showLegendKey val="0"/>
          <c:showVal val="0"/>
          <c:showCatName val="0"/>
          <c:showSerName val="0"/>
          <c:showPercent val="0"/>
          <c:showBubbleSize val="0"/>
        </c:dLbls>
        <c:smooth val="0"/>
        <c:axId val="120734464"/>
        <c:axId val="120736000"/>
      </c:lineChart>
      <c:catAx>
        <c:axId val="120734464"/>
        <c:scaling>
          <c:orientation val="minMax"/>
        </c:scaling>
        <c:delete val="0"/>
        <c:axPos val="b"/>
        <c:numFmt formatCode="General" sourceLinked="1"/>
        <c:majorTickMark val="out"/>
        <c:minorTickMark val="none"/>
        <c:tickLblPos val="nextTo"/>
        <c:crossAx val="120736000"/>
        <c:crosses val="autoZero"/>
        <c:auto val="1"/>
        <c:lblAlgn val="ctr"/>
        <c:lblOffset val="100"/>
        <c:noMultiLvlLbl val="0"/>
      </c:catAx>
      <c:valAx>
        <c:axId val="120736000"/>
        <c:scaling>
          <c:orientation val="minMax"/>
        </c:scaling>
        <c:delete val="0"/>
        <c:axPos val="l"/>
        <c:majorGridlines/>
        <c:numFmt formatCode="General" sourceLinked="1"/>
        <c:majorTickMark val="out"/>
        <c:minorTickMark val="none"/>
        <c:tickLblPos val="nextTo"/>
        <c:crossAx val="1207344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 15</a:t>
            </a:r>
          </a:p>
        </c:rich>
      </c:tx>
      <c:overlay val="0"/>
    </c:title>
    <c:autoTitleDeleted val="0"/>
    <c:plotArea>
      <c:layout/>
      <c:lineChart>
        <c:grouping val="standard"/>
        <c:varyColors val="0"/>
        <c:ser>
          <c:idx val="0"/>
          <c:order val="0"/>
          <c:tx>
            <c:v>Saltgrass</c:v>
          </c:tx>
          <c:marker>
            <c:symbol val="none"/>
          </c:marker>
          <c:cat>
            <c:numRef>
              <c:f>'plot 15'!$B$302:$M$302</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15'!$B$309:$M$309</c:f>
              <c:numCache>
                <c:formatCode>General</c:formatCode>
                <c:ptCount val="12"/>
                <c:pt idx="0">
                  <c:v>69</c:v>
                </c:pt>
                <c:pt idx="1">
                  <c:v>54</c:v>
                </c:pt>
                <c:pt idx="2">
                  <c:v>123</c:v>
                </c:pt>
                <c:pt idx="3">
                  <c:v>114</c:v>
                </c:pt>
                <c:pt idx="4">
                  <c:v>150</c:v>
                </c:pt>
                <c:pt idx="5">
                  <c:v>140</c:v>
                </c:pt>
                <c:pt idx="6">
                  <c:v>98</c:v>
                </c:pt>
                <c:pt idx="7">
                  <c:v>120</c:v>
                </c:pt>
                <c:pt idx="8">
                  <c:v>97</c:v>
                </c:pt>
                <c:pt idx="9">
                  <c:v>106</c:v>
                </c:pt>
                <c:pt idx="10">
                  <c:v>65</c:v>
                </c:pt>
                <c:pt idx="11">
                  <c:v>37</c:v>
                </c:pt>
              </c:numCache>
            </c:numRef>
          </c:val>
          <c:smooth val="0"/>
          <c:extLst>
            <c:ext xmlns:c16="http://schemas.microsoft.com/office/drawing/2014/chart" uri="{C3380CC4-5D6E-409C-BE32-E72D297353CC}">
              <c16:uniqueId val="{00000000-498C-4E69-9848-F370BC5D9D7D}"/>
            </c:ext>
          </c:extLst>
        </c:ser>
        <c:ser>
          <c:idx val="1"/>
          <c:order val="1"/>
          <c:tx>
            <c:v>Wheatgrass</c:v>
          </c:tx>
          <c:marker>
            <c:symbol val="none"/>
          </c:marker>
          <c:cat>
            <c:numRef>
              <c:f>'plot 15'!$B$302:$M$302</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'plot 15'!$B$310:$M$310</c:f>
              <c:numCache>
                <c:formatCode>General</c:formatCode>
                <c:ptCount val="12"/>
                <c:pt idx="0">
                  <c:v>0</c:v>
                </c:pt>
                <c:pt idx="1">
                  <c:v>2</c:v>
                </c:pt>
                <c:pt idx="2">
                  <c:v>13</c:v>
                </c:pt>
                <c:pt idx="3">
                  <c:v>4</c:v>
                </c:pt>
                <c:pt idx="4">
                  <c:v>8</c:v>
                </c:pt>
                <c:pt idx="5">
                  <c:v>28</c:v>
                </c:pt>
                <c:pt idx="6">
                  <c:v>3</c:v>
                </c:pt>
                <c:pt idx="7">
                  <c:v>6</c:v>
                </c:pt>
                <c:pt idx="8">
                  <c:v>8</c:v>
                </c:pt>
                <c:pt idx="9">
                  <c:v>10</c:v>
                </c:pt>
                <c:pt idx="10">
                  <c:v>7</c:v>
                </c:pt>
                <c:pt idx="11">
                  <c:v>10</c:v>
                </c:pt>
              </c:numCache>
            </c:numRef>
          </c:val>
          <c:smooth val="0"/>
          <c:extLst>
            <c:ext xmlns:c16="http://schemas.microsoft.com/office/drawing/2014/chart" uri="{C3380CC4-5D6E-409C-BE32-E72D297353CC}">
              <c16:uniqueId val="{00000001-498C-4E69-9848-F370BC5D9D7D}"/>
            </c:ext>
          </c:extLst>
        </c:ser>
        <c:dLbls>
          <c:showLegendKey val="0"/>
          <c:showVal val="0"/>
          <c:showCatName val="0"/>
          <c:showSerName val="0"/>
          <c:showPercent val="0"/>
          <c:showBubbleSize val="0"/>
        </c:dLbls>
        <c:smooth val="0"/>
        <c:axId val="136087040"/>
        <c:axId val="136088576"/>
      </c:lineChart>
      <c:catAx>
        <c:axId val="136087040"/>
        <c:scaling>
          <c:orientation val="minMax"/>
        </c:scaling>
        <c:delete val="0"/>
        <c:axPos val="b"/>
        <c:numFmt formatCode="General" sourceLinked="1"/>
        <c:majorTickMark val="out"/>
        <c:minorTickMark val="none"/>
        <c:tickLblPos val="nextTo"/>
        <c:crossAx val="136088576"/>
        <c:crosses val="autoZero"/>
        <c:auto val="1"/>
        <c:lblAlgn val="ctr"/>
        <c:lblOffset val="100"/>
        <c:noMultiLvlLbl val="0"/>
      </c:catAx>
      <c:valAx>
        <c:axId val="136088576"/>
        <c:scaling>
          <c:orientation val="minMax"/>
        </c:scaling>
        <c:delete val="0"/>
        <c:axPos val="l"/>
        <c:majorGridlines/>
        <c:numFmt formatCode="General" sourceLinked="1"/>
        <c:majorTickMark val="out"/>
        <c:minorTickMark val="none"/>
        <c:tickLblPos val="nextTo"/>
        <c:crossAx val="1360870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 16</a:t>
            </a:r>
          </a:p>
        </c:rich>
      </c:tx>
      <c:overlay val="0"/>
    </c:title>
    <c:autoTitleDeleted val="0"/>
    <c:plotArea>
      <c:layout/>
      <c:lineChart>
        <c:grouping val="standard"/>
        <c:varyColors val="0"/>
        <c:ser>
          <c:idx val="0"/>
          <c:order val="0"/>
          <c:tx>
            <c:v>Saltgrass</c:v>
          </c:tx>
          <c:marker>
            <c:symbol val="none"/>
          </c:marker>
          <c:cat>
            <c:numRef>
              <c:f>'plot 16'!$B$300:$L$300</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'plot 16'!$B$307:$L$307</c:f>
              <c:numCache>
                <c:formatCode>General</c:formatCode>
                <c:ptCount val="11"/>
                <c:pt idx="0">
                  <c:v>22</c:v>
                </c:pt>
                <c:pt idx="1">
                  <c:v>147</c:v>
                </c:pt>
                <c:pt idx="2">
                  <c:v>164</c:v>
                </c:pt>
                <c:pt idx="3">
                  <c:v>196</c:v>
                </c:pt>
                <c:pt idx="4">
                  <c:v>196</c:v>
                </c:pt>
                <c:pt idx="5">
                  <c:v>195</c:v>
                </c:pt>
                <c:pt idx="6">
                  <c:v>193</c:v>
                </c:pt>
                <c:pt idx="7">
                  <c:v>173</c:v>
                </c:pt>
                <c:pt idx="8">
                  <c:v>140</c:v>
                </c:pt>
                <c:pt idx="9">
                  <c:v>123</c:v>
                </c:pt>
                <c:pt idx="10">
                  <c:v>108</c:v>
                </c:pt>
              </c:numCache>
            </c:numRef>
          </c:val>
          <c:smooth val="0"/>
          <c:extLst>
            <c:ext xmlns:c16="http://schemas.microsoft.com/office/drawing/2014/chart" uri="{C3380CC4-5D6E-409C-BE32-E72D297353CC}">
              <c16:uniqueId val="{00000000-151C-4830-BF78-C94AB756B466}"/>
            </c:ext>
          </c:extLst>
        </c:ser>
        <c:ser>
          <c:idx val="1"/>
          <c:order val="1"/>
          <c:tx>
            <c:v>Wheatgrass</c:v>
          </c:tx>
          <c:marker>
            <c:symbol val="none"/>
          </c:marker>
          <c:val>
            <c:numRef>
              <c:f>'plot 16'!$B$308:$L$308</c:f>
              <c:numCache>
                <c:formatCode>General</c:formatCode>
                <c:ptCount val="11"/>
                <c:pt idx="0">
                  <c:v>0</c:v>
                </c:pt>
                <c:pt idx="1">
                  <c:v>3</c:v>
                </c:pt>
                <c:pt idx="2">
                  <c:v>2</c:v>
                </c:pt>
                <c:pt idx="3">
                  <c:v>1</c:v>
                </c:pt>
                <c:pt idx="4">
                  <c:v>6</c:v>
                </c:pt>
                <c:pt idx="5">
                  <c:v>1</c:v>
                </c:pt>
                <c:pt idx="6">
                  <c:v>1</c:v>
                </c:pt>
                <c:pt idx="7">
                  <c:v>0</c:v>
                </c:pt>
                <c:pt idx="8">
                  <c:v>3</c:v>
                </c:pt>
                <c:pt idx="9">
                  <c:v>5</c:v>
                </c:pt>
                <c:pt idx="10">
                  <c:v>6</c:v>
                </c:pt>
              </c:numCache>
            </c:numRef>
          </c:val>
          <c:smooth val="0"/>
          <c:extLst>
            <c:ext xmlns:c16="http://schemas.microsoft.com/office/drawing/2014/chart" uri="{C3380CC4-5D6E-409C-BE32-E72D297353CC}">
              <c16:uniqueId val="{00000001-151C-4830-BF78-C94AB756B466}"/>
            </c:ext>
          </c:extLst>
        </c:ser>
        <c:ser>
          <c:idx val="2"/>
          <c:order val="2"/>
          <c:tx>
            <c:v>Alkali Sacaton</c:v>
          </c:tx>
          <c:marker>
            <c:symbol val="none"/>
          </c:marker>
          <c:val>
            <c:numRef>
              <c:f>'plot 16'!$B$309:$L$309</c:f>
              <c:numCache>
                <c:formatCode>General</c:formatCode>
                <c:ptCount val="11"/>
                <c:pt idx="0">
                  <c:v>1</c:v>
                </c:pt>
                <c:pt idx="1">
                  <c:v>1</c:v>
                </c:pt>
                <c:pt idx="2">
                  <c:v>2</c:v>
                </c:pt>
                <c:pt idx="3">
                  <c:v>2</c:v>
                </c:pt>
                <c:pt idx="4">
                  <c:v>2</c:v>
                </c:pt>
                <c:pt idx="5">
                  <c:v>2</c:v>
                </c:pt>
                <c:pt idx="6">
                  <c:v>2</c:v>
                </c:pt>
                <c:pt idx="7">
                  <c:v>2</c:v>
                </c:pt>
                <c:pt idx="8">
                  <c:v>1</c:v>
                </c:pt>
                <c:pt idx="9">
                  <c:v>2</c:v>
                </c:pt>
                <c:pt idx="10">
                  <c:v>3</c:v>
                </c:pt>
              </c:numCache>
            </c:numRef>
          </c:val>
          <c:smooth val="0"/>
          <c:extLst>
            <c:ext xmlns:c16="http://schemas.microsoft.com/office/drawing/2014/chart" uri="{C3380CC4-5D6E-409C-BE32-E72D297353CC}">
              <c16:uniqueId val="{00000002-151C-4830-BF78-C94AB756B466}"/>
            </c:ext>
          </c:extLst>
        </c:ser>
        <c:ser>
          <c:idx val="3"/>
          <c:order val="3"/>
          <c:tx>
            <c:v>Total Grass</c:v>
          </c:tx>
          <c:marker>
            <c:symbol val="none"/>
          </c:marker>
          <c:val>
            <c:numRef>
              <c:f>'plot 16'!$B$313:$L$313</c:f>
              <c:numCache>
                <c:formatCode>General</c:formatCode>
                <c:ptCount val="11"/>
                <c:pt idx="0">
                  <c:v>93</c:v>
                </c:pt>
                <c:pt idx="1">
                  <c:v>151</c:v>
                </c:pt>
                <c:pt idx="2">
                  <c:v>168</c:v>
                </c:pt>
                <c:pt idx="3">
                  <c:v>199</c:v>
                </c:pt>
                <c:pt idx="4">
                  <c:v>204</c:v>
                </c:pt>
                <c:pt idx="5">
                  <c:v>198</c:v>
                </c:pt>
                <c:pt idx="6">
                  <c:v>196</c:v>
                </c:pt>
                <c:pt idx="7">
                  <c:v>175</c:v>
                </c:pt>
                <c:pt idx="8">
                  <c:v>144</c:v>
                </c:pt>
                <c:pt idx="9">
                  <c:v>130</c:v>
                </c:pt>
                <c:pt idx="10">
                  <c:v>117</c:v>
                </c:pt>
              </c:numCache>
            </c:numRef>
          </c:val>
          <c:smooth val="0"/>
          <c:extLst>
            <c:ext xmlns:c16="http://schemas.microsoft.com/office/drawing/2014/chart" uri="{C3380CC4-5D6E-409C-BE32-E72D297353CC}">
              <c16:uniqueId val="{00000003-151C-4830-BF78-C94AB756B466}"/>
            </c:ext>
          </c:extLst>
        </c:ser>
        <c:dLbls>
          <c:showLegendKey val="0"/>
          <c:showVal val="0"/>
          <c:showCatName val="0"/>
          <c:showSerName val="0"/>
          <c:showPercent val="0"/>
          <c:showBubbleSize val="0"/>
        </c:dLbls>
        <c:smooth val="0"/>
        <c:axId val="136227072"/>
        <c:axId val="136245248"/>
      </c:lineChart>
      <c:catAx>
        <c:axId val="136227072"/>
        <c:scaling>
          <c:orientation val="minMax"/>
        </c:scaling>
        <c:delete val="0"/>
        <c:axPos val="b"/>
        <c:numFmt formatCode="General" sourceLinked="1"/>
        <c:majorTickMark val="out"/>
        <c:minorTickMark val="none"/>
        <c:tickLblPos val="nextTo"/>
        <c:crossAx val="136245248"/>
        <c:crosses val="autoZero"/>
        <c:auto val="1"/>
        <c:lblAlgn val="ctr"/>
        <c:lblOffset val="100"/>
        <c:noMultiLvlLbl val="0"/>
      </c:catAx>
      <c:valAx>
        <c:axId val="136245248"/>
        <c:scaling>
          <c:orientation val="minMax"/>
        </c:scaling>
        <c:delete val="0"/>
        <c:axPos val="l"/>
        <c:majorGridlines/>
        <c:numFmt formatCode="General" sourceLinked="1"/>
        <c:majorTickMark val="out"/>
        <c:minorTickMark val="none"/>
        <c:tickLblPos val="nextTo"/>
        <c:crossAx val="13622707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v>Saltgrass</c:v>
          </c:tx>
          <c:marker>
            <c:symbol val="none"/>
          </c:marker>
          <c:cat>
            <c:numRef>
              <c:f>'plot 17'!$B$295:$I$295</c:f>
              <c:numCache>
                <c:formatCode>General</c:formatCode>
                <c:ptCount val="8"/>
                <c:pt idx="0">
                  <c:v>2009</c:v>
                </c:pt>
                <c:pt idx="1">
                  <c:v>2010</c:v>
                </c:pt>
                <c:pt idx="2">
                  <c:v>2011</c:v>
                </c:pt>
                <c:pt idx="3">
                  <c:v>2012</c:v>
                </c:pt>
                <c:pt idx="4">
                  <c:v>2013</c:v>
                </c:pt>
                <c:pt idx="5">
                  <c:v>2014</c:v>
                </c:pt>
                <c:pt idx="6">
                  <c:v>2015</c:v>
                </c:pt>
                <c:pt idx="7">
                  <c:v>2016</c:v>
                </c:pt>
              </c:numCache>
            </c:numRef>
          </c:cat>
          <c:val>
            <c:numRef>
              <c:f>'plot 17'!$B$302:$I$302</c:f>
              <c:numCache>
                <c:formatCode>General</c:formatCode>
                <c:ptCount val="8"/>
                <c:pt idx="0">
                  <c:v>134</c:v>
                </c:pt>
                <c:pt idx="1">
                  <c:v>159</c:v>
                </c:pt>
                <c:pt idx="2">
                  <c:v>158</c:v>
                </c:pt>
                <c:pt idx="3">
                  <c:v>141</c:v>
                </c:pt>
                <c:pt idx="4">
                  <c:v>142</c:v>
                </c:pt>
                <c:pt idx="5">
                  <c:v>125</c:v>
                </c:pt>
                <c:pt idx="6">
                  <c:v>144</c:v>
                </c:pt>
                <c:pt idx="7">
                  <c:v>130</c:v>
                </c:pt>
              </c:numCache>
            </c:numRef>
          </c:val>
          <c:smooth val="0"/>
          <c:extLst>
            <c:ext xmlns:c16="http://schemas.microsoft.com/office/drawing/2014/chart" uri="{C3380CC4-5D6E-409C-BE32-E72D297353CC}">
              <c16:uniqueId val="{00000000-D88A-46B0-971C-3423678E59F2}"/>
            </c:ext>
          </c:extLst>
        </c:ser>
        <c:dLbls>
          <c:showLegendKey val="0"/>
          <c:showVal val="0"/>
          <c:showCatName val="0"/>
          <c:showSerName val="0"/>
          <c:showPercent val="0"/>
          <c:showBubbleSize val="0"/>
        </c:dLbls>
        <c:smooth val="0"/>
        <c:axId val="136278400"/>
        <c:axId val="136279936"/>
      </c:lineChart>
      <c:catAx>
        <c:axId val="136278400"/>
        <c:scaling>
          <c:orientation val="minMax"/>
        </c:scaling>
        <c:delete val="0"/>
        <c:axPos val="b"/>
        <c:numFmt formatCode="General" sourceLinked="1"/>
        <c:majorTickMark val="out"/>
        <c:minorTickMark val="none"/>
        <c:tickLblPos val="nextTo"/>
        <c:crossAx val="136279936"/>
        <c:crosses val="autoZero"/>
        <c:auto val="1"/>
        <c:lblAlgn val="ctr"/>
        <c:lblOffset val="100"/>
        <c:noMultiLvlLbl val="0"/>
      </c:catAx>
      <c:valAx>
        <c:axId val="136279936"/>
        <c:scaling>
          <c:orientation val="minMax"/>
        </c:scaling>
        <c:delete val="0"/>
        <c:axPos val="l"/>
        <c:majorGridlines/>
        <c:numFmt formatCode="General" sourceLinked="1"/>
        <c:majorTickMark val="out"/>
        <c:minorTickMark val="none"/>
        <c:tickLblPos val="nextTo"/>
        <c:crossAx val="1362784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RK Plot</a:t>
            </a:r>
            <a:r>
              <a:rPr lang="en-US" baseline="0"/>
              <a:t> 16</a:t>
            </a:r>
            <a:endParaRPr lang="en-US"/>
          </a:p>
        </c:rich>
      </c:tx>
      <c:overlay val="0"/>
    </c:title>
    <c:autoTitleDeleted val="0"/>
    <c:plotArea>
      <c:layout/>
      <c:lineChart>
        <c:grouping val="standard"/>
        <c:varyColors val="0"/>
        <c:ser>
          <c:idx val="0"/>
          <c:order val="0"/>
          <c:tx>
            <c:strRef>
              <c:f>totals!$A$92</c:f>
              <c:strCache>
                <c:ptCount val="1"/>
                <c:pt idx="0">
                  <c:v>Kochia</c:v>
                </c:pt>
              </c:strCache>
            </c:strRef>
          </c:tx>
          <c:marker>
            <c:symbol val="none"/>
          </c:marker>
          <c:cat>
            <c:numRef>
              <c:f>totals!$B$87:$I$87</c:f>
              <c:numCache>
                <c:formatCode>General</c:formatCode>
                <c:ptCount val="8"/>
                <c:pt idx="0">
                  <c:v>2007</c:v>
                </c:pt>
                <c:pt idx="1">
                  <c:v>2008</c:v>
                </c:pt>
                <c:pt idx="2">
                  <c:v>2009</c:v>
                </c:pt>
                <c:pt idx="3">
                  <c:v>2010</c:v>
                </c:pt>
                <c:pt idx="4">
                  <c:v>2011</c:v>
                </c:pt>
                <c:pt idx="5">
                  <c:v>2012</c:v>
                </c:pt>
                <c:pt idx="6">
                  <c:v>2013</c:v>
                </c:pt>
                <c:pt idx="7">
                  <c:v>2014</c:v>
                </c:pt>
              </c:numCache>
            </c:numRef>
          </c:cat>
          <c:val>
            <c:numRef>
              <c:f>totals!$B$92:$I$92</c:f>
              <c:numCache>
                <c:formatCode>General</c:formatCode>
                <c:ptCount val="8"/>
                <c:pt idx="0">
                  <c:v>58</c:v>
                </c:pt>
                <c:pt idx="1">
                  <c:v>25</c:v>
                </c:pt>
                <c:pt idx="2">
                  <c:v>36</c:v>
                </c:pt>
                <c:pt idx="3">
                  <c:v>59</c:v>
                </c:pt>
                <c:pt idx="4">
                  <c:v>152</c:v>
                </c:pt>
                <c:pt idx="5">
                  <c:v>4</c:v>
                </c:pt>
                <c:pt idx="6">
                  <c:v>99</c:v>
                </c:pt>
                <c:pt idx="7">
                  <c:v>131</c:v>
                </c:pt>
              </c:numCache>
            </c:numRef>
          </c:val>
          <c:smooth val="0"/>
          <c:extLst>
            <c:ext xmlns:c16="http://schemas.microsoft.com/office/drawing/2014/chart" uri="{C3380CC4-5D6E-409C-BE32-E72D297353CC}">
              <c16:uniqueId val="{00000000-F14C-4DC3-B7C8-F856256BD55D}"/>
            </c:ext>
          </c:extLst>
        </c:ser>
        <c:ser>
          <c:idx val="1"/>
          <c:order val="1"/>
          <c:tx>
            <c:strRef>
              <c:f>totals!$A$94</c:f>
              <c:strCache>
                <c:ptCount val="1"/>
                <c:pt idx="0">
                  <c:v>Inland saltgrass</c:v>
                </c:pt>
              </c:strCache>
            </c:strRef>
          </c:tx>
          <c:marker>
            <c:symbol val="none"/>
          </c:marker>
          <c:cat>
            <c:numRef>
              <c:f>totals!$B$87:$I$87</c:f>
              <c:numCache>
                <c:formatCode>General</c:formatCode>
                <c:ptCount val="8"/>
                <c:pt idx="0">
                  <c:v>2007</c:v>
                </c:pt>
                <c:pt idx="1">
                  <c:v>2008</c:v>
                </c:pt>
                <c:pt idx="2">
                  <c:v>2009</c:v>
                </c:pt>
                <c:pt idx="3">
                  <c:v>2010</c:v>
                </c:pt>
                <c:pt idx="4">
                  <c:v>2011</c:v>
                </c:pt>
                <c:pt idx="5">
                  <c:v>2012</c:v>
                </c:pt>
                <c:pt idx="6">
                  <c:v>2013</c:v>
                </c:pt>
                <c:pt idx="7">
                  <c:v>2014</c:v>
                </c:pt>
              </c:numCache>
            </c:numRef>
          </c:cat>
          <c:val>
            <c:numRef>
              <c:f>totals!$B$94:$I$94</c:f>
              <c:numCache>
                <c:formatCode>General</c:formatCode>
                <c:ptCount val="8"/>
                <c:pt idx="0">
                  <c:v>22</c:v>
                </c:pt>
                <c:pt idx="1">
                  <c:v>147</c:v>
                </c:pt>
                <c:pt idx="2">
                  <c:v>164</c:v>
                </c:pt>
                <c:pt idx="3">
                  <c:v>196</c:v>
                </c:pt>
                <c:pt idx="4">
                  <c:v>196</c:v>
                </c:pt>
                <c:pt idx="5">
                  <c:v>195</c:v>
                </c:pt>
                <c:pt idx="6">
                  <c:v>193</c:v>
                </c:pt>
                <c:pt idx="7">
                  <c:v>173</c:v>
                </c:pt>
              </c:numCache>
            </c:numRef>
          </c:val>
          <c:smooth val="0"/>
          <c:extLst>
            <c:ext xmlns:c16="http://schemas.microsoft.com/office/drawing/2014/chart" uri="{C3380CC4-5D6E-409C-BE32-E72D297353CC}">
              <c16:uniqueId val="{00000001-F14C-4DC3-B7C8-F856256BD55D}"/>
            </c:ext>
          </c:extLst>
        </c:ser>
        <c:ser>
          <c:idx val="2"/>
          <c:order val="2"/>
          <c:tx>
            <c:strRef>
              <c:f>totals!$A$100</c:f>
              <c:strCache>
                <c:ptCount val="1"/>
                <c:pt idx="0">
                  <c:v>Total grasses</c:v>
                </c:pt>
              </c:strCache>
            </c:strRef>
          </c:tx>
          <c:marker>
            <c:symbol val="none"/>
          </c:marker>
          <c:cat>
            <c:numRef>
              <c:f>totals!$B$87:$I$87</c:f>
              <c:numCache>
                <c:formatCode>General</c:formatCode>
                <c:ptCount val="8"/>
                <c:pt idx="0">
                  <c:v>2007</c:v>
                </c:pt>
                <c:pt idx="1">
                  <c:v>2008</c:v>
                </c:pt>
                <c:pt idx="2">
                  <c:v>2009</c:v>
                </c:pt>
                <c:pt idx="3">
                  <c:v>2010</c:v>
                </c:pt>
                <c:pt idx="4">
                  <c:v>2011</c:v>
                </c:pt>
                <c:pt idx="5">
                  <c:v>2012</c:v>
                </c:pt>
                <c:pt idx="6">
                  <c:v>2013</c:v>
                </c:pt>
                <c:pt idx="7">
                  <c:v>2014</c:v>
                </c:pt>
              </c:numCache>
            </c:numRef>
          </c:cat>
          <c:val>
            <c:numRef>
              <c:f>totals!$B$100:$I$100</c:f>
              <c:numCache>
                <c:formatCode>General</c:formatCode>
                <c:ptCount val="8"/>
                <c:pt idx="0">
                  <c:v>93</c:v>
                </c:pt>
                <c:pt idx="1">
                  <c:v>151</c:v>
                </c:pt>
                <c:pt idx="2">
                  <c:v>168</c:v>
                </c:pt>
                <c:pt idx="3">
                  <c:v>199</c:v>
                </c:pt>
                <c:pt idx="4">
                  <c:v>204</c:v>
                </c:pt>
                <c:pt idx="5">
                  <c:v>198</c:v>
                </c:pt>
                <c:pt idx="6">
                  <c:v>196</c:v>
                </c:pt>
                <c:pt idx="7">
                  <c:v>175</c:v>
                </c:pt>
              </c:numCache>
            </c:numRef>
          </c:val>
          <c:smooth val="0"/>
          <c:extLst>
            <c:ext xmlns:c16="http://schemas.microsoft.com/office/drawing/2014/chart" uri="{C3380CC4-5D6E-409C-BE32-E72D297353CC}">
              <c16:uniqueId val="{00000002-F14C-4DC3-B7C8-F856256BD55D}"/>
            </c:ext>
          </c:extLst>
        </c:ser>
        <c:dLbls>
          <c:showLegendKey val="0"/>
          <c:showVal val="0"/>
          <c:showCatName val="0"/>
          <c:showSerName val="0"/>
          <c:showPercent val="0"/>
          <c:showBubbleSize val="0"/>
        </c:dLbls>
        <c:smooth val="0"/>
        <c:axId val="135979008"/>
        <c:axId val="135980544"/>
      </c:lineChart>
      <c:catAx>
        <c:axId val="135979008"/>
        <c:scaling>
          <c:orientation val="minMax"/>
        </c:scaling>
        <c:delete val="0"/>
        <c:axPos val="b"/>
        <c:numFmt formatCode="General" sourceLinked="1"/>
        <c:majorTickMark val="out"/>
        <c:minorTickMark val="none"/>
        <c:tickLblPos val="nextTo"/>
        <c:crossAx val="135980544"/>
        <c:crosses val="autoZero"/>
        <c:auto val="1"/>
        <c:lblAlgn val="ctr"/>
        <c:lblOffset val="100"/>
        <c:noMultiLvlLbl val="0"/>
      </c:catAx>
      <c:valAx>
        <c:axId val="135980544"/>
        <c:scaling>
          <c:orientation val="minMax"/>
        </c:scaling>
        <c:delete val="0"/>
        <c:axPos val="l"/>
        <c:majorGridlines/>
        <c:numFmt formatCode="General" sourceLinked="1"/>
        <c:majorTickMark val="out"/>
        <c:minorTickMark val="none"/>
        <c:tickLblPos val="nextTo"/>
        <c:crossAx val="1359790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RK Plot 15</a:t>
            </a:r>
          </a:p>
        </c:rich>
      </c:tx>
      <c:overlay val="0"/>
    </c:title>
    <c:autoTitleDeleted val="0"/>
    <c:plotArea>
      <c:layout/>
      <c:lineChart>
        <c:grouping val="standard"/>
        <c:varyColors val="0"/>
        <c:ser>
          <c:idx val="0"/>
          <c:order val="0"/>
          <c:tx>
            <c:strRef>
              <c:f>totals!$A$77</c:f>
              <c:strCache>
                <c:ptCount val="1"/>
                <c:pt idx="0">
                  <c:v>Kochia</c:v>
                </c:pt>
              </c:strCache>
            </c:strRef>
          </c:tx>
          <c:marker>
            <c:symbol val="none"/>
          </c:marker>
          <c:cat>
            <c:numRef>
              <c:f>totals!$B$72:$J$72</c:f>
              <c:numCache>
                <c:formatCode>General</c:formatCode>
                <c:ptCount val="9"/>
                <c:pt idx="0">
                  <c:v>2006</c:v>
                </c:pt>
                <c:pt idx="1">
                  <c:v>2007</c:v>
                </c:pt>
                <c:pt idx="2">
                  <c:v>2008</c:v>
                </c:pt>
                <c:pt idx="3">
                  <c:v>2009</c:v>
                </c:pt>
                <c:pt idx="4">
                  <c:v>2010</c:v>
                </c:pt>
                <c:pt idx="5">
                  <c:v>2011</c:v>
                </c:pt>
                <c:pt idx="6">
                  <c:v>2012</c:v>
                </c:pt>
                <c:pt idx="7">
                  <c:v>2013</c:v>
                </c:pt>
                <c:pt idx="8">
                  <c:v>2014</c:v>
                </c:pt>
              </c:numCache>
            </c:numRef>
          </c:cat>
          <c:val>
            <c:numRef>
              <c:f>totals!$B$77:$J$77</c:f>
              <c:numCache>
                <c:formatCode>General</c:formatCode>
                <c:ptCount val="9"/>
                <c:pt idx="0">
                  <c:v>4</c:v>
                </c:pt>
                <c:pt idx="1">
                  <c:v>13</c:v>
                </c:pt>
                <c:pt idx="2">
                  <c:v>9</c:v>
                </c:pt>
                <c:pt idx="3">
                  <c:v>21</c:v>
                </c:pt>
                <c:pt idx="4">
                  <c:v>32</c:v>
                </c:pt>
                <c:pt idx="5">
                  <c:v>126</c:v>
                </c:pt>
                <c:pt idx="6">
                  <c:v>6</c:v>
                </c:pt>
                <c:pt idx="7">
                  <c:v>130</c:v>
                </c:pt>
                <c:pt idx="8">
                  <c:v>96</c:v>
                </c:pt>
              </c:numCache>
            </c:numRef>
          </c:val>
          <c:smooth val="0"/>
          <c:extLst>
            <c:ext xmlns:c16="http://schemas.microsoft.com/office/drawing/2014/chart" uri="{C3380CC4-5D6E-409C-BE32-E72D297353CC}">
              <c16:uniqueId val="{00000000-37C0-4E89-A1AC-92F4BEA6CA39}"/>
            </c:ext>
          </c:extLst>
        </c:ser>
        <c:ser>
          <c:idx val="1"/>
          <c:order val="1"/>
          <c:tx>
            <c:strRef>
              <c:f>totals!$A$79</c:f>
              <c:strCache>
                <c:ptCount val="1"/>
                <c:pt idx="0">
                  <c:v>Inland saltgrass</c:v>
                </c:pt>
              </c:strCache>
            </c:strRef>
          </c:tx>
          <c:marker>
            <c:symbol val="none"/>
          </c:marker>
          <c:cat>
            <c:numRef>
              <c:f>totals!$B$72:$J$72</c:f>
              <c:numCache>
                <c:formatCode>General</c:formatCode>
                <c:ptCount val="9"/>
                <c:pt idx="0">
                  <c:v>2006</c:v>
                </c:pt>
                <c:pt idx="1">
                  <c:v>2007</c:v>
                </c:pt>
                <c:pt idx="2">
                  <c:v>2008</c:v>
                </c:pt>
                <c:pt idx="3">
                  <c:v>2009</c:v>
                </c:pt>
                <c:pt idx="4">
                  <c:v>2010</c:v>
                </c:pt>
                <c:pt idx="5">
                  <c:v>2011</c:v>
                </c:pt>
                <c:pt idx="6">
                  <c:v>2012</c:v>
                </c:pt>
                <c:pt idx="7">
                  <c:v>2013</c:v>
                </c:pt>
                <c:pt idx="8">
                  <c:v>2014</c:v>
                </c:pt>
              </c:numCache>
            </c:numRef>
          </c:cat>
          <c:val>
            <c:numRef>
              <c:f>totals!$B$79:$J$79</c:f>
              <c:numCache>
                <c:formatCode>General</c:formatCode>
                <c:ptCount val="9"/>
                <c:pt idx="0">
                  <c:v>87</c:v>
                </c:pt>
                <c:pt idx="1">
                  <c:v>54</c:v>
                </c:pt>
                <c:pt idx="2">
                  <c:v>124</c:v>
                </c:pt>
                <c:pt idx="3">
                  <c:v>117</c:v>
                </c:pt>
                <c:pt idx="4">
                  <c:v>150</c:v>
                </c:pt>
                <c:pt idx="5">
                  <c:v>140</c:v>
                </c:pt>
                <c:pt idx="6">
                  <c:v>98</c:v>
                </c:pt>
                <c:pt idx="7">
                  <c:v>120</c:v>
                </c:pt>
                <c:pt idx="8">
                  <c:v>97</c:v>
                </c:pt>
              </c:numCache>
            </c:numRef>
          </c:val>
          <c:smooth val="0"/>
          <c:extLst>
            <c:ext xmlns:c16="http://schemas.microsoft.com/office/drawing/2014/chart" uri="{C3380CC4-5D6E-409C-BE32-E72D297353CC}">
              <c16:uniqueId val="{00000001-37C0-4E89-A1AC-92F4BEA6CA39}"/>
            </c:ext>
          </c:extLst>
        </c:ser>
        <c:ser>
          <c:idx val="2"/>
          <c:order val="2"/>
          <c:tx>
            <c:strRef>
              <c:f>totals!$A$80</c:f>
              <c:strCache>
                <c:ptCount val="1"/>
                <c:pt idx="0">
                  <c:v>Western wheatgrass</c:v>
                </c:pt>
              </c:strCache>
            </c:strRef>
          </c:tx>
          <c:marker>
            <c:symbol val="none"/>
          </c:marker>
          <c:cat>
            <c:numRef>
              <c:f>totals!$B$72:$J$72</c:f>
              <c:numCache>
                <c:formatCode>General</c:formatCode>
                <c:ptCount val="9"/>
                <c:pt idx="0">
                  <c:v>2006</c:v>
                </c:pt>
                <c:pt idx="1">
                  <c:v>2007</c:v>
                </c:pt>
                <c:pt idx="2">
                  <c:v>2008</c:v>
                </c:pt>
                <c:pt idx="3">
                  <c:v>2009</c:v>
                </c:pt>
                <c:pt idx="4">
                  <c:v>2010</c:v>
                </c:pt>
                <c:pt idx="5">
                  <c:v>2011</c:v>
                </c:pt>
                <c:pt idx="6">
                  <c:v>2012</c:v>
                </c:pt>
                <c:pt idx="7">
                  <c:v>2013</c:v>
                </c:pt>
                <c:pt idx="8">
                  <c:v>2014</c:v>
                </c:pt>
              </c:numCache>
            </c:numRef>
          </c:cat>
          <c:val>
            <c:numRef>
              <c:f>totals!$B$80:$J$80</c:f>
              <c:numCache>
                <c:formatCode>General</c:formatCode>
                <c:ptCount val="9"/>
                <c:pt idx="0">
                  <c:v>0</c:v>
                </c:pt>
                <c:pt idx="1">
                  <c:v>2</c:v>
                </c:pt>
                <c:pt idx="2">
                  <c:v>13</c:v>
                </c:pt>
                <c:pt idx="3">
                  <c:v>4</c:v>
                </c:pt>
                <c:pt idx="4">
                  <c:v>8</c:v>
                </c:pt>
                <c:pt idx="5">
                  <c:v>28</c:v>
                </c:pt>
                <c:pt idx="6">
                  <c:v>3</c:v>
                </c:pt>
                <c:pt idx="7">
                  <c:v>6</c:v>
                </c:pt>
                <c:pt idx="8">
                  <c:v>8</c:v>
                </c:pt>
              </c:numCache>
            </c:numRef>
          </c:val>
          <c:smooth val="0"/>
          <c:extLst>
            <c:ext xmlns:c16="http://schemas.microsoft.com/office/drawing/2014/chart" uri="{C3380CC4-5D6E-409C-BE32-E72D297353CC}">
              <c16:uniqueId val="{00000002-37C0-4E89-A1AC-92F4BEA6CA39}"/>
            </c:ext>
          </c:extLst>
        </c:ser>
        <c:dLbls>
          <c:showLegendKey val="0"/>
          <c:showVal val="0"/>
          <c:showCatName val="0"/>
          <c:showSerName val="0"/>
          <c:showPercent val="0"/>
          <c:showBubbleSize val="0"/>
        </c:dLbls>
        <c:smooth val="0"/>
        <c:axId val="139020928"/>
        <c:axId val="139039104"/>
      </c:lineChart>
      <c:catAx>
        <c:axId val="139020928"/>
        <c:scaling>
          <c:orientation val="minMax"/>
        </c:scaling>
        <c:delete val="0"/>
        <c:axPos val="b"/>
        <c:numFmt formatCode="General" sourceLinked="1"/>
        <c:majorTickMark val="out"/>
        <c:minorTickMark val="none"/>
        <c:tickLblPos val="nextTo"/>
        <c:crossAx val="139039104"/>
        <c:crosses val="autoZero"/>
        <c:auto val="1"/>
        <c:lblAlgn val="ctr"/>
        <c:lblOffset val="100"/>
        <c:noMultiLvlLbl val="0"/>
      </c:catAx>
      <c:valAx>
        <c:axId val="139039104"/>
        <c:scaling>
          <c:orientation val="minMax"/>
        </c:scaling>
        <c:delete val="0"/>
        <c:axPos val="l"/>
        <c:majorGridlines/>
        <c:numFmt formatCode="General" sourceLinked="1"/>
        <c:majorTickMark val="out"/>
        <c:minorTickMark val="none"/>
        <c:tickLblPos val="nextTo"/>
        <c:crossAx val="13902092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RK Plot 14</a:t>
            </a:r>
          </a:p>
        </c:rich>
      </c:tx>
      <c:overlay val="0"/>
    </c:title>
    <c:autoTitleDeleted val="0"/>
    <c:plotArea>
      <c:layout/>
      <c:lineChart>
        <c:grouping val="standard"/>
        <c:varyColors val="0"/>
        <c:ser>
          <c:idx val="0"/>
          <c:order val="0"/>
          <c:tx>
            <c:strRef>
              <c:f>totals!$A$63</c:f>
              <c:strCache>
                <c:ptCount val="1"/>
                <c:pt idx="0">
                  <c:v>Kochia</c:v>
                </c:pt>
              </c:strCache>
            </c:strRef>
          </c:tx>
          <c:marker>
            <c:symbol val="none"/>
          </c:marker>
          <c:cat>
            <c:numRef>
              <c:f>totals!$B$58:$J$58</c:f>
              <c:numCache>
                <c:formatCode>General</c:formatCode>
                <c:ptCount val="9"/>
                <c:pt idx="0">
                  <c:v>2006</c:v>
                </c:pt>
                <c:pt idx="1">
                  <c:v>2007</c:v>
                </c:pt>
                <c:pt idx="2">
                  <c:v>2008</c:v>
                </c:pt>
                <c:pt idx="3">
                  <c:v>2009</c:v>
                </c:pt>
                <c:pt idx="4">
                  <c:v>2010</c:v>
                </c:pt>
                <c:pt idx="5">
                  <c:v>2011</c:v>
                </c:pt>
                <c:pt idx="6">
                  <c:v>2012</c:v>
                </c:pt>
                <c:pt idx="7">
                  <c:v>2013</c:v>
                </c:pt>
                <c:pt idx="8">
                  <c:v>2014</c:v>
                </c:pt>
              </c:numCache>
            </c:numRef>
          </c:cat>
          <c:val>
            <c:numRef>
              <c:f>totals!$B$63:$J$63</c:f>
              <c:numCache>
                <c:formatCode>General</c:formatCode>
                <c:ptCount val="9"/>
                <c:pt idx="0">
                  <c:v>47</c:v>
                </c:pt>
                <c:pt idx="1">
                  <c:v>41</c:v>
                </c:pt>
                <c:pt idx="2">
                  <c:v>11</c:v>
                </c:pt>
                <c:pt idx="3">
                  <c:v>48</c:v>
                </c:pt>
                <c:pt idx="4">
                  <c:v>72</c:v>
                </c:pt>
                <c:pt idx="5">
                  <c:v>156</c:v>
                </c:pt>
                <c:pt idx="6">
                  <c:v>7</c:v>
                </c:pt>
                <c:pt idx="7">
                  <c:v>152</c:v>
                </c:pt>
                <c:pt idx="8">
                  <c:v>77</c:v>
                </c:pt>
              </c:numCache>
            </c:numRef>
          </c:val>
          <c:smooth val="0"/>
          <c:extLst>
            <c:ext xmlns:c16="http://schemas.microsoft.com/office/drawing/2014/chart" uri="{C3380CC4-5D6E-409C-BE32-E72D297353CC}">
              <c16:uniqueId val="{00000000-921D-4AB2-8185-4BE3ED685985}"/>
            </c:ext>
          </c:extLst>
        </c:ser>
        <c:ser>
          <c:idx val="1"/>
          <c:order val="1"/>
          <c:tx>
            <c:strRef>
              <c:f>totals!$A$65</c:f>
              <c:strCache>
                <c:ptCount val="1"/>
                <c:pt idx="0">
                  <c:v>Inland saltgrass</c:v>
                </c:pt>
              </c:strCache>
            </c:strRef>
          </c:tx>
          <c:marker>
            <c:symbol val="none"/>
          </c:marker>
          <c:cat>
            <c:numRef>
              <c:f>totals!$B$58:$J$58</c:f>
              <c:numCache>
                <c:formatCode>General</c:formatCode>
                <c:ptCount val="9"/>
                <c:pt idx="0">
                  <c:v>2006</c:v>
                </c:pt>
                <c:pt idx="1">
                  <c:v>2007</c:v>
                </c:pt>
                <c:pt idx="2">
                  <c:v>2008</c:v>
                </c:pt>
                <c:pt idx="3">
                  <c:v>2009</c:v>
                </c:pt>
                <c:pt idx="4">
                  <c:v>2010</c:v>
                </c:pt>
                <c:pt idx="5">
                  <c:v>2011</c:v>
                </c:pt>
                <c:pt idx="6">
                  <c:v>2012</c:v>
                </c:pt>
                <c:pt idx="7">
                  <c:v>2013</c:v>
                </c:pt>
                <c:pt idx="8">
                  <c:v>2014</c:v>
                </c:pt>
              </c:numCache>
            </c:numRef>
          </c:cat>
          <c:val>
            <c:numRef>
              <c:f>totals!$B$65:$J$65</c:f>
              <c:numCache>
                <c:formatCode>General</c:formatCode>
                <c:ptCount val="9"/>
                <c:pt idx="0">
                  <c:v>35</c:v>
                </c:pt>
                <c:pt idx="1">
                  <c:v>14</c:v>
                </c:pt>
                <c:pt idx="2">
                  <c:v>40</c:v>
                </c:pt>
                <c:pt idx="3">
                  <c:v>41</c:v>
                </c:pt>
                <c:pt idx="4">
                  <c:v>51</c:v>
                </c:pt>
                <c:pt idx="5">
                  <c:v>35</c:v>
                </c:pt>
                <c:pt idx="6">
                  <c:v>30</c:v>
                </c:pt>
                <c:pt idx="7">
                  <c:v>40</c:v>
                </c:pt>
                <c:pt idx="8">
                  <c:v>47</c:v>
                </c:pt>
              </c:numCache>
            </c:numRef>
          </c:val>
          <c:smooth val="0"/>
          <c:extLst>
            <c:ext xmlns:c16="http://schemas.microsoft.com/office/drawing/2014/chart" uri="{C3380CC4-5D6E-409C-BE32-E72D297353CC}">
              <c16:uniqueId val="{00000001-921D-4AB2-8185-4BE3ED685985}"/>
            </c:ext>
          </c:extLst>
        </c:ser>
        <c:ser>
          <c:idx val="2"/>
          <c:order val="2"/>
          <c:tx>
            <c:strRef>
              <c:f>totals!$A$66</c:f>
              <c:strCache>
                <c:ptCount val="1"/>
                <c:pt idx="0">
                  <c:v>Western wheatgrass</c:v>
                </c:pt>
              </c:strCache>
            </c:strRef>
          </c:tx>
          <c:marker>
            <c:symbol val="none"/>
          </c:marker>
          <c:cat>
            <c:numRef>
              <c:f>totals!$B$58:$J$58</c:f>
              <c:numCache>
                <c:formatCode>General</c:formatCode>
                <c:ptCount val="9"/>
                <c:pt idx="0">
                  <c:v>2006</c:v>
                </c:pt>
                <c:pt idx="1">
                  <c:v>2007</c:v>
                </c:pt>
                <c:pt idx="2">
                  <c:v>2008</c:v>
                </c:pt>
                <c:pt idx="3">
                  <c:v>2009</c:v>
                </c:pt>
                <c:pt idx="4">
                  <c:v>2010</c:v>
                </c:pt>
                <c:pt idx="5">
                  <c:v>2011</c:v>
                </c:pt>
                <c:pt idx="6">
                  <c:v>2012</c:v>
                </c:pt>
                <c:pt idx="7">
                  <c:v>2013</c:v>
                </c:pt>
                <c:pt idx="8">
                  <c:v>2014</c:v>
                </c:pt>
              </c:numCache>
            </c:numRef>
          </c:cat>
          <c:val>
            <c:numRef>
              <c:f>totals!$B$66:$J$66</c:f>
              <c:numCache>
                <c:formatCode>General</c:formatCode>
                <c:ptCount val="9"/>
                <c:pt idx="0">
                  <c:v>1</c:v>
                </c:pt>
                <c:pt idx="1">
                  <c:v>31</c:v>
                </c:pt>
                <c:pt idx="2">
                  <c:v>54</c:v>
                </c:pt>
                <c:pt idx="3">
                  <c:v>31</c:v>
                </c:pt>
                <c:pt idx="4">
                  <c:v>24</c:v>
                </c:pt>
                <c:pt idx="5">
                  <c:v>45</c:v>
                </c:pt>
                <c:pt idx="6">
                  <c:v>11</c:v>
                </c:pt>
                <c:pt idx="7">
                  <c:v>6</c:v>
                </c:pt>
                <c:pt idx="8">
                  <c:v>1</c:v>
                </c:pt>
              </c:numCache>
            </c:numRef>
          </c:val>
          <c:smooth val="0"/>
          <c:extLst>
            <c:ext xmlns:c16="http://schemas.microsoft.com/office/drawing/2014/chart" uri="{C3380CC4-5D6E-409C-BE32-E72D297353CC}">
              <c16:uniqueId val="{00000002-921D-4AB2-8185-4BE3ED685985}"/>
            </c:ext>
          </c:extLst>
        </c:ser>
        <c:dLbls>
          <c:showLegendKey val="0"/>
          <c:showVal val="0"/>
          <c:showCatName val="0"/>
          <c:showSerName val="0"/>
          <c:showPercent val="0"/>
          <c:showBubbleSize val="0"/>
        </c:dLbls>
        <c:smooth val="0"/>
        <c:axId val="139061120"/>
        <c:axId val="139062656"/>
      </c:lineChart>
      <c:catAx>
        <c:axId val="139061120"/>
        <c:scaling>
          <c:orientation val="minMax"/>
        </c:scaling>
        <c:delete val="0"/>
        <c:axPos val="b"/>
        <c:numFmt formatCode="General" sourceLinked="1"/>
        <c:majorTickMark val="out"/>
        <c:minorTickMark val="none"/>
        <c:tickLblPos val="nextTo"/>
        <c:crossAx val="139062656"/>
        <c:crosses val="autoZero"/>
        <c:auto val="1"/>
        <c:lblAlgn val="ctr"/>
        <c:lblOffset val="100"/>
        <c:noMultiLvlLbl val="0"/>
      </c:catAx>
      <c:valAx>
        <c:axId val="139062656"/>
        <c:scaling>
          <c:orientation val="minMax"/>
        </c:scaling>
        <c:delete val="0"/>
        <c:axPos val="l"/>
        <c:majorGridlines/>
        <c:numFmt formatCode="General" sourceLinked="1"/>
        <c:majorTickMark val="out"/>
        <c:minorTickMark val="none"/>
        <c:tickLblPos val="nextTo"/>
        <c:crossAx val="13906112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RK Plot 8</a:t>
            </a:r>
          </a:p>
        </c:rich>
      </c:tx>
      <c:overlay val="0"/>
    </c:title>
    <c:autoTitleDeleted val="0"/>
    <c:plotArea>
      <c:layout/>
      <c:lineChart>
        <c:grouping val="standard"/>
        <c:varyColors val="0"/>
        <c:ser>
          <c:idx val="0"/>
          <c:order val="0"/>
          <c:tx>
            <c:strRef>
              <c:f>totals!$A$45</c:f>
              <c:strCache>
                <c:ptCount val="1"/>
                <c:pt idx="0">
                  <c:v>Kochia</c:v>
                </c:pt>
              </c:strCache>
            </c:strRef>
          </c:tx>
          <c:marker>
            <c:symbol val="none"/>
          </c:marker>
          <c:cat>
            <c:numRef>
              <c:f>totals!$B$40:$F$40</c:f>
              <c:numCache>
                <c:formatCode>General</c:formatCode>
                <c:ptCount val="5"/>
                <c:pt idx="0">
                  <c:v>2006</c:v>
                </c:pt>
                <c:pt idx="1">
                  <c:v>2008</c:v>
                </c:pt>
                <c:pt idx="2">
                  <c:v>2010</c:v>
                </c:pt>
                <c:pt idx="3">
                  <c:v>2012</c:v>
                </c:pt>
                <c:pt idx="4">
                  <c:v>2014</c:v>
                </c:pt>
              </c:numCache>
            </c:numRef>
          </c:cat>
          <c:val>
            <c:numRef>
              <c:f>totals!$B$45:$F$45</c:f>
              <c:numCache>
                <c:formatCode>General</c:formatCode>
                <c:ptCount val="5"/>
                <c:pt idx="0">
                  <c:v>35</c:v>
                </c:pt>
                <c:pt idx="1">
                  <c:v>139</c:v>
                </c:pt>
                <c:pt idx="2">
                  <c:v>124</c:v>
                </c:pt>
                <c:pt idx="3">
                  <c:v>0</c:v>
                </c:pt>
                <c:pt idx="4">
                  <c:v>136</c:v>
                </c:pt>
              </c:numCache>
            </c:numRef>
          </c:val>
          <c:smooth val="0"/>
          <c:extLst>
            <c:ext xmlns:c16="http://schemas.microsoft.com/office/drawing/2014/chart" uri="{C3380CC4-5D6E-409C-BE32-E72D297353CC}">
              <c16:uniqueId val="{00000000-2C71-413A-8307-51137B2F3B80}"/>
            </c:ext>
          </c:extLst>
        </c:ser>
        <c:ser>
          <c:idx val="1"/>
          <c:order val="1"/>
          <c:tx>
            <c:strRef>
              <c:f>totals!$A$47</c:f>
              <c:strCache>
                <c:ptCount val="1"/>
                <c:pt idx="0">
                  <c:v>Inland saltgrass</c:v>
                </c:pt>
              </c:strCache>
            </c:strRef>
          </c:tx>
          <c:marker>
            <c:symbol val="none"/>
          </c:marker>
          <c:cat>
            <c:numRef>
              <c:f>totals!$B$40:$F$40</c:f>
              <c:numCache>
                <c:formatCode>General</c:formatCode>
                <c:ptCount val="5"/>
                <c:pt idx="0">
                  <c:v>2006</c:v>
                </c:pt>
                <c:pt idx="1">
                  <c:v>2008</c:v>
                </c:pt>
                <c:pt idx="2">
                  <c:v>2010</c:v>
                </c:pt>
                <c:pt idx="3">
                  <c:v>2012</c:v>
                </c:pt>
                <c:pt idx="4">
                  <c:v>2014</c:v>
                </c:pt>
              </c:numCache>
            </c:numRef>
          </c:cat>
          <c:val>
            <c:numRef>
              <c:f>totals!$B$47:$F$47</c:f>
              <c:numCache>
                <c:formatCode>General</c:formatCode>
                <c:ptCount val="5"/>
                <c:pt idx="0">
                  <c:v>7</c:v>
                </c:pt>
                <c:pt idx="1">
                  <c:v>10</c:v>
                </c:pt>
                <c:pt idx="2">
                  <c:v>15</c:v>
                </c:pt>
                <c:pt idx="3">
                  <c:v>20</c:v>
                </c:pt>
                <c:pt idx="4">
                  <c:v>30</c:v>
                </c:pt>
              </c:numCache>
            </c:numRef>
          </c:val>
          <c:smooth val="0"/>
          <c:extLst>
            <c:ext xmlns:c16="http://schemas.microsoft.com/office/drawing/2014/chart" uri="{C3380CC4-5D6E-409C-BE32-E72D297353CC}">
              <c16:uniqueId val="{00000001-2C71-413A-8307-51137B2F3B80}"/>
            </c:ext>
          </c:extLst>
        </c:ser>
        <c:dLbls>
          <c:showLegendKey val="0"/>
          <c:showVal val="0"/>
          <c:showCatName val="0"/>
          <c:showSerName val="0"/>
          <c:showPercent val="0"/>
          <c:showBubbleSize val="0"/>
        </c:dLbls>
        <c:smooth val="0"/>
        <c:axId val="144945536"/>
        <c:axId val="144947072"/>
      </c:lineChart>
      <c:catAx>
        <c:axId val="144945536"/>
        <c:scaling>
          <c:orientation val="minMax"/>
        </c:scaling>
        <c:delete val="0"/>
        <c:axPos val="b"/>
        <c:numFmt formatCode="General" sourceLinked="1"/>
        <c:majorTickMark val="out"/>
        <c:minorTickMark val="none"/>
        <c:tickLblPos val="nextTo"/>
        <c:crossAx val="144947072"/>
        <c:crosses val="autoZero"/>
        <c:auto val="1"/>
        <c:lblAlgn val="ctr"/>
        <c:lblOffset val="100"/>
        <c:noMultiLvlLbl val="0"/>
      </c:catAx>
      <c:valAx>
        <c:axId val="144947072"/>
        <c:scaling>
          <c:orientation val="minMax"/>
        </c:scaling>
        <c:delete val="0"/>
        <c:axPos val="l"/>
        <c:majorGridlines/>
        <c:numFmt formatCode="General" sourceLinked="1"/>
        <c:majorTickMark val="out"/>
        <c:minorTickMark val="none"/>
        <c:tickLblPos val="nextTo"/>
        <c:crossAx val="14494553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RK Plot 7</a:t>
            </a:r>
          </a:p>
        </c:rich>
      </c:tx>
      <c:overlay val="0"/>
    </c:title>
    <c:autoTitleDeleted val="0"/>
    <c:plotArea>
      <c:layout/>
      <c:lineChart>
        <c:grouping val="standard"/>
        <c:varyColors val="0"/>
        <c:ser>
          <c:idx val="0"/>
          <c:order val="0"/>
          <c:tx>
            <c:strRef>
              <c:f>totals!$A$20</c:f>
              <c:strCache>
                <c:ptCount val="1"/>
                <c:pt idx="0">
                  <c:v>Kochia</c:v>
                </c:pt>
              </c:strCache>
            </c:strRef>
          </c:tx>
          <c:marker>
            <c:symbol val="none"/>
          </c:marker>
          <c:cat>
            <c:numRef>
              <c:f>totals!$B$15:$H$15</c:f>
              <c:numCache>
                <c:formatCode>General</c:formatCode>
                <c:ptCount val="7"/>
                <c:pt idx="0">
                  <c:v>2008</c:v>
                </c:pt>
                <c:pt idx="1">
                  <c:v>2009</c:v>
                </c:pt>
                <c:pt idx="2">
                  <c:v>2010</c:v>
                </c:pt>
                <c:pt idx="3">
                  <c:v>2011</c:v>
                </c:pt>
                <c:pt idx="4">
                  <c:v>2012</c:v>
                </c:pt>
                <c:pt idx="5">
                  <c:v>2013</c:v>
                </c:pt>
                <c:pt idx="6">
                  <c:v>2014</c:v>
                </c:pt>
              </c:numCache>
            </c:numRef>
          </c:cat>
          <c:val>
            <c:numRef>
              <c:f>totals!$B$20:$H$20</c:f>
              <c:numCache>
                <c:formatCode>General</c:formatCode>
                <c:ptCount val="7"/>
                <c:pt idx="0">
                  <c:v>63</c:v>
                </c:pt>
                <c:pt idx="1">
                  <c:v>6</c:v>
                </c:pt>
                <c:pt idx="2">
                  <c:v>37</c:v>
                </c:pt>
                <c:pt idx="3">
                  <c:v>94</c:v>
                </c:pt>
                <c:pt idx="4">
                  <c:v>1</c:v>
                </c:pt>
                <c:pt idx="5">
                  <c:v>38</c:v>
                </c:pt>
                <c:pt idx="6">
                  <c:v>25</c:v>
                </c:pt>
              </c:numCache>
            </c:numRef>
          </c:val>
          <c:smooth val="0"/>
          <c:extLst>
            <c:ext xmlns:c16="http://schemas.microsoft.com/office/drawing/2014/chart" uri="{C3380CC4-5D6E-409C-BE32-E72D297353CC}">
              <c16:uniqueId val="{00000000-F80A-445C-8676-36DDFDA6B314}"/>
            </c:ext>
          </c:extLst>
        </c:ser>
        <c:ser>
          <c:idx val="1"/>
          <c:order val="1"/>
          <c:tx>
            <c:strRef>
              <c:f>totals!$A$22</c:f>
              <c:strCache>
                <c:ptCount val="1"/>
                <c:pt idx="0">
                  <c:v>Inland saltgrass</c:v>
                </c:pt>
              </c:strCache>
            </c:strRef>
          </c:tx>
          <c:marker>
            <c:symbol val="none"/>
          </c:marker>
          <c:cat>
            <c:numRef>
              <c:f>totals!$B$15:$H$15</c:f>
              <c:numCache>
                <c:formatCode>General</c:formatCode>
                <c:ptCount val="7"/>
                <c:pt idx="0">
                  <c:v>2008</c:v>
                </c:pt>
                <c:pt idx="1">
                  <c:v>2009</c:v>
                </c:pt>
                <c:pt idx="2">
                  <c:v>2010</c:v>
                </c:pt>
                <c:pt idx="3">
                  <c:v>2011</c:v>
                </c:pt>
                <c:pt idx="4">
                  <c:v>2012</c:v>
                </c:pt>
                <c:pt idx="5">
                  <c:v>2013</c:v>
                </c:pt>
                <c:pt idx="6">
                  <c:v>2014</c:v>
                </c:pt>
              </c:numCache>
            </c:numRef>
          </c:cat>
          <c:val>
            <c:numRef>
              <c:f>totals!$B$22:$H$22</c:f>
              <c:numCache>
                <c:formatCode>General</c:formatCode>
                <c:ptCount val="7"/>
                <c:pt idx="0">
                  <c:v>28</c:v>
                </c:pt>
                <c:pt idx="1">
                  <c:v>33</c:v>
                </c:pt>
                <c:pt idx="2">
                  <c:v>45</c:v>
                </c:pt>
                <c:pt idx="3">
                  <c:v>61</c:v>
                </c:pt>
                <c:pt idx="4">
                  <c:v>51</c:v>
                </c:pt>
                <c:pt idx="5">
                  <c:v>46</c:v>
                </c:pt>
                <c:pt idx="6">
                  <c:v>32</c:v>
                </c:pt>
              </c:numCache>
            </c:numRef>
          </c:val>
          <c:smooth val="0"/>
          <c:extLst>
            <c:ext xmlns:c16="http://schemas.microsoft.com/office/drawing/2014/chart" uri="{C3380CC4-5D6E-409C-BE32-E72D297353CC}">
              <c16:uniqueId val="{00000001-F80A-445C-8676-36DDFDA6B314}"/>
            </c:ext>
          </c:extLst>
        </c:ser>
        <c:ser>
          <c:idx val="2"/>
          <c:order val="2"/>
          <c:tx>
            <c:strRef>
              <c:f>totals!$A$24</c:f>
              <c:strCache>
                <c:ptCount val="1"/>
                <c:pt idx="0">
                  <c:v>Alkali sacaton</c:v>
                </c:pt>
              </c:strCache>
            </c:strRef>
          </c:tx>
          <c:marker>
            <c:symbol val="none"/>
          </c:marker>
          <c:cat>
            <c:numRef>
              <c:f>totals!$B$15:$H$15</c:f>
              <c:numCache>
                <c:formatCode>General</c:formatCode>
                <c:ptCount val="7"/>
                <c:pt idx="0">
                  <c:v>2008</c:v>
                </c:pt>
                <c:pt idx="1">
                  <c:v>2009</c:v>
                </c:pt>
                <c:pt idx="2">
                  <c:v>2010</c:v>
                </c:pt>
                <c:pt idx="3">
                  <c:v>2011</c:v>
                </c:pt>
                <c:pt idx="4">
                  <c:v>2012</c:v>
                </c:pt>
                <c:pt idx="5">
                  <c:v>2013</c:v>
                </c:pt>
                <c:pt idx="6">
                  <c:v>2014</c:v>
                </c:pt>
              </c:numCache>
            </c:numRef>
          </c:cat>
          <c:val>
            <c:numRef>
              <c:f>totals!$B$24:$H$24</c:f>
              <c:numCache>
                <c:formatCode>General</c:formatCode>
                <c:ptCount val="7"/>
                <c:pt idx="0">
                  <c:v>121</c:v>
                </c:pt>
                <c:pt idx="1">
                  <c:v>125</c:v>
                </c:pt>
                <c:pt idx="2">
                  <c:v>138</c:v>
                </c:pt>
                <c:pt idx="3">
                  <c:v>133</c:v>
                </c:pt>
                <c:pt idx="4">
                  <c:v>115</c:v>
                </c:pt>
                <c:pt idx="5">
                  <c:v>108</c:v>
                </c:pt>
                <c:pt idx="6">
                  <c:v>130</c:v>
                </c:pt>
              </c:numCache>
            </c:numRef>
          </c:val>
          <c:smooth val="0"/>
          <c:extLst>
            <c:ext xmlns:c16="http://schemas.microsoft.com/office/drawing/2014/chart" uri="{C3380CC4-5D6E-409C-BE32-E72D297353CC}">
              <c16:uniqueId val="{00000002-F80A-445C-8676-36DDFDA6B314}"/>
            </c:ext>
          </c:extLst>
        </c:ser>
        <c:dLbls>
          <c:showLegendKey val="0"/>
          <c:showVal val="0"/>
          <c:showCatName val="0"/>
          <c:showSerName val="0"/>
          <c:showPercent val="0"/>
          <c:showBubbleSize val="0"/>
        </c:dLbls>
        <c:smooth val="0"/>
        <c:axId val="144960896"/>
        <c:axId val="144987264"/>
      </c:lineChart>
      <c:catAx>
        <c:axId val="144960896"/>
        <c:scaling>
          <c:orientation val="minMax"/>
        </c:scaling>
        <c:delete val="0"/>
        <c:axPos val="b"/>
        <c:numFmt formatCode="General" sourceLinked="1"/>
        <c:majorTickMark val="out"/>
        <c:minorTickMark val="none"/>
        <c:tickLblPos val="nextTo"/>
        <c:crossAx val="144987264"/>
        <c:crosses val="autoZero"/>
        <c:auto val="1"/>
        <c:lblAlgn val="ctr"/>
        <c:lblOffset val="100"/>
        <c:noMultiLvlLbl val="0"/>
      </c:catAx>
      <c:valAx>
        <c:axId val="144987264"/>
        <c:scaling>
          <c:orientation val="minMax"/>
        </c:scaling>
        <c:delete val="0"/>
        <c:axPos val="l"/>
        <c:majorGridlines/>
        <c:numFmt formatCode="General" sourceLinked="1"/>
        <c:majorTickMark val="out"/>
        <c:minorTickMark val="none"/>
        <c:tickLblPos val="nextTo"/>
        <c:crossAx val="14496089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Plot 1</a:t>
            </a:r>
          </a:p>
        </c:rich>
      </c:tx>
      <c:overlay val="0"/>
    </c:title>
    <c:autoTitleDeleted val="0"/>
    <c:plotArea>
      <c:layout/>
      <c:lineChart>
        <c:grouping val="standard"/>
        <c:varyColors val="0"/>
        <c:ser>
          <c:idx val="0"/>
          <c:order val="0"/>
          <c:tx>
            <c:strRef>
              <c:f>totals!$A$6</c:f>
              <c:strCache>
                <c:ptCount val="1"/>
                <c:pt idx="0">
                  <c:v>Kochia</c:v>
                </c:pt>
              </c:strCache>
            </c:strRef>
          </c:tx>
          <c:marker>
            <c:symbol val="none"/>
          </c:marker>
          <c:cat>
            <c:numRef>
              <c:f>totals!$B$1:$I$1</c:f>
              <c:numCache>
                <c:formatCode>General</c:formatCode>
                <c:ptCount val="8"/>
                <c:pt idx="0">
                  <c:v>2007</c:v>
                </c:pt>
                <c:pt idx="1">
                  <c:v>2008</c:v>
                </c:pt>
                <c:pt idx="2">
                  <c:v>2009</c:v>
                </c:pt>
                <c:pt idx="3">
                  <c:v>2010</c:v>
                </c:pt>
                <c:pt idx="4">
                  <c:v>2011</c:v>
                </c:pt>
                <c:pt idx="5">
                  <c:v>2012</c:v>
                </c:pt>
                <c:pt idx="6">
                  <c:v>2013</c:v>
                </c:pt>
                <c:pt idx="7">
                  <c:v>2014</c:v>
                </c:pt>
              </c:numCache>
            </c:numRef>
          </c:cat>
          <c:val>
            <c:numRef>
              <c:f>totals!$B$6:$I$6</c:f>
              <c:numCache>
                <c:formatCode>General</c:formatCode>
                <c:ptCount val="8"/>
                <c:pt idx="0">
                  <c:v>150</c:v>
                </c:pt>
                <c:pt idx="1">
                  <c:v>102</c:v>
                </c:pt>
                <c:pt idx="2">
                  <c:v>226</c:v>
                </c:pt>
                <c:pt idx="3">
                  <c:v>37</c:v>
                </c:pt>
                <c:pt idx="4">
                  <c:v>302</c:v>
                </c:pt>
                <c:pt idx="5">
                  <c:v>13</c:v>
                </c:pt>
                <c:pt idx="6">
                  <c:v>268</c:v>
                </c:pt>
                <c:pt idx="7">
                  <c:v>143</c:v>
                </c:pt>
              </c:numCache>
            </c:numRef>
          </c:val>
          <c:smooth val="0"/>
          <c:extLst>
            <c:ext xmlns:c16="http://schemas.microsoft.com/office/drawing/2014/chart" uri="{C3380CC4-5D6E-409C-BE32-E72D297353CC}">
              <c16:uniqueId val="{00000000-9E25-45F1-B948-D1D8F5D9662B}"/>
            </c:ext>
          </c:extLst>
        </c:ser>
        <c:ser>
          <c:idx val="1"/>
          <c:order val="1"/>
          <c:tx>
            <c:strRef>
              <c:f>totals!$A$9</c:f>
              <c:strCache>
                <c:ptCount val="1"/>
                <c:pt idx="0">
                  <c:v>Inland saltgrass</c:v>
                </c:pt>
              </c:strCache>
            </c:strRef>
          </c:tx>
          <c:marker>
            <c:symbol val="none"/>
          </c:marker>
          <c:cat>
            <c:numRef>
              <c:f>totals!$B$1:$I$1</c:f>
              <c:numCache>
                <c:formatCode>General</c:formatCode>
                <c:ptCount val="8"/>
                <c:pt idx="0">
                  <c:v>2007</c:v>
                </c:pt>
                <c:pt idx="1">
                  <c:v>2008</c:v>
                </c:pt>
                <c:pt idx="2">
                  <c:v>2009</c:v>
                </c:pt>
                <c:pt idx="3">
                  <c:v>2010</c:v>
                </c:pt>
                <c:pt idx="4">
                  <c:v>2011</c:v>
                </c:pt>
                <c:pt idx="5">
                  <c:v>2012</c:v>
                </c:pt>
                <c:pt idx="6">
                  <c:v>2013</c:v>
                </c:pt>
                <c:pt idx="7">
                  <c:v>2014</c:v>
                </c:pt>
              </c:numCache>
            </c:numRef>
          </c:cat>
          <c:val>
            <c:numRef>
              <c:f>totals!$B$9:$I$9</c:f>
              <c:numCache>
                <c:formatCode>General</c:formatCode>
                <c:ptCount val="8"/>
                <c:pt idx="0">
                  <c:v>31</c:v>
                </c:pt>
                <c:pt idx="1">
                  <c:v>72</c:v>
                </c:pt>
                <c:pt idx="2">
                  <c:v>101</c:v>
                </c:pt>
                <c:pt idx="3">
                  <c:v>74</c:v>
                </c:pt>
                <c:pt idx="4">
                  <c:v>146</c:v>
                </c:pt>
                <c:pt idx="5">
                  <c:v>123</c:v>
                </c:pt>
                <c:pt idx="6">
                  <c:v>129</c:v>
                </c:pt>
                <c:pt idx="7">
                  <c:v>138</c:v>
                </c:pt>
              </c:numCache>
            </c:numRef>
          </c:val>
          <c:smooth val="0"/>
          <c:extLst>
            <c:ext xmlns:c16="http://schemas.microsoft.com/office/drawing/2014/chart" uri="{C3380CC4-5D6E-409C-BE32-E72D297353CC}">
              <c16:uniqueId val="{00000001-9E25-45F1-B948-D1D8F5D9662B}"/>
            </c:ext>
          </c:extLst>
        </c:ser>
        <c:ser>
          <c:idx val="2"/>
          <c:order val="2"/>
          <c:tx>
            <c:strRef>
              <c:f>totals!$A$10</c:f>
              <c:strCache>
                <c:ptCount val="1"/>
                <c:pt idx="0">
                  <c:v>Western wheatgrass</c:v>
                </c:pt>
              </c:strCache>
            </c:strRef>
          </c:tx>
          <c:marker>
            <c:symbol val="none"/>
          </c:marker>
          <c:cat>
            <c:numRef>
              <c:f>totals!$B$1:$I$1</c:f>
              <c:numCache>
                <c:formatCode>General</c:formatCode>
                <c:ptCount val="8"/>
                <c:pt idx="0">
                  <c:v>2007</c:v>
                </c:pt>
                <c:pt idx="1">
                  <c:v>2008</c:v>
                </c:pt>
                <c:pt idx="2">
                  <c:v>2009</c:v>
                </c:pt>
                <c:pt idx="3">
                  <c:v>2010</c:v>
                </c:pt>
                <c:pt idx="4">
                  <c:v>2011</c:v>
                </c:pt>
                <c:pt idx="5">
                  <c:v>2012</c:v>
                </c:pt>
                <c:pt idx="6">
                  <c:v>2013</c:v>
                </c:pt>
                <c:pt idx="7">
                  <c:v>2014</c:v>
                </c:pt>
              </c:numCache>
            </c:numRef>
          </c:cat>
          <c:val>
            <c:numRef>
              <c:f>totals!$B$10:$I$10</c:f>
              <c:numCache>
                <c:formatCode>General</c:formatCode>
                <c:ptCount val="8"/>
                <c:pt idx="0">
                  <c:v>1</c:v>
                </c:pt>
                <c:pt idx="1">
                  <c:v>1</c:v>
                </c:pt>
                <c:pt idx="2">
                  <c:v>10</c:v>
                </c:pt>
                <c:pt idx="3">
                  <c:v>3</c:v>
                </c:pt>
                <c:pt idx="4">
                  <c:v>11</c:v>
                </c:pt>
                <c:pt idx="5">
                  <c:v>3</c:v>
                </c:pt>
                <c:pt idx="6">
                  <c:v>17</c:v>
                </c:pt>
                <c:pt idx="7">
                  <c:v>1</c:v>
                </c:pt>
              </c:numCache>
            </c:numRef>
          </c:val>
          <c:smooth val="0"/>
          <c:extLst>
            <c:ext xmlns:c16="http://schemas.microsoft.com/office/drawing/2014/chart" uri="{C3380CC4-5D6E-409C-BE32-E72D297353CC}">
              <c16:uniqueId val="{00000002-9E25-45F1-B948-D1D8F5D9662B}"/>
            </c:ext>
          </c:extLst>
        </c:ser>
        <c:dLbls>
          <c:showLegendKey val="0"/>
          <c:showVal val="0"/>
          <c:showCatName val="0"/>
          <c:showSerName val="0"/>
          <c:showPercent val="0"/>
          <c:showBubbleSize val="0"/>
        </c:dLbls>
        <c:smooth val="0"/>
        <c:axId val="145005184"/>
        <c:axId val="145019264"/>
      </c:lineChart>
      <c:catAx>
        <c:axId val="145005184"/>
        <c:scaling>
          <c:orientation val="minMax"/>
        </c:scaling>
        <c:delete val="0"/>
        <c:axPos val="b"/>
        <c:numFmt formatCode="General" sourceLinked="1"/>
        <c:majorTickMark val="out"/>
        <c:minorTickMark val="none"/>
        <c:tickLblPos val="nextTo"/>
        <c:crossAx val="145019264"/>
        <c:crosses val="autoZero"/>
        <c:auto val="1"/>
        <c:lblAlgn val="ctr"/>
        <c:lblOffset val="100"/>
        <c:noMultiLvlLbl val="0"/>
      </c:catAx>
      <c:valAx>
        <c:axId val="145019264"/>
        <c:scaling>
          <c:orientation val="minMax"/>
        </c:scaling>
        <c:delete val="0"/>
        <c:axPos val="l"/>
        <c:majorGridlines/>
        <c:numFmt formatCode="General" sourceLinked="1"/>
        <c:majorTickMark val="out"/>
        <c:minorTickMark val="none"/>
        <c:tickLblPos val="nextTo"/>
        <c:crossAx val="14500518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RK Plot 17</a:t>
            </a:r>
          </a:p>
        </c:rich>
      </c:tx>
      <c:overlay val="0"/>
    </c:title>
    <c:autoTitleDeleted val="0"/>
    <c:plotArea>
      <c:layout/>
      <c:lineChart>
        <c:grouping val="standard"/>
        <c:varyColors val="0"/>
        <c:ser>
          <c:idx val="0"/>
          <c:order val="0"/>
          <c:tx>
            <c:v>Kochia</c:v>
          </c:tx>
          <c:marker>
            <c:symbol val="none"/>
          </c:marker>
          <c:cat>
            <c:numRef>
              <c:f>totals!$B$103:$I$103</c:f>
              <c:numCache>
                <c:formatCode>General</c:formatCode>
                <c:ptCount val="8"/>
                <c:pt idx="0">
                  <c:v>2009</c:v>
                </c:pt>
                <c:pt idx="1">
                  <c:v>2010</c:v>
                </c:pt>
                <c:pt idx="2">
                  <c:v>2011</c:v>
                </c:pt>
                <c:pt idx="3">
                  <c:v>2012</c:v>
                </c:pt>
                <c:pt idx="4">
                  <c:v>2013</c:v>
                </c:pt>
                <c:pt idx="5">
                  <c:v>2014</c:v>
                </c:pt>
                <c:pt idx="6">
                  <c:v>2015</c:v>
                </c:pt>
                <c:pt idx="7">
                  <c:v>2016</c:v>
                </c:pt>
              </c:numCache>
            </c:numRef>
          </c:cat>
          <c:val>
            <c:numRef>
              <c:f>totals!$B$108:$I$108</c:f>
              <c:numCache>
                <c:formatCode>General</c:formatCode>
                <c:ptCount val="8"/>
                <c:pt idx="0">
                  <c:v>21</c:v>
                </c:pt>
                <c:pt idx="1">
                  <c:v>27</c:v>
                </c:pt>
                <c:pt idx="2">
                  <c:v>110</c:v>
                </c:pt>
                <c:pt idx="3">
                  <c:v>0</c:v>
                </c:pt>
                <c:pt idx="4">
                  <c:v>97</c:v>
                </c:pt>
                <c:pt idx="5">
                  <c:v>157</c:v>
                </c:pt>
                <c:pt idx="6">
                  <c:v>108</c:v>
                </c:pt>
                <c:pt idx="7">
                  <c:v>85</c:v>
                </c:pt>
              </c:numCache>
            </c:numRef>
          </c:val>
          <c:smooth val="0"/>
          <c:extLst>
            <c:ext xmlns:c16="http://schemas.microsoft.com/office/drawing/2014/chart" uri="{C3380CC4-5D6E-409C-BE32-E72D297353CC}">
              <c16:uniqueId val="{00000000-5046-4212-950A-F4E45DF4BF45}"/>
            </c:ext>
          </c:extLst>
        </c:ser>
        <c:ser>
          <c:idx val="1"/>
          <c:order val="1"/>
          <c:tx>
            <c:v>Inland saltgrass</c:v>
          </c:tx>
          <c:marker>
            <c:symbol val="none"/>
          </c:marker>
          <c:cat>
            <c:numRef>
              <c:f>totals!$B$103:$I$103</c:f>
              <c:numCache>
                <c:formatCode>General</c:formatCode>
                <c:ptCount val="8"/>
                <c:pt idx="0">
                  <c:v>2009</c:v>
                </c:pt>
                <c:pt idx="1">
                  <c:v>2010</c:v>
                </c:pt>
                <c:pt idx="2">
                  <c:v>2011</c:v>
                </c:pt>
                <c:pt idx="3">
                  <c:v>2012</c:v>
                </c:pt>
                <c:pt idx="4">
                  <c:v>2013</c:v>
                </c:pt>
                <c:pt idx="5">
                  <c:v>2014</c:v>
                </c:pt>
                <c:pt idx="6">
                  <c:v>2015</c:v>
                </c:pt>
                <c:pt idx="7">
                  <c:v>2016</c:v>
                </c:pt>
              </c:numCache>
            </c:numRef>
          </c:cat>
          <c:val>
            <c:numRef>
              <c:f>totals!$B$110:$I$110</c:f>
              <c:numCache>
                <c:formatCode>General</c:formatCode>
                <c:ptCount val="8"/>
                <c:pt idx="0">
                  <c:v>134</c:v>
                </c:pt>
                <c:pt idx="1">
                  <c:v>159</c:v>
                </c:pt>
                <c:pt idx="2">
                  <c:v>158</c:v>
                </c:pt>
                <c:pt idx="3">
                  <c:v>141</c:v>
                </c:pt>
                <c:pt idx="4">
                  <c:v>142</c:v>
                </c:pt>
                <c:pt idx="5">
                  <c:v>125</c:v>
                </c:pt>
                <c:pt idx="6">
                  <c:v>144</c:v>
                </c:pt>
                <c:pt idx="7">
                  <c:v>130</c:v>
                </c:pt>
              </c:numCache>
            </c:numRef>
          </c:val>
          <c:smooth val="0"/>
          <c:extLst>
            <c:ext xmlns:c16="http://schemas.microsoft.com/office/drawing/2014/chart" uri="{C3380CC4-5D6E-409C-BE32-E72D297353CC}">
              <c16:uniqueId val="{00000001-5046-4212-950A-F4E45DF4BF45}"/>
            </c:ext>
          </c:extLst>
        </c:ser>
        <c:dLbls>
          <c:showLegendKey val="0"/>
          <c:showVal val="0"/>
          <c:showCatName val="0"/>
          <c:showSerName val="0"/>
          <c:showPercent val="0"/>
          <c:showBubbleSize val="0"/>
        </c:dLbls>
        <c:smooth val="0"/>
        <c:axId val="145425536"/>
        <c:axId val="145427072"/>
      </c:lineChart>
      <c:catAx>
        <c:axId val="145425536"/>
        <c:scaling>
          <c:orientation val="minMax"/>
        </c:scaling>
        <c:delete val="0"/>
        <c:axPos val="b"/>
        <c:numFmt formatCode="General" sourceLinked="1"/>
        <c:majorTickMark val="out"/>
        <c:minorTickMark val="none"/>
        <c:tickLblPos val="nextTo"/>
        <c:crossAx val="145427072"/>
        <c:crosses val="autoZero"/>
        <c:auto val="1"/>
        <c:lblAlgn val="ctr"/>
        <c:lblOffset val="100"/>
        <c:noMultiLvlLbl val="0"/>
      </c:catAx>
      <c:valAx>
        <c:axId val="145427072"/>
        <c:scaling>
          <c:orientation val="minMax"/>
        </c:scaling>
        <c:delete val="0"/>
        <c:axPos val="l"/>
        <c:majorGridlines/>
        <c:numFmt formatCode="General" sourceLinked="1"/>
        <c:majorTickMark val="out"/>
        <c:minorTickMark val="none"/>
        <c:tickLblPos val="nextTo"/>
        <c:crossAx val="14542553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Saltgrass Totals</a:t>
            </a:r>
          </a:p>
        </c:rich>
      </c:tx>
      <c:overlay val="1"/>
    </c:title>
    <c:autoTitleDeleted val="0"/>
    <c:plotArea>
      <c:layout/>
      <c:lineChart>
        <c:grouping val="standard"/>
        <c:varyColors val="0"/>
        <c:ser>
          <c:idx val="0"/>
          <c:order val="0"/>
          <c:tx>
            <c:v>Plot 1</c:v>
          </c:tx>
          <c:marker>
            <c:symbol val="none"/>
          </c:marker>
          <c:cat>
            <c:numRef>
              <c:f>totals!$C$140:$N$140</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totals!$C$141:$N$141</c:f>
              <c:numCache>
                <c:formatCode>General</c:formatCode>
                <c:ptCount val="12"/>
                <c:pt idx="0">
                  <c:v>56</c:v>
                </c:pt>
                <c:pt idx="1">
                  <c:v>31</c:v>
                </c:pt>
                <c:pt idx="2">
                  <c:v>72</c:v>
                </c:pt>
                <c:pt idx="3">
                  <c:v>101</c:v>
                </c:pt>
                <c:pt idx="4">
                  <c:v>74</c:v>
                </c:pt>
                <c:pt idx="5">
                  <c:v>146</c:v>
                </c:pt>
                <c:pt idx="6">
                  <c:v>123</c:v>
                </c:pt>
                <c:pt idx="7">
                  <c:v>129</c:v>
                </c:pt>
                <c:pt idx="8">
                  <c:v>138</c:v>
                </c:pt>
                <c:pt idx="9">
                  <c:v>161</c:v>
                </c:pt>
                <c:pt idx="10">
                  <c:v>120</c:v>
                </c:pt>
                <c:pt idx="11">
                  <c:v>129</c:v>
                </c:pt>
              </c:numCache>
            </c:numRef>
          </c:val>
          <c:smooth val="0"/>
          <c:extLst>
            <c:ext xmlns:c16="http://schemas.microsoft.com/office/drawing/2014/chart" uri="{C3380CC4-5D6E-409C-BE32-E72D297353CC}">
              <c16:uniqueId val="{00000000-0160-416E-955E-307AB5848C05}"/>
            </c:ext>
          </c:extLst>
        </c:ser>
        <c:ser>
          <c:idx val="1"/>
          <c:order val="1"/>
          <c:tx>
            <c:v>Plot 7</c:v>
          </c:tx>
          <c:marker>
            <c:symbol val="none"/>
          </c:marker>
          <c:cat>
            <c:numRef>
              <c:f>totals!$C$140:$N$140</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totals!$C$142:$N$142</c:f>
              <c:numCache>
                <c:formatCode>General</c:formatCode>
                <c:ptCount val="12"/>
                <c:pt idx="0">
                  <c:v>22</c:v>
                </c:pt>
                <c:pt idx="1">
                  <c:v>27</c:v>
                </c:pt>
                <c:pt idx="2">
                  <c:v>28</c:v>
                </c:pt>
                <c:pt idx="3">
                  <c:v>33</c:v>
                </c:pt>
                <c:pt idx="4">
                  <c:v>45</c:v>
                </c:pt>
                <c:pt idx="5">
                  <c:v>61</c:v>
                </c:pt>
                <c:pt idx="6">
                  <c:v>51</c:v>
                </c:pt>
                <c:pt idx="7">
                  <c:v>46</c:v>
                </c:pt>
                <c:pt idx="8">
                  <c:v>32</c:v>
                </c:pt>
                <c:pt idx="9">
                  <c:v>48</c:v>
                </c:pt>
                <c:pt idx="10">
                  <c:v>69</c:v>
                </c:pt>
                <c:pt idx="11">
                  <c:v>46</c:v>
                </c:pt>
              </c:numCache>
            </c:numRef>
          </c:val>
          <c:smooth val="0"/>
          <c:extLst>
            <c:ext xmlns:c16="http://schemas.microsoft.com/office/drawing/2014/chart" uri="{C3380CC4-5D6E-409C-BE32-E72D297353CC}">
              <c16:uniqueId val="{00000001-0160-416E-955E-307AB5848C05}"/>
            </c:ext>
          </c:extLst>
        </c:ser>
        <c:ser>
          <c:idx val="2"/>
          <c:order val="2"/>
          <c:tx>
            <c:v>Plot 14</c:v>
          </c:tx>
          <c:marker>
            <c:symbol val="none"/>
          </c:marker>
          <c:cat>
            <c:numRef>
              <c:f>totals!$C$140:$N$140</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totals!$C$143:$N$143</c:f>
              <c:numCache>
                <c:formatCode>General</c:formatCode>
                <c:ptCount val="12"/>
                <c:pt idx="0">
                  <c:v>28</c:v>
                </c:pt>
                <c:pt idx="1">
                  <c:v>14</c:v>
                </c:pt>
                <c:pt idx="2">
                  <c:v>40</c:v>
                </c:pt>
                <c:pt idx="3">
                  <c:v>41</c:v>
                </c:pt>
                <c:pt idx="4">
                  <c:v>51</c:v>
                </c:pt>
                <c:pt idx="5">
                  <c:v>35</c:v>
                </c:pt>
                <c:pt idx="6">
                  <c:v>30</c:v>
                </c:pt>
                <c:pt idx="7">
                  <c:v>40</c:v>
                </c:pt>
                <c:pt idx="8">
                  <c:v>47</c:v>
                </c:pt>
                <c:pt idx="9">
                  <c:v>47</c:v>
                </c:pt>
                <c:pt idx="10">
                  <c:v>53</c:v>
                </c:pt>
                <c:pt idx="11">
                  <c:v>44</c:v>
                </c:pt>
              </c:numCache>
            </c:numRef>
          </c:val>
          <c:smooth val="0"/>
          <c:extLst>
            <c:ext xmlns:c16="http://schemas.microsoft.com/office/drawing/2014/chart" uri="{C3380CC4-5D6E-409C-BE32-E72D297353CC}">
              <c16:uniqueId val="{00000002-0160-416E-955E-307AB5848C05}"/>
            </c:ext>
          </c:extLst>
        </c:ser>
        <c:ser>
          <c:idx val="3"/>
          <c:order val="3"/>
          <c:tx>
            <c:v>Plot 15</c:v>
          </c:tx>
          <c:marker>
            <c:symbol val="none"/>
          </c:marker>
          <c:cat>
            <c:numRef>
              <c:f>totals!$C$140:$N$140</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totals!$C$144:$N$144</c:f>
              <c:numCache>
                <c:formatCode>General</c:formatCode>
                <c:ptCount val="12"/>
                <c:pt idx="0">
                  <c:v>69</c:v>
                </c:pt>
                <c:pt idx="1">
                  <c:v>54</c:v>
                </c:pt>
                <c:pt idx="2">
                  <c:v>123</c:v>
                </c:pt>
                <c:pt idx="3">
                  <c:v>114</c:v>
                </c:pt>
                <c:pt idx="4">
                  <c:v>150</c:v>
                </c:pt>
                <c:pt idx="5">
                  <c:v>140</c:v>
                </c:pt>
                <c:pt idx="6">
                  <c:v>98</c:v>
                </c:pt>
                <c:pt idx="7">
                  <c:v>120</c:v>
                </c:pt>
                <c:pt idx="8">
                  <c:v>97</c:v>
                </c:pt>
                <c:pt idx="9">
                  <c:v>106</c:v>
                </c:pt>
                <c:pt idx="10">
                  <c:v>65</c:v>
                </c:pt>
                <c:pt idx="11">
                  <c:v>37</c:v>
                </c:pt>
              </c:numCache>
            </c:numRef>
          </c:val>
          <c:smooth val="0"/>
          <c:extLst>
            <c:ext xmlns:c16="http://schemas.microsoft.com/office/drawing/2014/chart" uri="{C3380CC4-5D6E-409C-BE32-E72D297353CC}">
              <c16:uniqueId val="{00000003-0160-416E-955E-307AB5848C05}"/>
            </c:ext>
          </c:extLst>
        </c:ser>
        <c:ser>
          <c:idx val="4"/>
          <c:order val="4"/>
          <c:tx>
            <c:v>Plot 16</c:v>
          </c:tx>
          <c:spPr>
            <a:ln>
              <a:solidFill>
                <a:srgbClr val="FFC000"/>
              </a:solidFill>
            </a:ln>
          </c:spPr>
          <c:marker>
            <c:symbol val="none"/>
          </c:marker>
          <c:cat>
            <c:numRef>
              <c:f>totals!$C$140:$N$140</c:f>
              <c:numCache>
                <c:formatCode>General</c:formatCode>
                <c:ptCount val="12"/>
                <c:pt idx="0">
                  <c:v>2006</c:v>
                </c:pt>
                <c:pt idx="1">
                  <c:v>2007</c:v>
                </c:pt>
                <c:pt idx="2">
                  <c:v>2008</c:v>
                </c:pt>
                <c:pt idx="3">
                  <c:v>2009</c:v>
                </c:pt>
                <c:pt idx="4">
                  <c:v>2010</c:v>
                </c:pt>
                <c:pt idx="5">
                  <c:v>2011</c:v>
                </c:pt>
                <c:pt idx="6">
                  <c:v>2012</c:v>
                </c:pt>
                <c:pt idx="7">
                  <c:v>2013</c:v>
                </c:pt>
                <c:pt idx="8">
                  <c:v>2014</c:v>
                </c:pt>
                <c:pt idx="9">
                  <c:v>2015</c:v>
                </c:pt>
                <c:pt idx="10">
                  <c:v>2016</c:v>
                </c:pt>
                <c:pt idx="11">
                  <c:v>2017</c:v>
                </c:pt>
              </c:numCache>
            </c:numRef>
          </c:cat>
          <c:val>
            <c:numRef>
              <c:f>totals!$C$145:$N$145</c:f>
              <c:numCache>
                <c:formatCode>General</c:formatCode>
                <c:ptCount val="12"/>
                <c:pt idx="1">
                  <c:v>22</c:v>
                </c:pt>
                <c:pt idx="2">
                  <c:v>147</c:v>
                </c:pt>
                <c:pt idx="3">
                  <c:v>164</c:v>
                </c:pt>
                <c:pt idx="4">
                  <c:v>196</c:v>
                </c:pt>
                <c:pt idx="5">
                  <c:v>196</c:v>
                </c:pt>
                <c:pt idx="6">
                  <c:v>195</c:v>
                </c:pt>
                <c:pt idx="7">
                  <c:v>193</c:v>
                </c:pt>
                <c:pt idx="8">
                  <c:v>173</c:v>
                </c:pt>
                <c:pt idx="9">
                  <c:v>140</c:v>
                </c:pt>
                <c:pt idx="10">
                  <c:v>123</c:v>
                </c:pt>
                <c:pt idx="11">
                  <c:v>108</c:v>
                </c:pt>
              </c:numCache>
            </c:numRef>
          </c:val>
          <c:smooth val="0"/>
          <c:extLst>
            <c:ext xmlns:c16="http://schemas.microsoft.com/office/drawing/2014/chart" uri="{C3380CC4-5D6E-409C-BE32-E72D297353CC}">
              <c16:uniqueId val="{00000004-0160-416E-955E-307AB5848C05}"/>
            </c:ext>
          </c:extLst>
        </c:ser>
        <c:ser>
          <c:idx val="5"/>
          <c:order val="5"/>
          <c:tx>
            <c:v>Plot 17</c:v>
          </c:tx>
          <c:marker>
            <c:symbol val="none"/>
          </c:marker>
          <c:val>
            <c:numRef>
              <c:f>totals!$C$146:$N$146</c:f>
              <c:numCache>
                <c:formatCode>General</c:formatCode>
                <c:ptCount val="12"/>
                <c:pt idx="3">
                  <c:v>134</c:v>
                </c:pt>
                <c:pt idx="4">
                  <c:v>159</c:v>
                </c:pt>
                <c:pt idx="5">
                  <c:v>158</c:v>
                </c:pt>
                <c:pt idx="6">
                  <c:v>141</c:v>
                </c:pt>
                <c:pt idx="7">
                  <c:v>142</c:v>
                </c:pt>
                <c:pt idx="8">
                  <c:v>125</c:v>
                </c:pt>
                <c:pt idx="9">
                  <c:v>144</c:v>
                </c:pt>
                <c:pt idx="10">
                  <c:v>130</c:v>
                </c:pt>
              </c:numCache>
            </c:numRef>
          </c:val>
          <c:smooth val="0"/>
          <c:extLst>
            <c:ext xmlns:c16="http://schemas.microsoft.com/office/drawing/2014/chart" uri="{C3380CC4-5D6E-409C-BE32-E72D297353CC}">
              <c16:uniqueId val="{00000005-0160-416E-955E-307AB5848C05}"/>
            </c:ext>
          </c:extLst>
        </c:ser>
        <c:dLbls>
          <c:showLegendKey val="0"/>
          <c:showVal val="0"/>
          <c:showCatName val="0"/>
          <c:showSerName val="0"/>
          <c:showPercent val="0"/>
          <c:showBubbleSize val="0"/>
        </c:dLbls>
        <c:smooth val="0"/>
        <c:axId val="145479552"/>
        <c:axId val="145481088"/>
      </c:lineChart>
      <c:catAx>
        <c:axId val="145479552"/>
        <c:scaling>
          <c:orientation val="minMax"/>
        </c:scaling>
        <c:delete val="0"/>
        <c:axPos val="b"/>
        <c:numFmt formatCode="General" sourceLinked="1"/>
        <c:majorTickMark val="out"/>
        <c:minorTickMark val="none"/>
        <c:tickLblPos val="nextTo"/>
        <c:crossAx val="145481088"/>
        <c:crosses val="autoZero"/>
        <c:auto val="1"/>
        <c:lblAlgn val="ctr"/>
        <c:lblOffset val="100"/>
        <c:noMultiLvlLbl val="0"/>
      </c:catAx>
      <c:valAx>
        <c:axId val="145481088"/>
        <c:scaling>
          <c:orientation val="minMax"/>
        </c:scaling>
        <c:delete val="0"/>
        <c:axPos val="l"/>
        <c:majorGridlines/>
        <c:numFmt formatCode="General" sourceLinked="1"/>
        <c:majorTickMark val="out"/>
        <c:minorTickMark val="none"/>
        <c:tickLblPos val="nextTo"/>
        <c:crossAx val="145479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8" Type="http://schemas.openxmlformats.org/officeDocument/2006/relationships/chart" Target="../charts/chart15.xml"/><Relationship Id="rId3" Type="http://schemas.openxmlformats.org/officeDocument/2006/relationships/chart" Target="../charts/chart10.xml"/><Relationship Id="rId7" Type="http://schemas.openxmlformats.org/officeDocument/2006/relationships/chart" Target="../charts/chart14.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15</xdr:col>
      <xdr:colOff>285750</xdr:colOff>
      <xdr:row>500</xdr:row>
      <xdr:rowOff>80962</xdr:rowOff>
    </xdr:from>
    <xdr:to>
      <xdr:col>24</xdr:col>
      <xdr:colOff>266700</xdr:colOff>
      <xdr:row>520</xdr:row>
      <xdr:rowOff>71437</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15</xdr:col>
      <xdr:colOff>266700</xdr:colOff>
      <xdr:row>314</xdr:row>
      <xdr:rowOff>61912</xdr:rowOff>
    </xdr:from>
    <xdr:to>
      <xdr:col>23</xdr:col>
      <xdr:colOff>533400</xdr:colOff>
      <xdr:row>331</xdr:row>
      <xdr:rowOff>52387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452437</xdr:colOff>
      <xdr:row>290</xdr:row>
      <xdr:rowOff>4762</xdr:rowOff>
    </xdr:from>
    <xdr:to>
      <xdr:col>16</xdr:col>
      <xdr:colOff>147637</xdr:colOff>
      <xdr:row>306</xdr:row>
      <xdr:rowOff>157162</xdr:rowOff>
    </xdr:to>
    <xdr:graphicFrame macro="">
      <xdr:nvGraphicFramePr>
        <xdr:cNvPr id="3" name="Chart 2" title="Plo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4.xml><?xml version="1.0" encoding="utf-8"?>
<xdr:wsDr xmlns:xdr="http://schemas.openxmlformats.org/drawingml/2006/spreadsheetDrawing" xmlns:a="http://schemas.openxmlformats.org/drawingml/2006/main">
  <xdr:twoCellAnchor>
    <xdr:from>
      <xdr:col>16</xdr:col>
      <xdr:colOff>128586</xdr:colOff>
      <xdr:row>297</xdr:row>
      <xdr:rowOff>52387</xdr:rowOff>
    </xdr:from>
    <xdr:to>
      <xdr:col>24</xdr:col>
      <xdr:colOff>514349</xdr:colOff>
      <xdr:row>314</xdr:row>
      <xdr:rowOff>42862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5.xml><?xml version="1.0" encoding="utf-8"?>
<xdr:wsDr xmlns:xdr="http://schemas.openxmlformats.org/drawingml/2006/spreadsheetDrawing" xmlns:a="http://schemas.openxmlformats.org/drawingml/2006/main">
  <xdr:twoCellAnchor>
    <xdr:from>
      <xdr:col>15</xdr:col>
      <xdr:colOff>180975</xdr:colOff>
      <xdr:row>300</xdr:row>
      <xdr:rowOff>119062</xdr:rowOff>
    </xdr:from>
    <xdr:to>
      <xdr:col>22</xdr:col>
      <xdr:colOff>485775</xdr:colOff>
      <xdr:row>317</xdr:row>
      <xdr:rowOff>109537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15</xdr:col>
      <xdr:colOff>585787</xdr:colOff>
      <xdr:row>299</xdr:row>
      <xdr:rowOff>52387</xdr:rowOff>
    </xdr:from>
    <xdr:to>
      <xdr:col>24</xdr:col>
      <xdr:colOff>314325</xdr:colOff>
      <xdr:row>316</xdr:row>
      <xdr:rowOff>42862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11</xdr:col>
      <xdr:colOff>38100</xdr:colOff>
      <xdr:row>293</xdr:row>
      <xdr:rowOff>119062</xdr:rowOff>
    </xdr:from>
    <xdr:to>
      <xdr:col>18</xdr:col>
      <xdr:colOff>342900</xdr:colOff>
      <xdr:row>310</xdr:row>
      <xdr:rowOff>109537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10</xdr:col>
      <xdr:colOff>542931</xdr:colOff>
      <xdr:row>86</xdr:row>
      <xdr:rowOff>19050</xdr:rowOff>
    </xdr:from>
    <xdr:to>
      <xdr:col>18</xdr:col>
      <xdr:colOff>142881</xdr:colOff>
      <xdr:row>103</xdr:row>
      <xdr:rowOff>9525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657231</xdr:colOff>
      <xdr:row>67</xdr:row>
      <xdr:rowOff>123825</xdr:rowOff>
    </xdr:from>
    <xdr:to>
      <xdr:col>18</xdr:col>
      <xdr:colOff>257181</xdr:colOff>
      <xdr:row>86</xdr:row>
      <xdr:rowOff>114300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85731</xdr:colOff>
      <xdr:row>51</xdr:row>
      <xdr:rowOff>76200</xdr:rowOff>
    </xdr:from>
    <xdr:to>
      <xdr:col>18</xdr:col>
      <xdr:colOff>390531</xdr:colOff>
      <xdr:row>68</xdr:row>
      <xdr:rowOff>66675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590556</xdr:colOff>
      <xdr:row>33</xdr:row>
      <xdr:rowOff>142875</xdr:rowOff>
    </xdr:from>
    <xdr:to>
      <xdr:col>17</xdr:col>
      <xdr:colOff>190506</xdr:colOff>
      <xdr:row>50</xdr:row>
      <xdr:rowOff>133350</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600081</xdr:colOff>
      <xdr:row>16</xdr:row>
      <xdr:rowOff>123825</xdr:rowOff>
    </xdr:from>
    <xdr:to>
      <xdr:col>17</xdr:col>
      <xdr:colOff>200031</xdr:colOff>
      <xdr:row>34</xdr:row>
      <xdr:rowOff>114300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200031</xdr:colOff>
      <xdr:row>0</xdr:row>
      <xdr:rowOff>0</xdr:rowOff>
    </xdr:from>
    <xdr:to>
      <xdr:col>17</xdr:col>
      <xdr:colOff>409581</xdr:colOff>
      <xdr:row>17</xdr:row>
      <xdr:rowOff>152400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238125</xdr:colOff>
      <xdr:row>104</xdr:row>
      <xdr:rowOff>80962</xdr:rowOff>
    </xdr:from>
    <xdr:to>
      <xdr:col>16</xdr:col>
      <xdr:colOff>447675</xdr:colOff>
      <xdr:row>121</xdr:row>
      <xdr:rowOff>71437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428624</xdr:colOff>
      <xdr:row>147</xdr:row>
      <xdr:rowOff>157162</xdr:rowOff>
    </xdr:from>
    <xdr:to>
      <xdr:col>16</xdr:col>
      <xdr:colOff>95249</xdr:colOff>
      <xdr:row>164</xdr:row>
      <xdr:rowOff>147637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514350</xdr:colOff>
      <xdr:row>4</xdr:row>
      <xdr:rowOff>57150</xdr:rowOff>
    </xdr:from>
    <xdr:to>
      <xdr:col>15</xdr:col>
      <xdr:colOff>514350</xdr:colOff>
      <xdr:row>19</xdr:row>
      <xdr:rowOff>9525</xdr:rowOff>
    </xdr:to>
    <mc:AlternateContent xmlns:mc="http://schemas.openxmlformats.org/markup-compatibility/2006" xmlns:a14="http://schemas.microsoft.com/office/drawing/2010/main">
      <mc:Choice Requires="a14">
        <xdr:graphicFrame macro="">
          <xdr:nvGraphicFramePr>
            <xdr:cNvPr id="2" name="species"/>
            <xdr:cNvGraphicFramePr/>
          </xdr:nvGraphicFramePr>
          <xdr:xfrm>
            <a:off x="0" y="0"/>
            <a:ext cx="0" cy="0"/>
          </xdr:xfrm>
          <a:graphic>
            <a:graphicData uri="http://schemas.microsoft.com/office/drawing/2010/slicer">
              <sle:slicer xmlns:sle="http://schemas.microsoft.com/office/drawing/2010/slicer" name="species"/>
            </a:graphicData>
          </a:graphic>
        </xdr:graphicFrame>
      </mc:Choice>
      <mc:Fallback xmlns="">
        <xdr:sp macro="" textlink="">
          <xdr:nvSpPr>
            <xdr:cNvPr id="0" name=""/>
            <xdr:cNvSpPr>
              <a:spLocks noTextEdit="1"/>
            </xdr:cNvSpPr>
          </xdr:nvSpPr>
          <xdr:spPr>
            <a:xfrm>
              <a:off x="8382000" y="704850"/>
              <a:ext cx="1828800" cy="2381250"/>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 Fish &amp; Wildlife Service" refreshedDate="41309.677452777774" createdVersion="4" refreshedVersion="4" minRefreshableVersion="3" recordCount="552">
  <cacheSource type="worksheet">
    <worksheetSource ref="A1:D553" sheet="alldata"/>
  </cacheSource>
  <cacheFields count="4">
    <cacheField name="Plot #" numFmtId="0">
      <sharedItems containsMixedTypes="1" containsNumber="1" containsInteger="1" minValue="1" maxValue="17" count="10">
        <n v="1"/>
        <n v="7"/>
        <n v="10"/>
        <n v="8"/>
        <n v="13"/>
        <n v="14"/>
        <n v="15"/>
        <n v="16"/>
        <n v="17"/>
        <s v="PP5"/>
      </sharedItems>
    </cacheField>
    <cacheField name="species" numFmtId="0">
      <sharedItems count="28">
        <s v="Russian knapweed - alive"/>
        <s v="Russian knapweed - dormant"/>
        <s v="Russian knapweed - dead"/>
        <s v="Perennial pepperweed"/>
        <s v="Kochia"/>
        <s v="Kochia Dead"/>
        <s v="Bare ground/litter"/>
        <s v="Inland saltgrass"/>
        <s v="Wheatgrass"/>
        <s v="Alkali sacaton"/>
        <s v="Poverty sumpweed"/>
        <s v="Rabbitbrush"/>
        <s v="Wheatgrass - dormant"/>
        <s v="Cheatgrass"/>
        <s v="Unknown grass"/>
        <s v="Total grasses"/>
        <s v="Mustard"/>
        <s v="Sweet clover"/>
        <s v="Western wheatgrass -  dormant" u="1"/>
        <s v="Poverty weed" u="1"/>
        <s v="Wheatgrass - western" u="1"/>
        <s v="Cheat grass" u="1"/>
        <s v="Povertyweed" u="1"/>
        <s v="Unkown grass" u="1"/>
        <s v="Wheatgrass -  dormant" u="1"/>
        <s v="Western wheatgrass" u="1"/>
        <s v="Wheatgrass dormant" u="1"/>
        <s v="Western wheatgrass dormant" u="1"/>
      </sharedItems>
    </cacheField>
    <cacheField name="total" numFmtId="0">
      <sharedItems containsString="0" containsBlank="1" containsNumber="1" containsInteger="1" minValue="0" maxValue="302"/>
    </cacheField>
    <cacheField name="year" numFmtId="0">
      <sharedItems containsSemiMixedTypes="0" containsString="0" containsNumber="1" containsInteger="1" minValue="2006" maxValue="2012" count="7">
        <n v="2007"/>
        <n v="2008"/>
        <n v="2009"/>
        <n v="2010"/>
        <n v="2011"/>
        <n v="2012"/>
        <n v="2006"/>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552">
  <r>
    <x v="0"/>
    <x v="0"/>
    <n v="148"/>
    <x v="0"/>
  </r>
  <r>
    <x v="0"/>
    <x v="1"/>
    <n v="56"/>
    <x v="0"/>
  </r>
  <r>
    <x v="0"/>
    <x v="2"/>
    <n v="52"/>
    <x v="0"/>
  </r>
  <r>
    <x v="0"/>
    <x v="3"/>
    <n v="0"/>
    <x v="0"/>
  </r>
  <r>
    <x v="0"/>
    <x v="4"/>
    <n v="150"/>
    <x v="0"/>
  </r>
  <r>
    <x v="0"/>
    <x v="5"/>
    <m/>
    <x v="0"/>
  </r>
  <r>
    <x v="0"/>
    <x v="6"/>
    <n v="82"/>
    <x v="0"/>
  </r>
  <r>
    <x v="0"/>
    <x v="7"/>
    <n v="31"/>
    <x v="0"/>
  </r>
  <r>
    <x v="0"/>
    <x v="8"/>
    <n v="1"/>
    <x v="0"/>
  </r>
  <r>
    <x v="0"/>
    <x v="9"/>
    <n v="1"/>
    <x v="0"/>
  </r>
  <r>
    <x v="0"/>
    <x v="10"/>
    <n v="1"/>
    <x v="0"/>
  </r>
  <r>
    <x v="0"/>
    <x v="0"/>
    <n v="9"/>
    <x v="1"/>
  </r>
  <r>
    <x v="0"/>
    <x v="1"/>
    <n v="0"/>
    <x v="1"/>
  </r>
  <r>
    <x v="0"/>
    <x v="2"/>
    <n v="1"/>
    <x v="1"/>
  </r>
  <r>
    <x v="0"/>
    <x v="3"/>
    <n v="3"/>
    <x v="1"/>
  </r>
  <r>
    <x v="0"/>
    <x v="4"/>
    <n v="102"/>
    <x v="1"/>
  </r>
  <r>
    <x v="0"/>
    <x v="5"/>
    <m/>
    <x v="1"/>
  </r>
  <r>
    <x v="0"/>
    <x v="6"/>
    <n v="217"/>
    <x v="1"/>
  </r>
  <r>
    <x v="0"/>
    <x v="7"/>
    <n v="72"/>
    <x v="1"/>
  </r>
  <r>
    <x v="0"/>
    <x v="8"/>
    <n v="1"/>
    <x v="1"/>
  </r>
  <r>
    <x v="0"/>
    <x v="9"/>
    <n v="1"/>
    <x v="1"/>
  </r>
  <r>
    <x v="0"/>
    <x v="10"/>
    <n v="0"/>
    <x v="1"/>
  </r>
  <r>
    <x v="0"/>
    <x v="0"/>
    <n v="1"/>
    <x v="2"/>
  </r>
  <r>
    <x v="0"/>
    <x v="1"/>
    <n v="0"/>
    <x v="2"/>
  </r>
  <r>
    <x v="0"/>
    <x v="2"/>
    <n v="0"/>
    <x v="2"/>
  </r>
  <r>
    <x v="0"/>
    <x v="3"/>
    <n v="1"/>
    <x v="2"/>
  </r>
  <r>
    <x v="0"/>
    <x v="4"/>
    <n v="226"/>
    <x v="2"/>
  </r>
  <r>
    <x v="0"/>
    <x v="5"/>
    <m/>
    <x v="2"/>
  </r>
  <r>
    <x v="0"/>
    <x v="6"/>
    <n v="109"/>
    <x v="2"/>
  </r>
  <r>
    <x v="0"/>
    <x v="7"/>
    <n v="101"/>
    <x v="2"/>
  </r>
  <r>
    <x v="0"/>
    <x v="8"/>
    <n v="10"/>
    <x v="2"/>
  </r>
  <r>
    <x v="0"/>
    <x v="9"/>
    <n v="1"/>
    <x v="2"/>
  </r>
  <r>
    <x v="0"/>
    <x v="10"/>
    <n v="0"/>
    <x v="2"/>
  </r>
  <r>
    <x v="0"/>
    <x v="0"/>
    <n v="0"/>
    <x v="3"/>
  </r>
  <r>
    <x v="0"/>
    <x v="1"/>
    <n v="0"/>
    <x v="3"/>
  </r>
  <r>
    <x v="0"/>
    <x v="2"/>
    <n v="0"/>
    <x v="3"/>
  </r>
  <r>
    <x v="0"/>
    <x v="3"/>
    <n v="0"/>
    <x v="3"/>
  </r>
  <r>
    <x v="0"/>
    <x v="4"/>
    <n v="37"/>
    <x v="3"/>
  </r>
  <r>
    <x v="0"/>
    <x v="5"/>
    <n v="15"/>
    <x v="3"/>
  </r>
  <r>
    <x v="0"/>
    <x v="6"/>
    <n v="279"/>
    <x v="3"/>
  </r>
  <r>
    <x v="0"/>
    <x v="7"/>
    <n v="74"/>
    <x v="3"/>
  </r>
  <r>
    <x v="0"/>
    <x v="8"/>
    <n v="3"/>
    <x v="3"/>
  </r>
  <r>
    <x v="0"/>
    <x v="9"/>
    <n v="1"/>
    <x v="3"/>
  </r>
  <r>
    <x v="0"/>
    <x v="10"/>
    <n v="1"/>
    <x v="3"/>
  </r>
  <r>
    <x v="0"/>
    <x v="0"/>
    <n v="0"/>
    <x v="4"/>
  </r>
  <r>
    <x v="0"/>
    <x v="1"/>
    <n v="0"/>
    <x v="4"/>
  </r>
  <r>
    <x v="0"/>
    <x v="2"/>
    <n v="0"/>
    <x v="4"/>
  </r>
  <r>
    <x v="0"/>
    <x v="3"/>
    <n v="0"/>
    <x v="4"/>
  </r>
  <r>
    <x v="0"/>
    <x v="4"/>
    <n v="302"/>
    <x v="4"/>
  </r>
  <r>
    <x v="0"/>
    <x v="5"/>
    <n v="0"/>
    <x v="4"/>
  </r>
  <r>
    <x v="0"/>
    <x v="6"/>
    <n v="35"/>
    <x v="4"/>
  </r>
  <r>
    <x v="0"/>
    <x v="7"/>
    <n v="146"/>
    <x v="4"/>
  </r>
  <r>
    <x v="0"/>
    <x v="8"/>
    <n v="11"/>
    <x v="4"/>
  </r>
  <r>
    <x v="0"/>
    <x v="9"/>
    <n v="1"/>
    <x v="4"/>
  </r>
  <r>
    <x v="0"/>
    <x v="10"/>
    <n v="0"/>
    <x v="4"/>
  </r>
  <r>
    <x v="0"/>
    <x v="0"/>
    <n v="0"/>
    <x v="5"/>
  </r>
  <r>
    <x v="0"/>
    <x v="1"/>
    <n v="0"/>
    <x v="5"/>
  </r>
  <r>
    <x v="0"/>
    <x v="2"/>
    <n v="0"/>
    <x v="5"/>
  </r>
  <r>
    <x v="0"/>
    <x v="3"/>
    <n v="0"/>
    <x v="5"/>
  </r>
  <r>
    <x v="0"/>
    <x v="4"/>
    <n v="13"/>
    <x v="5"/>
  </r>
  <r>
    <x v="0"/>
    <x v="5"/>
    <n v="0"/>
    <x v="5"/>
  </r>
  <r>
    <x v="0"/>
    <x v="6"/>
    <n v="260"/>
    <x v="5"/>
  </r>
  <r>
    <x v="0"/>
    <x v="7"/>
    <n v="123"/>
    <x v="5"/>
  </r>
  <r>
    <x v="0"/>
    <x v="8"/>
    <n v="3"/>
    <x v="5"/>
  </r>
  <r>
    <x v="0"/>
    <x v="9"/>
    <n v="1"/>
    <x v="5"/>
  </r>
  <r>
    <x v="0"/>
    <x v="10"/>
    <n v="1"/>
    <x v="5"/>
  </r>
  <r>
    <x v="1"/>
    <x v="0"/>
    <n v="12"/>
    <x v="1"/>
  </r>
  <r>
    <x v="1"/>
    <x v="1"/>
    <n v="0"/>
    <x v="1"/>
  </r>
  <r>
    <x v="1"/>
    <x v="2"/>
    <n v="0"/>
    <x v="1"/>
  </r>
  <r>
    <x v="1"/>
    <x v="3"/>
    <n v="0"/>
    <x v="1"/>
  </r>
  <r>
    <x v="1"/>
    <x v="4"/>
    <n v="63"/>
    <x v="1"/>
  </r>
  <r>
    <x v="1"/>
    <x v="6"/>
    <n v="47"/>
    <x v="1"/>
  </r>
  <r>
    <x v="1"/>
    <x v="7"/>
    <n v="28"/>
    <x v="1"/>
  </r>
  <r>
    <x v="1"/>
    <x v="8"/>
    <n v="7"/>
    <x v="1"/>
  </r>
  <r>
    <x v="1"/>
    <x v="9"/>
    <n v="121"/>
    <x v="1"/>
  </r>
  <r>
    <x v="1"/>
    <x v="10"/>
    <n v="1"/>
    <x v="1"/>
  </r>
  <r>
    <x v="1"/>
    <x v="11"/>
    <n v="1"/>
    <x v="1"/>
  </r>
  <r>
    <x v="1"/>
    <x v="0"/>
    <n v="0"/>
    <x v="2"/>
  </r>
  <r>
    <x v="1"/>
    <x v="1"/>
    <n v="0"/>
    <x v="2"/>
  </r>
  <r>
    <x v="1"/>
    <x v="2"/>
    <n v="1"/>
    <x v="2"/>
  </r>
  <r>
    <x v="1"/>
    <x v="3"/>
    <n v="0"/>
    <x v="2"/>
  </r>
  <r>
    <x v="1"/>
    <x v="4"/>
    <n v="6"/>
    <x v="2"/>
  </r>
  <r>
    <x v="1"/>
    <x v="6"/>
    <n v="75"/>
    <x v="2"/>
  </r>
  <r>
    <x v="1"/>
    <x v="7"/>
    <n v="33"/>
    <x v="2"/>
  </r>
  <r>
    <x v="1"/>
    <x v="8"/>
    <n v="3"/>
    <x v="2"/>
  </r>
  <r>
    <x v="1"/>
    <x v="9"/>
    <n v="125"/>
    <x v="2"/>
  </r>
  <r>
    <x v="1"/>
    <x v="10"/>
    <n v="0"/>
    <x v="2"/>
  </r>
  <r>
    <x v="1"/>
    <x v="11"/>
    <n v="1"/>
    <x v="2"/>
  </r>
  <r>
    <x v="1"/>
    <x v="0"/>
    <n v="0"/>
    <x v="3"/>
  </r>
  <r>
    <x v="1"/>
    <x v="1"/>
    <n v="0"/>
    <x v="3"/>
  </r>
  <r>
    <x v="1"/>
    <x v="2"/>
    <n v="0"/>
    <x v="3"/>
  </r>
  <r>
    <x v="1"/>
    <x v="3"/>
    <n v="0"/>
    <x v="3"/>
  </r>
  <r>
    <x v="1"/>
    <x v="4"/>
    <n v="37"/>
    <x v="3"/>
  </r>
  <r>
    <x v="1"/>
    <x v="6"/>
    <n v="42"/>
    <x v="3"/>
  </r>
  <r>
    <x v="1"/>
    <x v="7"/>
    <n v="45"/>
    <x v="3"/>
  </r>
  <r>
    <x v="1"/>
    <x v="8"/>
    <n v="4"/>
    <x v="3"/>
  </r>
  <r>
    <x v="1"/>
    <x v="9"/>
    <n v="138"/>
    <x v="3"/>
  </r>
  <r>
    <x v="1"/>
    <x v="10"/>
    <n v="0"/>
    <x v="3"/>
  </r>
  <r>
    <x v="1"/>
    <x v="11"/>
    <n v="0"/>
    <x v="3"/>
  </r>
  <r>
    <x v="1"/>
    <x v="0"/>
    <n v="0"/>
    <x v="4"/>
  </r>
  <r>
    <x v="1"/>
    <x v="1"/>
    <n v="0"/>
    <x v="4"/>
  </r>
  <r>
    <x v="1"/>
    <x v="2"/>
    <n v="0"/>
    <x v="4"/>
  </r>
  <r>
    <x v="1"/>
    <x v="3"/>
    <n v="0"/>
    <x v="4"/>
  </r>
  <r>
    <x v="1"/>
    <x v="4"/>
    <n v="94"/>
    <x v="4"/>
  </r>
  <r>
    <x v="1"/>
    <x v="6"/>
    <n v="10"/>
    <x v="4"/>
  </r>
  <r>
    <x v="1"/>
    <x v="7"/>
    <n v="61"/>
    <x v="4"/>
  </r>
  <r>
    <x v="1"/>
    <x v="8"/>
    <n v="10"/>
    <x v="4"/>
  </r>
  <r>
    <x v="1"/>
    <x v="9"/>
    <n v="133"/>
    <x v="4"/>
  </r>
  <r>
    <x v="1"/>
    <x v="10"/>
    <n v="0"/>
    <x v="4"/>
  </r>
  <r>
    <x v="1"/>
    <x v="11"/>
    <n v="0"/>
    <x v="4"/>
  </r>
  <r>
    <x v="1"/>
    <x v="0"/>
    <n v="0"/>
    <x v="5"/>
  </r>
  <r>
    <x v="1"/>
    <x v="1"/>
    <n v="0"/>
    <x v="5"/>
  </r>
  <r>
    <x v="1"/>
    <x v="2"/>
    <n v="0"/>
    <x v="5"/>
  </r>
  <r>
    <x v="1"/>
    <x v="3"/>
    <n v="0"/>
    <x v="5"/>
  </r>
  <r>
    <x v="1"/>
    <x v="4"/>
    <n v="1"/>
    <x v="5"/>
  </r>
  <r>
    <x v="1"/>
    <x v="6"/>
    <n v="79"/>
    <x v="5"/>
  </r>
  <r>
    <x v="1"/>
    <x v="7"/>
    <n v="51"/>
    <x v="5"/>
  </r>
  <r>
    <x v="1"/>
    <x v="8"/>
    <n v="4"/>
    <x v="5"/>
  </r>
  <r>
    <x v="1"/>
    <x v="9"/>
    <n v="115"/>
    <x v="5"/>
  </r>
  <r>
    <x v="1"/>
    <x v="10"/>
    <n v="0"/>
    <x v="5"/>
  </r>
  <r>
    <x v="1"/>
    <x v="11"/>
    <n v="0"/>
    <x v="5"/>
  </r>
  <r>
    <x v="2"/>
    <x v="0"/>
    <n v="36"/>
    <x v="0"/>
  </r>
  <r>
    <x v="2"/>
    <x v="1"/>
    <n v="2"/>
    <x v="0"/>
  </r>
  <r>
    <x v="2"/>
    <x v="2"/>
    <n v="5"/>
    <x v="0"/>
  </r>
  <r>
    <x v="2"/>
    <x v="4"/>
    <n v="126"/>
    <x v="0"/>
  </r>
  <r>
    <x v="2"/>
    <x v="5"/>
    <m/>
    <x v="0"/>
  </r>
  <r>
    <x v="2"/>
    <x v="6"/>
    <n v="88"/>
    <x v="0"/>
  </r>
  <r>
    <x v="2"/>
    <x v="7"/>
    <n v="1"/>
    <x v="0"/>
  </r>
  <r>
    <x v="2"/>
    <x v="10"/>
    <n v="1"/>
    <x v="0"/>
  </r>
  <r>
    <x v="2"/>
    <x v="9"/>
    <n v="1"/>
    <x v="0"/>
  </r>
  <r>
    <x v="2"/>
    <x v="0"/>
    <n v="15"/>
    <x v="1"/>
  </r>
  <r>
    <x v="2"/>
    <x v="1"/>
    <n v="0"/>
    <x v="1"/>
  </r>
  <r>
    <x v="2"/>
    <x v="2"/>
    <n v="1"/>
    <x v="1"/>
  </r>
  <r>
    <x v="2"/>
    <x v="4"/>
    <n v="141"/>
    <x v="1"/>
  </r>
  <r>
    <x v="2"/>
    <x v="5"/>
    <m/>
    <x v="1"/>
  </r>
  <r>
    <x v="2"/>
    <x v="6"/>
    <n v="86"/>
    <x v="1"/>
  </r>
  <r>
    <x v="2"/>
    <x v="7"/>
    <n v="1"/>
    <x v="1"/>
  </r>
  <r>
    <x v="2"/>
    <x v="10"/>
    <n v="2"/>
    <x v="1"/>
  </r>
  <r>
    <x v="2"/>
    <x v="9"/>
    <n v="2"/>
    <x v="1"/>
  </r>
  <r>
    <x v="2"/>
    <x v="0"/>
    <n v="8"/>
    <x v="2"/>
  </r>
  <r>
    <x v="2"/>
    <x v="1"/>
    <n v="0"/>
    <x v="2"/>
  </r>
  <r>
    <x v="2"/>
    <x v="2"/>
    <n v="0"/>
    <x v="2"/>
  </r>
  <r>
    <x v="2"/>
    <x v="4"/>
    <n v="97"/>
    <x v="2"/>
  </r>
  <r>
    <x v="2"/>
    <x v="5"/>
    <m/>
    <x v="2"/>
  </r>
  <r>
    <x v="2"/>
    <x v="6"/>
    <n v="134"/>
    <x v="2"/>
  </r>
  <r>
    <x v="2"/>
    <x v="7"/>
    <n v="2"/>
    <x v="2"/>
  </r>
  <r>
    <x v="2"/>
    <x v="10"/>
    <n v="0"/>
    <x v="2"/>
  </r>
  <r>
    <x v="2"/>
    <x v="9"/>
    <n v="1"/>
    <x v="2"/>
  </r>
  <r>
    <x v="2"/>
    <x v="0"/>
    <n v="7"/>
    <x v="3"/>
  </r>
  <r>
    <x v="2"/>
    <x v="1"/>
    <n v="0"/>
    <x v="3"/>
  </r>
  <r>
    <x v="2"/>
    <x v="2"/>
    <n v="0"/>
    <x v="3"/>
  </r>
  <r>
    <x v="2"/>
    <x v="4"/>
    <n v="51"/>
    <x v="3"/>
  </r>
  <r>
    <x v="2"/>
    <x v="5"/>
    <n v="60"/>
    <x v="3"/>
  </r>
  <r>
    <x v="2"/>
    <x v="6"/>
    <n v="123"/>
    <x v="3"/>
  </r>
  <r>
    <x v="2"/>
    <x v="7"/>
    <n v="2"/>
    <x v="3"/>
  </r>
  <r>
    <x v="2"/>
    <x v="10"/>
    <n v="1"/>
    <x v="3"/>
  </r>
  <r>
    <x v="2"/>
    <x v="9"/>
    <n v="2"/>
    <x v="3"/>
  </r>
  <r>
    <x v="2"/>
    <x v="0"/>
    <n v="0"/>
    <x v="4"/>
  </r>
  <r>
    <x v="2"/>
    <x v="1"/>
    <n v="0"/>
    <x v="4"/>
  </r>
  <r>
    <x v="2"/>
    <x v="2"/>
    <n v="0"/>
    <x v="4"/>
  </r>
  <r>
    <x v="2"/>
    <x v="4"/>
    <n v="206"/>
    <x v="4"/>
  </r>
  <r>
    <x v="2"/>
    <x v="5"/>
    <n v="0"/>
    <x v="4"/>
  </r>
  <r>
    <x v="2"/>
    <x v="6"/>
    <n v="32"/>
    <x v="4"/>
  </r>
  <r>
    <x v="2"/>
    <x v="7"/>
    <n v="4"/>
    <x v="4"/>
  </r>
  <r>
    <x v="2"/>
    <x v="10"/>
    <n v="0"/>
    <x v="4"/>
  </r>
  <r>
    <x v="2"/>
    <x v="9"/>
    <n v="2"/>
    <x v="4"/>
  </r>
  <r>
    <x v="2"/>
    <x v="0"/>
    <n v="0"/>
    <x v="5"/>
  </r>
  <r>
    <x v="2"/>
    <x v="1"/>
    <n v="0"/>
    <x v="5"/>
  </r>
  <r>
    <x v="2"/>
    <x v="2"/>
    <n v="1"/>
    <x v="5"/>
  </r>
  <r>
    <x v="2"/>
    <x v="4"/>
    <n v="0"/>
    <x v="5"/>
  </r>
  <r>
    <x v="2"/>
    <x v="5"/>
    <n v="0"/>
    <x v="5"/>
  </r>
  <r>
    <x v="2"/>
    <x v="6"/>
    <n v="236"/>
    <x v="5"/>
  </r>
  <r>
    <x v="2"/>
    <x v="7"/>
    <n v="4"/>
    <x v="5"/>
  </r>
  <r>
    <x v="2"/>
    <x v="10"/>
    <n v="0"/>
    <x v="5"/>
  </r>
  <r>
    <x v="2"/>
    <x v="9"/>
    <n v="0"/>
    <x v="5"/>
  </r>
  <r>
    <x v="3"/>
    <x v="0"/>
    <n v="1"/>
    <x v="6"/>
  </r>
  <r>
    <x v="3"/>
    <x v="1"/>
    <m/>
    <x v="6"/>
  </r>
  <r>
    <x v="3"/>
    <x v="2"/>
    <m/>
    <x v="6"/>
  </r>
  <r>
    <x v="3"/>
    <x v="3"/>
    <n v="0"/>
    <x v="6"/>
  </r>
  <r>
    <x v="3"/>
    <x v="4"/>
    <n v="35"/>
    <x v="6"/>
  </r>
  <r>
    <x v="3"/>
    <x v="6"/>
    <n v="191"/>
    <x v="6"/>
  </r>
  <r>
    <x v="3"/>
    <x v="7"/>
    <n v="7"/>
    <x v="6"/>
  </r>
  <r>
    <x v="3"/>
    <x v="9"/>
    <n v="4"/>
    <x v="6"/>
  </r>
  <r>
    <x v="3"/>
    <x v="10"/>
    <n v="1"/>
    <x v="6"/>
  </r>
  <r>
    <x v="3"/>
    <x v="0"/>
    <n v="1"/>
    <x v="1"/>
  </r>
  <r>
    <x v="3"/>
    <x v="1"/>
    <n v="0"/>
    <x v="1"/>
  </r>
  <r>
    <x v="3"/>
    <x v="2"/>
    <n v="0"/>
    <x v="1"/>
  </r>
  <r>
    <x v="3"/>
    <x v="3"/>
    <n v="0"/>
    <x v="1"/>
  </r>
  <r>
    <x v="3"/>
    <x v="4"/>
    <n v="139"/>
    <x v="1"/>
  </r>
  <r>
    <x v="3"/>
    <x v="6"/>
    <n v="93"/>
    <x v="1"/>
  </r>
  <r>
    <x v="3"/>
    <x v="7"/>
    <n v="10"/>
    <x v="1"/>
  </r>
  <r>
    <x v="3"/>
    <x v="9"/>
    <n v="5"/>
    <x v="1"/>
  </r>
  <r>
    <x v="3"/>
    <x v="10"/>
    <n v="0"/>
    <x v="1"/>
  </r>
  <r>
    <x v="3"/>
    <x v="0"/>
    <n v="0"/>
    <x v="3"/>
  </r>
  <r>
    <x v="3"/>
    <x v="1"/>
    <n v="0"/>
    <x v="3"/>
  </r>
  <r>
    <x v="3"/>
    <x v="2"/>
    <n v="0"/>
    <x v="3"/>
  </r>
  <r>
    <x v="3"/>
    <x v="3"/>
    <n v="0"/>
    <x v="3"/>
  </r>
  <r>
    <x v="3"/>
    <x v="4"/>
    <n v="124"/>
    <x v="3"/>
  </r>
  <r>
    <x v="3"/>
    <x v="6"/>
    <n v="103"/>
    <x v="3"/>
  </r>
  <r>
    <x v="3"/>
    <x v="7"/>
    <n v="15"/>
    <x v="3"/>
  </r>
  <r>
    <x v="3"/>
    <x v="9"/>
    <n v="3"/>
    <x v="3"/>
  </r>
  <r>
    <x v="3"/>
    <x v="10"/>
    <n v="2"/>
    <x v="3"/>
  </r>
  <r>
    <x v="3"/>
    <x v="0"/>
    <n v="0"/>
    <x v="5"/>
  </r>
  <r>
    <x v="3"/>
    <x v="1"/>
    <n v="0"/>
    <x v="5"/>
  </r>
  <r>
    <x v="3"/>
    <x v="2"/>
    <n v="0"/>
    <x v="5"/>
  </r>
  <r>
    <x v="3"/>
    <x v="3"/>
    <n v="0"/>
    <x v="5"/>
  </r>
  <r>
    <x v="3"/>
    <x v="4"/>
    <n v="0"/>
    <x v="5"/>
  </r>
  <r>
    <x v="3"/>
    <x v="6"/>
    <n v="217"/>
    <x v="5"/>
  </r>
  <r>
    <x v="3"/>
    <x v="7"/>
    <n v="20"/>
    <x v="5"/>
  </r>
  <r>
    <x v="3"/>
    <x v="9"/>
    <n v="1"/>
    <x v="5"/>
  </r>
  <r>
    <x v="3"/>
    <x v="10"/>
    <n v="0"/>
    <x v="5"/>
  </r>
  <r>
    <x v="4"/>
    <x v="0"/>
    <n v="5"/>
    <x v="1"/>
  </r>
  <r>
    <x v="4"/>
    <x v="1"/>
    <n v="0"/>
    <x v="1"/>
  </r>
  <r>
    <x v="4"/>
    <x v="2"/>
    <n v="4"/>
    <x v="1"/>
  </r>
  <r>
    <x v="4"/>
    <x v="4"/>
    <n v="123"/>
    <x v="1"/>
  </r>
  <r>
    <x v="4"/>
    <x v="6"/>
    <n v="114"/>
    <x v="1"/>
  </r>
  <r>
    <x v="4"/>
    <x v="0"/>
    <n v="1"/>
    <x v="2"/>
  </r>
  <r>
    <x v="4"/>
    <x v="1"/>
    <n v="0"/>
    <x v="2"/>
  </r>
  <r>
    <x v="4"/>
    <x v="2"/>
    <n v="0"/>
    <x v="2"/>
  </r>
  <r>
    <x v="4"/>
    <x v="4"/>
    <n v="22"/>
    <x v="2"/>
  </r>
  <r>
    <x v="4"/>
    <x v="6"/>
    <n v="220"/>
    <x v="2"/>
  </r>
  <r>
    <x v="4"/>
    <x v="0"/>
    <n v="1"/>
    <x v="3"/>
  </r>
  <r>
    <x v="4"/>
    <x v="1"/>
    <n v="0"/>
    <x v="3"/>
  </r>
  <r>
    <x v="4"/>
    <x v="2"/>
    <n v="0"/>
    <x v="3"/>
  </r>
  <r>
    <x v="4"/>
    <x v="4"/>
    <n v="72"/>
    <x v="3"/>
  </r>
  <r>
    <x v="4"/>
    <x v="6"/>
    <n v="169"/>
    <x v="3"/>
  </r>
  <r>
    <x v="4"/>
    <x v="0"/>
    <n v="0"/>
    <x v="4"/>
  </r>
  <r>
    <x v="4"/>
    <x v="1"/>
    <n v="0"/>
    <x v="4"/>
  </r>
  <r>
    <x v="4"/>
    <x v="2"/>
    <n v="0"/>
    <x v="4"/>
  </r>
  <r>
    <x v="4"/>
    <x v="4"/>
    <n v="77"/>
    <x v="4"/>
  </r>
  <r>
    <x v="4"/>
    <x v="6"/>
    <n v="165"/>
    <x v="4"/>
  </r>
  <r>
    <x v="4"/>
    <x v="0"/>
    <n v="0"/>
    <x v="5"/>
  </r>
  <r>
    <x v="4"/>
    <x v="1"/>
    <n v="0"/>
    <x v="5"/>
  </r>
  <r>
    <x v="4"/>
    <x v="2"/>
    <n v="0"/>
    <x v="5"/>
  </r>
  <r>
    <x v="4"/>
    <x v="4"/>
    <n v="0"/>
    <x v="5"/>
  </r>
  <r>
    <x v="4"/>
    <x v="6"/>
    <n v="242"/>
    <x v="5"/>
  </r>
  <r>
    <x v="5"/>
    <x v="0"/>
    <n v="1"/>
    <x v="6"/>
  </r>
  <r>
    <x v="5"/>
    <x v="1"/>
    <n v="137"/>
    <x v="6"/>
  </r>
  <r>
    <x v="5"/>
    <x v="2"/>
    <n v="104"/>
    <x v="6"/>
  </r>
  <r>
    <x v="5"/>
    <x v="3"/>
    <n v="16"/>
    <x v="6"/>
  </r>
  <r>
    <x v="5"/>
    <x v="4"/>
    <n v="47"/>
    <x v="6"/>
  </r>
  <r>
    <x v="5"/>
    <x v="6"/>
    <n v="27"/>
    <x v="6"/>
  </r>
  <r>
    <x v="5"/>
    <x v="7"/>
    <n v="35"/>
    <x v="6"/>
  </r>
  <r>
    <x v="5"/>
    <x v="8"/>
    <n v="1"/>
    <x v="6"/>
  </r>
  <r>
    <x v="5"/>
    <x v="12"/>
    <m/>
    <x v="6"/>
  </r>
  <r>
    <x v="5"/>
    <x v="9"/>
    <n v="1"/>
    <x v="6"/>
  </r>
  <r>
    <x v="5"/>
    <x v="10"/>
    <n v="5"/>
    <x v="6"/>
  </r>
  <r>
    <x v="5"/>
    <x v="0"/>
    <n v="2"/>
    <x v="0"/>
  </r>
  <r>
    <x v="5"/>
    <x v="1"/>
    <n v="0"/>
    <x v="0"/>
  </r>
  <r>
    <x v="5"/>
    <x v="2"/>
    <n v="103"/>
    <x v="0"/>
  </r>
  <r>
    <x v="5"/>
    <x v="3"/>
    <n v="16"/>
    <x v="0"/>
  </r>
  <r>
    <x v="5"/>
    <x v="4"/>
    <n v="41"/>
    <x v="0"/>
  </r>
  <r>
    <x v="5"/>
    <x v="6"/>
    <n v="68"/>
    <x v="0"/>
  </r>
  <r>
    <x v="5"/>
    <x v="7"/>
    <n v="14"/>
    <x v="0"/>
  </r>
  <r>
    <x v="5"/>
    <x v="8"/>
    <n v="31"/>
    <x v="0"/>
  </r>
  <r>
    <x v="5"/>
    <x v="12"/>
    <m/>
    <x v="0"/>
  </r>
  <r>
    <x v="5"/>
    <x v="9"/>
    <n v="0"/>
    <x v="0"/>
  </r>
  <r>
    <x v="5"/>
    <x v="10"/>
    <n v="1"/>
    <x v="0"/>
  </r>
  <r>
    <x v="5"/>
    <x v="0"/>
    <n v="2"/>
    <x v="1"/>
  </r>
  <r>
    <x v="5"/>
    <x v="1"/>
    <n v="0"/>
    <x v="1"/>
  </r>
  <r>
    <x v="5"/>
    <x v="2"/>
    <n v="0"/>
    <x v="1"/>
  </r>
  <r>
    <x v="5"/>
    <x v="3"/>
    <n v="56"/>
    <x v="1"/>
  </r>
  <r>
    <x v="5"/>
    <x v="4"/>
    <n v="11"/>
    <x v="1"/>
  </r>
  <r>
    <x v="5"/>
    <x v="6"/>
    <n v="106"/>
    <x v="1"/>
  </r>
  <r>
    <x v="5"/>
    <x v="7"/>
    <n v="40"/>
    <x v="1"/>
  </r>
  <r>
    <x v="5"/>
    <x v="8"/>
    <n v="54"/>
    <x v="1"/>
  </r>
  <r>
    <x v="5"/>
    <x v="12"/>
    <m/>
    <x v="1"/>
  </r>
  <r>
    <x v="5"/>
    <x v="9"/>
    <n v="0"/>
    <x v="1"/>
  </r>
  <r>
    <x v="5"/>
    <x v="10"/>
    <n v="3"/>
    <x v="1"/>
  </r>
  <r>
    <x v="5"/>
    <x v="0"/>
    <n v="6"/>
    <x v="2"/>
  </r>
  <r>
    <x v="5"/>
    <x v="1"/>
    <n v="0"/>
    <x v="2"/>
  </r>
  <r>
    <x v="5"/>
    <x v="2"/>
    <n v="0"/>
    <x v="2"/>
  </r>
  <r>
    <x v="5"/>
    <x v="3"/>
    <n v="66"/>
    <x v="2"/>
  </r>
  <r>
    <x v="5"/>
    <x v="4"/>
    <n v="48"/>
    <x v="2"/>
  </r>
  <r>
    <x v="5"/>
    <x v="6"/>
    <n v="76"/>
    <x v="2"/>
  </r>
  <r>
    <x v="5"/>
    <x v="7"/>
    <n v="41"/>
    <x v="2"/>
  </r>
  <r>
    <x v="5"/>
    <x v="8"/>
    <n v="31"/>
    <x v="2"/>
  </r>
  <r>
    <x v="5"/>
    <x v="12"/>
    <n v="7"/>
    <x v="2"/>
  </r>
  <r>
    <x v="5"/>
    <x v="9"/>
    <n v="0"/>
    <x v="2"/>
  </r>
  <r>
    <x v="5"/>
    <x v="10"/>
    <n v="2"/>
    <x v="2"/>
  </r>
  <r>
    <x v="5"/>
    <x v="0"/>
    <n v="3"/>
    <x v="3"/>
  </r>
  <r>
    <x v="5"/>
    <x v="1"/>
    <n v="0"/>
    <x v="3"/>
  </r>
  <r>
    <x v="5"/>
    <x v="2"/>
    <n v="0"/>
    <x v="3"/>
  </r>
  <r>
    <x v="5"/>
    <x v="3"/>
    <n v="30"/>
    <x v="3"/>
  </r>
  <r>
    <x v="5"/>
    <x v="4"/>
    <n v="72"/>
    <x v="3"/>
  </r>
  <r>
    <x v="5"/>
    <x v="6"/>
    <n v="90"/>
    <x v="3"/>
  </r>
  <r>
    <x v="5"/>
    <x v="7"/>
    <n v="51"/>
    <x v="3"/>
  </r>
  <r>
    <x v="5"/>
    <x v="8"/>
    <n v="24"/>
    <x v="3"/>
  </r>
  <r>
    <x v="5"/>
    <x v="12"/>
    <n v="0"/>
    <x v="3"/>
  </r>
  <r>
    <x v="5"/>
    <x v="9"/>
    <n v="0"/>
    <x v="3"/>
  </r>
  <r>
    <x v="5"/>
    <x v="10"/>
    <n v="0"/>
    <x v="3"/>
  </r>
  <r>
    <x v="5"/>
    <x v="0"/>
    <n v="1"/>
    <x v="4"/>
  </r>
  <r>
    <x v="5"/>
    <x v="1"/>
    <n v="0"/>
    <x v="4"/>
  </r>
  <r>
    <x v="5"/>
    <x v="2"/>
    <n v="0"/>
    <x v="4"/>
  </r>
  <r>
    <x v="5"/>
    <x v="3"/>
    <n v="15"/>
    <x v="4"/>
  </r>
  <r>
    <x v="5"/>
    <x v="4"/>
    <n v="156"/>
    <x v="4"/>
  </r>
  <r>
    <x v="5"/>
    <x v="6"/>
    <n v="37"/>
    <x v="4"/>
  </r>
  <r>
    <x v="5"/>
    <x v="7"/>
    <n v="35"/>
    <x v="4"/>
  </r>
  <r>
    <x v="5"/>
    <x v="8"/>
    <n v="45"/>
    <x v="4"/>
  </r>
  <r>
    <x v="5"/>
    <x v="12"/>
    <n v="0"/>
    <x v="4"/>
  </r>
  <r>
    <x v="5"/>
    <x v="9"/>
    <n v="0"/>
    <x v="4"/>
  </r>
  <r>
    <x v="5"/>
    <x v="10"/>
    <n v="0"/>
    <x v="4"/>
  </r>
  <r>
    <x v="5"/>
    <x v="0"/>
    <n v="1"/>
    <x v="5"/>
  </r>
  <r>
    <x v="5"/>
    <x v="1"/>
    <n v="0"/>
    <x v="5"/>
  </r>
  <r>
    <x v="5"/>
    <x v="2"/>
    <n v="0"/>
    <x v="5"/>
  </r>
  <r>
    <x v="5"/>
    <x v="3"/>
    <n v="2"/>
    <x v="5"/>
  </r>
  <r>
    <x v="5"/>
    <x v="4"/>
    <n v="7"/>
    <x v="5"/>
  </r>
  <r>
    <x v="5"/>
    <x v="6"/>
    <n v="192"/>
    <x v="5"/>
  </r>
  <r>
    <x v="5"/>
    <x v="7"/>
    <n v="30"/>
    <x v="5"/>
  </r>
  <r>
    <x v="5"/>
    <x v="8"/>
    <n v="11"/>
    <x v="5"/>
  </r>
  <r>
    <x v="5"/>
    <x v="12"/>
    <n v="0"/>
    <x v="5"/>
  </r>
  <r>
    <x v="5"/>
    <x v="9"/>
    <n v="0"/>
    <x v="5"/>
  </r>
  <r>
    <x v="5"/>
    <x v="10"/>
    <n v="0"/>
    <x v="5"/>
  </r>
  <r>
    <x v="6"/>
    <x v="0"/>
    <n v="4"/>
    <x v="6"/>
  </r>
  <r>
    <x v="6"/>
    <x v="1"/>
    <n v="153"/>
    <x v="6"/>
  </r>
  <r>
    <x v="6"/>
    <x v="2"/>
    <n v="88"/>
    <x v="6"/>
  </r>
  <r>
    <x v="6"/>
    <x v="3"/>
    <n v="8"/>
    <x v="6"/>
  </r>
  <r>
    <x v="6"/>
    <x v="4"/>
    <n v="4"/>
    <x v="6"/>
  </r>
  <r>
    <x v="6"/>
    <x v="6"/>
    <n v="21"/>
    <x v="6"/>
  </r>
  <r>
    <x v="6"/>
    <x v="7"/>
    <n v="87"/>
    <x v="6"/>
  </r>
  <r>
    <x v="6"/>
    <x v="8"/>
    <n v="0"/>
    <x v="6"/>
  </r>
  <r>
    <x v="6"/>
    <x v="12"/>
    <m/>
    <x v="6"/>
  </r>
  <r>
    <x v="6"/>
    <x v="9"/>
    <n v="0"/>
    <x v="6"/>
  </r>
  <r>
    <x v="6"/>
    <x v="10"/>
    <n v="1"/>
    <x v="6"/>
  </r>
  <r>
    <x v="6"/>
    <x v="13"/>
    <n v="0"/>
    <x v="6"/>
  </r>
  <r>
    <x v="6"/>
    <x v="0"/>
    <n v="5"/>
    <x v="0"/>
  </r>
  <r>
    <x v="6"/>
    <x v="1"/>
    <n v="4"/>
    <x v="0"/>
  </r>
  <r>
    <x v="6"/>
    <x v="2"/>
    <n v="91"/>
    <x v="0"/>
  </r>
  <r>
    <x v="6"/>
    <x v="3"/>
    <n v="21"/>
    <x v="0"/>
  </r>
  <r>
    <x v="6"/>
    <x v="4"/>
    <n v="13"/>
    <x v="0"/>
  </r>
  <r>
    <x v="6"/>
    <x v="6"/>
    <n v="89"/>
    <x v="0"/>
  </r>
  <r>
    <x v="6"/>
    <x v="7"/>
    <n v="54"/>
    <x v="0"/>
  </r>
  <r>
    <x v="6"/>
    <x v="8"/>
    <n v="2"/>
    <x v="0"/>
  </r>
  <r>
    <x v="6"/>
    <x v="12"/>
    <m/>
    <x v="0"/>
  </r>
  <r>
    <x v="6"/>
    <x v="9"/>
    <n v="0"/>
    <x v="0"/>
  </r>
  <r>
    <x v="6"/>
    <x v="10"/>
    <n v="4"/>
    <x v="0"/>
  </r>
  <r>
    <x v="6"/>
    <x v="13"/>
    <n v="0"/>
    <x v="0"/>
  </r>
  <r>
    <x v="6"/>
    <x v="0"/>
    <n v="9"/>
    <x v="1"/>
  </r>
  <r>
    <x v="6"/>
    <x v="1"/>
    <n v="0"/>
    <x v="1"/>
  </r>
  <r>
    <x v="6"/>
    <x v="2"/>
    <n v="0"/>
    <x v="1"/>
  </r>
  <r>
    <x v="6"/>
    <x v="3"/>
    <n v="70"/>
    <x v="1"/>
  </r>
  <r>
    <x v="6"/>
    <x v="4"/>
    <n v="9"/>
    <x v="1"/>
  </r>
  <r>
    <x v="6"/>
    <x v="6"/>
    <n v="73"/>
    <x v="1"/>
  </r>
  <r>
    <x v="6"/>
    <x v="7"/>
    <n v="124"/>
    <x v="1"/>
  </r>
  <r>
    <x v="6"/>
    <x v="8"/>
    <n v="13"/>
    <x v="1"/>
  </r>
  <r>
    <x v="6"/>
    <x v="12"/>
    <m/>
    <x v="1"/>
  </r>
  <r>
    <x v="6"/>
    <x v="9"/>
    <n v="0"/>
    <x v="1"/>
  </r>
  <r>
    <x v="6"/>
    <x v="10"/>
    <n v="4"/>
    <x v="1"/>
  </r>
  <r>
    <x v="6"/>
    <x v="13"/>
    <n v="1"/>
    <x v="1"/>
  </r>
  <r>
    <x v="6"/>
    <x v="0"/>
    <n v="4"/>
    <x v="2"/>
  </r>
  <r>
    <x v="6"/>
    <x v="1"/>
    <n v="0"/>
    <x v="2"/>
  </r>
  <r>
    <x v="6"/>
    <x v="2"/>
    <n v="0"/>
    <x v="2"/>
  </r>
  <r>
    <x v="6"/>
    <x v="3"/>
    <n v="63"/>
    <x v="2"/>
  </r>
  <r>
    <x v="6"/>
    <x v="4"/>
    <n v="21"/>
    <x v="2"/>
  </r>
  <r>
    <x v="6"/>
    <x v="6"/>
    <n v="81"/>
    <x v="2"/>
  </r>
  <r>
    <x v="6"/>
    <x v="7"/>
    <n v="117"/>
    <x v="2"/>
  </r>
  <r>
    <x v="6"/>
    <x v="8"/>
    <n v="4"/>
    <x v="2"/>
  </r>
  <r>
    <x v="6"/>
    <x v="12"/>
    <n v="1"/>
    <x v="2"/>
  </r>
  <r>
    <x v="6"/>
    <x v="9"/>
    <n v="0"/>
    <x v="2"/>
  </r>
  <r>
    <x v="6"/>
    <x v="10"/>
    <n v="7"/>
    <x v="2"/>
  </r>
  <r>
    <x v="6"/>
    <x v="13"/>
    <n v="0"/>
    <x v="2"/>
  </r>
  <r>
    <x v="6"/>
    <x v="0"/>
    <n v="0"/>
    <x v="3"/>
  </r>
  <r>
    <x v="6"/>
    <x v="1"/>
    <n v="0"/>
    <x v="3"/>
  </r>
  <r>
    <x v="6"/>
    <x v="2"/>
    <n v="0"/>
    <x v="3"/>
  </r>
  <r>
    <x v="6"/>
    <x v="3"/>
    <n v="29"/>
    <x v="3"/>
  </r>
  <r>
    <x v="6"/>
    <x v="4"/>
    <n v="32"/>
    <x v="3"/>
  </r>
  <r>
    <x v="6"/>
    <x v="6"/>
    <n v="56"/>
    <x v="3"/>
  </r>
  <r>
    <x v="6"/>
    <x v="7"/>
    <n v="150"/>
    <x v="3"/>
  </r>
  <r>
    <x v="6"/>
    <x v="8"/>
    <n v="8"/>
    <x v="3"/>
  </r>
  <r>
    <x v="6"/>
    <x v="12"/>
    <n v="0"/>
    <x v="3"/>
  </r>
  <r>
    <x v="6"/>
    <x v="9"/>
    <n v="0"/>
    <x v="3"/>
  </r>
  <r>
    <x v="6"/>
    <x v="10"/>
    <n v="2"/>
    <x v="3"/>
  </r>
  <r>
    <x v="6"/>
    <x v="13"/>
    <n v="0"/>
    <x v="3"/>
  </r>
  <r>
    <x v="6"/>
    <x v="0"/>
    <n v="0"/>
    <x v="4"/>
  </r>
  <r>
    <x v="6"/>
    <x v="1"/>
    <n v="0"/>
    <x v="4"/>
  </r>
  <r>
    <x v="6"/>
    <x v="2"/>
    <n v="0"/>
    <x v="4"/>
  </r>
  <r>
    <x v="6"/>
    <x v="3"/>
    <n v="3"/>
    <x v="4"/>
  </r>
  <r>
    <x v="6"/>
    <x v="4"/>
    <n v="126"/>
    <x v="4"/>
  </r>
  <r>
    <x v="6"/>
    <x v="6"/>
    <n v="30"/>
    <x v="4"/>
  </r>
  <r>
    <x v="6"/>
    <x v="7"/>
    <n v="140"/>
    <x v="4"/>
  </r>
  <r>
    <x v="6"/>
    <x v="8"/>
    <n v="28"/>
    <x v="4"/>
  </r>
  <r>
    <x v="6"/>
    <x v="12"/>
    <n v="0"/>
    <x v="4"/>
  </r>
  <r>
    <x v="6"/>
    <x v="9"/>
    <n v="0"/>
    <x v="4"/>
  </r>
  <r>
    <x v="6"/>
    <x v="10"/>
    <n v="1"/>
    <x v="4"/>
  </r>
  <r>
    <x v="6"/>
    <x v="13"/>
    <n v="0"/>
    <x v="4"/>
  </r>
  <r>
    <x v="6"/>
    <x v="0"/>
    <n v="0"/>
    <x v="5"/>
  </r>
  <r>
    <x v="6"/>
    <x v="1"/>
    <n v="0"/>
    <x v="5"/>
  </r>
  <r>
    <x v="6"/>
    <x v="2"/>
    <n v="0"/>
    <x v="5"/>
  </r>
  <r>
    <x v="6"/>
    <x v="3"/>
    <n v="7"/>
    <x v="5"/>
  </r>
  <r>
    <x v="6"/>
    <x v="4"/>
    <n v="6"/>
    <x v="5"/>
  </r>
  <r>
    <x v="6"/>
    <x v="6"/>
    <n v="131"/>
    <x v="5"/>
  </r>
  <r>
    <x v="6"/>
    <x v="7"/>
    <n v="98"/>
    <x v="5"/>
  </r>
  <r>
    <x v="6"/>
    <x v="8"/>
    <n v="3"/>
    <x v="5"/>
  </r>
  <r>
    <x v="6"/>
    <x v="12"/>
    <n v="0"/>
    <x v="5"/>
  </r>
  <r>
    <x v="6"/>
    <x v="9"/>
    <n v="0"/>
    <x v="5"/>
  </r>
  <r>
    <x v="6"/>
    <x v="10"/>
    <n v="5"/>
    <x v="5"/>
  </r>
  <r>
    <x v="6"/>
    <x v="13"/>
    <n v="0"/>
    <x v="5"/>
  </r>
  <r>
    <x v="7"/>
    <x v="0"/>
    <n v="0"/>
    <x v="0"/>
  </r>
  <r>
    <x v="7"/>
    <x v="1"/>
    <n v="139"/>
    <x v="0"/>
  </r>
  <r>
    <x v="7"/>
    <x v="2"/>
    <n v="0"/>
    <x v="0"/>
  </r>
  <r>
    <x v="7"/>
    <x v="3"/>
    <n v="34"/>
    <x v="0"/>
  </r>
  <r>
    <x v="7"/>
    <x v="4"/>
    <n v="58"/>
    <x v="0"/>
  </r>
  <r>
    <x v="7"/>
    <x v="6"/>
    <n v="22"/>
    <x v="0"/>
  </r>
  <r>
    <x v="7"/>
    <x v="7"/>
    <n v="22"/>
    <x v="0"/>
  </r>
  <r>
    <x v="7"/>
    <x v="8"/>
    <n v="0"/>
    <x v="0"/>
  </r>
  <r>
    <x v="7"/>
    <x v="9"/>
    <n v="1"/>
    <x v="0"/>
  </r>
  <r>
    <x v="7"/>
    <x v="10"/>
    <n v="0"/>
    <x v="0"/>
  </r>
  <r>
    <x v="7"/>
    <x v="13"/>
    <n v="4"/>
    <x v="0"/>
  </r>
  <r>
    <x v="7"/>
    <x v="14"/>
    <n v="70"/>
    <x v="0"/>
  </r>
  <r>
    <x v="7"/>
    <x v="15"/>
    <n v="93"/>
    <x v="0"/>
  </r>
  <r>
    <x v="7"/>
    <x v="16"/>
    <n v="5"/>
    <x v="0"/>
  </r>
  <r>
    <x v="7"/>
    <x v="0"/>
    <n v="22"/>
    <x v="1"/>
  </r>
  <r>
    <x v="7"/>
    <x v="1"/>
    <n v="0"/>
    <x v="1"/>
  </r>
  <r>
    <x v="7"/>
    <x v="2"/>
    <n v="0"/>
    <x v="1"/>
  </r>
  <r>
    <x v="7"/>
    <x v="3"/>
    <n v="58"/>
    <x v="1"/>
  </r>
  <r>
    <x v="7"/>
    <x v="4"/>
    <n v="25"/>
    <x v="1"/>
  </r>
  <r>
    <x v="7"/>
    <x v="6"/>
    <n v="40"/>
    <x v="1"/>
  </r>
  <r>
    <x v="7"/>
    <x v="7"/>
    <n v="147"/>
    <x v="1"/>
  </r>
  <r>
    <x v="7"/>
    <x v="8"/>
    <n v="3"/>
    <x v="1"/>
  </r>
  <r>
    <x v="7"/>
    <x v="9"/>
    <n v="1"/>
    <x v="1"/>
  </r>
  <r>
    <x v="7"/>
    <x v="10"/>
    <n v="1"/>
    <x v="1"/>
  </r>
  <r>
    <x v="7"/>
    <x v="13"/>
    <n v="1"/>
    <x v="1"/>
  </r>
  <r>
    <x v="7"/>
    <x v="14"/>
    <n v="0"/>
    <x v="1"/>
  </r>
  <r>
    <x v="7"/>
    <x v="15"/>
    <n v="151"/>
    <x v="1"/>
  </r>
  <r>
    <x v="7"/>
    <x v="16"/>
    <n v="0"/>
    <x v="1"/>
  </r>
  <r>
    <x v="7"/>
    <x v="0"/>
    <n v="9"/>
    <x v="2"/>
  </r>
  <r>
    <x v="7"/>
    <x v="1"/>
    <n v="8"/>
    <x v="2"/>
  </r>
  <r>
    <x v="7"/>
    <x v="2"/>
    <n v="1"/>
    <x v="2"/>
  </r>
  <r>
    <x v="7"/>
    <x v="3"/>
    <n v="31"/>
    <x v="2"/>
  </r>
  <r>
    <x v="7"/>
    <x v="4"/>
    <n v="36"/>
    <x v="2"/>
  </r>
  <r>
    <x v="7"/>
    <x v="6"/>
    <n v="29"/>
    <x v="2"/>
  </r>
  <r>
    <x v="7"/>
    <x v="7"/>
    <n v="164"/>
    <x v="2"/>
  </r>
  <r>
    <x v="7"/>
    <x v="8"/>
    <n v="2"/>
    <x v="2"/>
  </r>
  <r>
    <x v="7"/>
    <x v="9"/>
    <n v="2"/>
    <x v="2"/>
  </r>
  <r>
    <x v="7"/>
    <x v="10"/>
    <n v="2"/>
    <x v="2"/>
  </r>
  <r>
    <x v="7"/>
    <x v="13"/>
    <n v="0"/>
    <x v="2"/>
  </r>
  <r>
    <x v="7"/>
    <x v="14"/>
    <n v="0"/>
    <x v="2"/>
  </r>
  <r>
    <x v="7"/>
    <x v="15"/>
    <n v="168"/>
    <x v="2"/>
  </r>
  <r>
    <x v="7"/>
    <x v="16"/>
    <n v="0"/>
    <x v="2"/>
  </r>
  <r>
    <x v="7"/>
    <x v="0"/>
    <n v="1"/>
    <x v="3"/>
  </r>
  <r>
    <x v="7"/>
    <x v="1"/>
    <n v="0"/>
    <x v="3"/>
  </r>
  <r>
    <x v="7"/>
    <x v="2"/>
    <n v="0"/>
    <x v="3"/>
  </r>
  <r>
    <x v="7"/>
    <x v="3"/>
    <n v="11"/>
    <x v="3"/>
  </r>
  <r>
    <x v="7"/>
    <x v="4"/>
    <n v="59"/>
    <x v="3"/>
  </r>
  <r>
    <x v="7"/>
    <x v="6"/>
    <n v="20"/>
    <x v="3"/>
  </r>
  <r>
    <x v="7"/>
    <x v="7"/>
    <n v="196"/>
    <x v="3"/>
  </r>
  <r>
    <x v="7"/>
    <x v="8"/>
    <n v="1"/>
    <x v="3"/>
  </r>
  <r>
    <x v="7"/>
    <x v="9"/>
    <n v="2"/>
    <x v="3"/>
  </r>
  <r>
    <x v="7"/>
    <x v="10"/>
    <n v="0"/>
    <x v="3"/>
  </r>
  <r>
    <x v="7"/>
    <x v="13"/>
    <n v="0"/>
    <x v="3"/>
  </r>
  <r>
    <x v="7"/>
    <x v="14"/>
    <n v="0"/>
    <x v="3"/>
  </r>
  <r>
    <x v="7"/>
    <x v="15"/>
    <n v="199"/>
    <x v="3"/>
  </r>
  <r>
    <x v="7"/>
    <x v="16"/>
    <n v="0"/>
    <x v="3"/>
  </r>
  <r>
    <x v="7"/>
    <x v="0"/>
    <n v="0"/>
    <x v="4"/>
  </r>
  <r>
    <x v="7"/>
    <x v="1"/>
    <n v="0"/>
    <x v="4"/>
  </r>
  <r>
    <x v="7"/>
    <x v="2"/>
    <n v="0"/>
    <x v="4"/>
  </r>
  <r>
    <x v="7"/>
    <x v="3"/>
    <n v="1"/>
    <x v="4"/>
  </r>
  <r>
    <x v="7"/>
    <x v="4"/>
    <n v="152"/>
    <x v="4"/>
  </r>
  <r>
    <x v="7"/>
    <x v="6"/>
    <n v="4"/>
    <x v="4"/>
  </r>
  <r>
    <x v="7"/>
    <x v="7"/>
    <n v="196"/>
    <x v="4"/>
  </r>
  <r>
    <x v="7"/>
    <x v="8"/>
    <n v="6"/>
    <x v="4"/>
  </r>
  <r>
    <x v="7"/>
    <x v="9"/>
    <n v="2"/>
    <x v="4"/>
  </r>
  <r>
    <x v="7"/>
    <x v="10"/>
    <n v="0"/>
    <x v="4"/>
  </r>
  <r>
    <x v="7"/>
    <x v="13"/>
    <n v="0"/>
    <x v="4"/>
  </r>
  <r>
    <x v="7"/>
    <x v="14"/>
    <n v="0"/>
    <x v="4"/>
  </r>
  <r>
    <x v="7"/>
    <x v="15"/>
    <n v="204"/>
    <x v="4"/>
  </r>
  <r>
    <x v="7"/>
    <x v="16"/>
    <n v="0"/>
    <x v="4"/>
  </r>
  <r>
    <x v="7"/>
    <x v="0"/>
    <n v="0"/>
    <x v="5"/>
  </r>
  <r>
    <x v="7"/>
    <x v="1"/>
    <n v="0"/>
    <x v="5"/>
  </r>
  <r>
    <x v="7"/>
    <x v="2"/>
    <n v="0"/>
    <x v="5"/>
  </r>
  <r>
    <x v="7"/>
    <x v="3"/>
    <n v="0"/>
    <x v="5"/>
  </r>
  <r>
    <x v="7"/>
    <x v="4"/>
    <n v="4"/>
    <x v="5"/>
  </r>
  <r>
    <x v="7"/>
    <x v="6"/>
    <n v="45"/>
    <x v="5"/>
  </r>
  <r>
    <x v="7"/>
    <x v="7"/>
    <n v="195"/>
    <x v="5"/>
  </r>
  <r>
    <x v="7"/>
    <x v="8"/>
    <n v="1"/>
    <x v="5"/>
  </r>
  <r>
    <x v="7"/>
    <x v="9"/>
    <n v="2"/>
    <x v="5"/>
  </r>
  <r>
    <x v="7"/>
    <x v="10"/>
    <n v="0"/>
    <x v="5"/>
  </r>
  <r>
    <x v="7"/>
    <x v="13"/>
    <n v="0"/>
    <x v="5"/>
  </r>
  <r>
    <x v="7"/>
    <x v="14"/>
    <n v="0"/>
    <x v="5"/>
  </r>
  <r>
    <x v="7"/>
    <x v="15"/>
    <n v="198"/>
    <x v="5"/>
  </r>
  <r>
    <x v="7"/>
    <x v="16"/>
    <n v="0"/>
    <x v="5"/>
  </r>
  <r>
    <x v="8"/>
    <x v="0"/>
    <n v="0"/>
    <x v="2"/>
  </r>
  <r>
    <x v="8"/>
    <x v="1"/>
    <n v="88"/>
    <x v="2"/>
  </r>
  <r>
    <x v="8"/>
    <x v="2"/>
    <n v="3"/>
    <x v="2"/>
  </r>
  <r>
    <x v="8"/>
    <x v="3"/>
    <n v="52"/>
    <x v="2"/>
  </r>
  <r>
    <x v="8"/>
    <x v="4"/>
    <n v="21"/>
    <x v="2"/>
  </r>
  <r>
    <x v="8"/>
    <x v="6"/>
    <n v="24"/>
    <x v="2"/>
  </r>
  <r>
    <x v="8"/>
    <x v="7"/>
    <n v="134"/>
    <x v="2"/>
  </r>
  <r>
    <x v="8"/>
    <x v="8"/>
    <n v="1"/>
    <x v="2"/>
  </r>
  <r>
    <x v="8"/>
    <x v="9"/>
    <n v="0"/>
    <x v="2"/>
  </r>
  <r>
    <x v="8"/>
    <x v="10"/>
    <n v="1"/>
    <x v="2"/>
  </r>
  <r>
    <x v="8"/>
    <x v="17"/>
    <n v="2"/>
    <x v="2"/>
  </r>
  <r>
    <x v="8"/>
    <x v="0"/>
    <n v="0"/>
    <x v="3"/>
  </r>
  <r>
    <x v="8"/>
    <x v="1"/>
    <n v="0"/>
    <x v="3"/>
  </r>
  <r>
    <x v="8"/>
    <x v="2"/>
    <n v="0"/>
    <x v="3"/>
  </r>
  <r>
    <x v="8"/>
    <x v="3"/>
    <n v="2"/>
    <x v="3"/>
  </r>
  <r>
    <x v="8"/>
    <x v="4"/>
    <n v="27"/>
    <x v="3"/>
  </r>
  <r>
    <x v="8"/>
    <x v="6"/>
    <n v="58"/>
    <x v="3"/>
  </r>
  <r>
    <x v="8"/>
    <x v="7"/>
    <n v="159"/>
    <x v="3"/>
  </r>
  <r>
    <x v="8"/>
    <x v="8"/>
    <n v="0"/>
    <x v="3"/>
  </r>
  <r>
    <x v="8"/>
    <x v="9"/>
    <n v="2"/>
    <x v="3"/>
  </r>
  <r>
    <x v="8"/>
    <x v="10"/>
    <n v="4"/>
    <x v="3"/>
  </r>
  <r>
    <x v="8"/>
    <x v="17"/>
    <n v="0"/>
    <x v="3"/>
  </r>
  <r>
    <x v="8"/>
    <x v="0"/>
    <n v="1"/>
    <x v="4"/>
  </r>
  <r>
    <x v="8"/>
    <x v="1"/>
    <n v="0"/>
    <x v="4"/>
  </r>
  <r>
    <x v="8"/>
    <x v="2"/>
    <n v="0"/>
    <x v="4"/>
  </r>
  <r>
    <x v="8"/>
    <x v="3"/>
    <n v="0"/>
    <x v="4"/>
  </r>
  <r>
    <x v="8"/>
    <x v="4"/>
    <n v="110"/>
    <x v="4"/>
  </r>
  <r>
    <x v="8"/>
    <x v="6"/>
    <n v="15"/>
    <x v="4"/>
  </r>
  <r>
    <x v="8"/>
    <x v="7"/>
    <n v="158"/>
    <x v="4"/>
  </r>
  <r>
    <x v="8"/>
    <x v="8"/>
    <n v="2"/>
    <x v="4"/>
  </r>
  <r>
    <x v="8"/>
    <x v="9"/>
    <n v="0"/>
    <x v="4"/>
  </r>
  <r>
    <x v="8"/>
    <x v="10"/>
    <n v="7"/>
    <x v="4"/>
  </r>
  <r>
    <x v="8"/>
    <x v="17"/>
    <n v="1"/>
    <x v="4"/>
  </r>
  <r>
    <x v="8"/>
    <x v="0"/>
    <n v="0"/>
    <x v="5"/>
  </r>
  <r>
    <x v="8"/>
    <x v="1"/>
    <n v="0"/>
    <x v="5"/>
  </r>
  <r>
    <x v="8"/>
    <x v="2"/>
    <n v="0"/>
    <x v="5"/>
  </r>
  <r>
    <x v="8"/>
    <x v="3"/>
    <n v="4"/>
    <x v="5"/>
  </r>
  <r>
    <x v="8"/>
    <x v="4"/>
    <n v="0"/>
    <x v="5"/>
  </r>
  <r>
    <x v="8"/>
    <x v="6"/>
    <n v="93"/>
    <x v="5"/>
  </r>
  <r>
    <x v="8"/>
    <x v="7"/>
    <n v="141"/>
    <x v="5"/>
  </r>
  <r>
    <x v="8"/>
    <x v="8"/>
    <n v="0"/>
    <x v="5"/>
  </r>
  <r>
    <x v="8"/>
    <x v="9"/>
    <n v="0"/>
    <x v="5"/>
  </r>
  <r>
    <x v="8"/>
    <x v="10"/>
    <n v="11"/>
    <x v="5"/>
  </r>
  <r>
    <x v="8"/>
    <x v="17"/>
    <n v="0"/>
    <x v="5"/>
  </r>
  <r>
    <x v="9"/>
    <x v="0"/>
    <n v="51"/>
    <x v="3"/>
  </r>
  <r>
    <x v="9"/>
    <x v="3"/>
    <n v="29"/>
    <x v="3"/>
  </r>
  <r>
    <x v="9"/>
    <x v="4"/>
    <n v="48"/>
    <x v="3"/>
  </r>
  <r>
    <x v="9"/>
    <x v="6"/>
    <n v="127"/>
    <x v="3"/>
  </r>
  <r>
    <x v="9"/>
    <x v="7"/>
    <n v="0"/>
    <x v="3"/>
  </r>
  <r>
    <x v="9"/>
    <x v="8"/>
    <n v="0"/>
    <x v="3"/>
  </r>
  <r>
    <x v="9"/>
    <x v="9"/>
    <n v="1"/>
    <x v="3"/>
  </r>
  <r>
    <x v="9"/>
    <x v="10"/>
    <n v="2"/>
    <x v="3"/>
  </r>
  <r>
    <x v="9"/>
    <x v="13"/>
    <n v="1"/>
    <x v="3"/>
  </r>
  <r>
    <x v="9"/>
    <x v="0"/>
    <n v="2"/>
    <x v="4"/>
  </r>
  <r>
    <x v="9"/>
    <x v="3"/>
    <n v="2"/>
    <x v="4"/>
  </r>
  <r>
    <x v="9"/>
    <x v="4"/>
    <n v="144"/>
    <x v="4"/>
  </r>
  <r>
    <x v="9"/>
    <x v="6"/>
    <n v="94"/>
    <x v="4"/>
  </r>
  <r>
    <x v="9"/>
    <x v="7"/>
    <n v="0"/>
    <x v="4"/>
  </r>
  <r>
    <x v="9"/>
    <x v="8"/>
    <n v="0"/>
    <x v="4"/>
  </r>
  <r>
    <x v="9"/>
    <x v="9"/>
    <n v="1"/>
    <x v="4"/>
  </r>
  <r>
    <x v="9"/>
    <x v="10"/>
    <n v="0"/>
    <x v="4"/>
  </r>
  <r>
    <x v="9"/>
    <x v="13"/>
    <n v="4"/>
    <x v="4"/>
  </r>
  <r>
    <x v="9"/>
    <x v="0"/>
    <n v="19"/>
    <x v="5"/>
  </r>
  <r>
    <x v="9"/>
    <x v="3"/>
    <n v="3"/>
    <x v="5"/>
  </r>
  <r>
    <x v="9"/>
    <x v="4"/>
    <n v="28"/>
    <x v="5"/>
  </r>
  <r>
    <x v="9"/>
    <x v="6"/>
    <n v="192"/>
    <x v="5"/>
  </r>
  <r>
    <x v="9"/>
    <x v="7"/>
    <n v="0"/>
    <x v="5"/>
  </r>
  <r>
    <x v="9"/>
    <x v="8"/>
    <n v="0"/>
    <x v="5"/>
  </r>
  <r>
    <x v="9"/>
    <x v="9"/>
    <n v="3"/>
    <x v="5"/>
  </r>
  <r>
    <x v="9"/>
    <x v="10"/>
    <n v="0"/>
    <x v="5"/>
  </r>
  <r>
    <x v="9"/>
    <x v="13"/>
    <n v="0"/>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2" cacheId="0"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I125" firstHeaderRow="1" firstDataRow="2" firstDataCol="1"/>
  <pivotFields count="4">
    <pivotField axis="axisRow" showAll="0">
      <items count="11">
        <item x="0"/>
        <item x="1"/>
        <item x="3"/>
        <item x="2"/>
        <item x="4"/>
        <item x="5"/>
        <item x="6"/>
        <item x="7"/>
        <item x="8"/>
        <item x="9"/>
        <item t="default"/>
      </items>
    </pivotField>
    <pivotField axis="axisRow" showAll="0">
      <items count="29">
        <item x="9"/>
        <item x="6"/>
        <item m="1" x="21"/>
        <item x="13"/>
        <item x="7"/>
        <item x="4"/>
        <item x="5"/>
        <item x="16"/>
        <item x="3"/>
        <item x="10"/>
        <item m="1" x="19"/>
        <item m="1" x="22"/>
        <item x="11"/>
        <item x="0"/>
        <item x="2"/>
        <item x="1"/>
        <item x="17"/>
        <item x="15"/>
        <item m="1" x="23"/>
        <item m="1" x="25"/>
        <item m="1" x="18"/>
        <item m="1" x="27"/>
        <item x="8"/>
        <item m="1" x="20"/>
        <item m="1" x="26"/>
        <item m="1" x="24"/>
        <item x="14"/>
        <item x="12"/>
        <item t="default"/>
      </items>
    </pivotField>
    <pivotField dataField="1" showAll="0"/>
    <pivotField axis="axisCol" showAll="0">
      <items count="8">
        <item x="6"/>
        <item x="0"/>
        <item x="1"/>
        <item x="2"/>
        <item x="3"/>
        <item x="4"/>
        <item x="5"/>
        <item t="default"/>
      </items>
    </pivotField>
  </pivotFields>
  <rowFields count="2">
    <field x="1"/>
    <field x="0"/>
  </rowFields>
  <rowItems count="121">
    <i>
      <x/>
    </i>
    <i r="1">
      <x/>
    </i>
    <i r="1">
      <x v="1"/>
    </i>
    <i r="1">
      <x v="2"/>
    </i>
    <i r="1">
      <x v="3"/>
    </i>
    <i r="1">
      <x v="5"/>
    </i>
    <i r="1">
      <x v="6"/>
    </i>
    <i r="1">
      <x v="7"/>
    </i>
    <i r="1">
      <x v="8"/>
    </i>
    <i r="1">
      <x v="9"/>
    </i>
    <i>
      <x v="1"/>
    </i>
    <i r="1">
      <x/>
    </i>
    <i r="1">
      <x v="1"/>
    </i>
    <i r="1">
      <x v="2"/>
    </i>
    <i r="1">
      <x v="3"/>
    </i>
    <i r="1">
      <x v="4"/>
    </i>
    <i r="1">
      <x v="5"/>
    </i>
    <i r="1">
      <x v="6"/>
    </i>
    <i r="1">
      <x v="7"/>
    </i>
    <i r="1">
      <x v="8"/>
    </i>
    <i r="1">
      <x v="9"/>
    </i>
    <i>
      <x v="3"/>
    </i>
    <i r="1">
      <x v="6"/>
    </i>
    <i r="1">
      <x v="7"/>
    </i>
    <i r="1">
      <x v="9"/>
    </i>
    <i>
      <x v="4"/>
    </i>
    <i r="1">
      <x/>
    </i>
    <i r="1">
      <x v="1"/>
    </i>
    <i r="1">
      <x v="2"/>
    </i>
    <i r="1">
      <x v="3"/>
    </i>
    <i r="1">
      <x v="5"/>
    </i>
    <i r="1">
      <x v="6"/>
    </i>
    <i r="1">
      <x v="7"/>
    </i>
    <i r="1">
      <x v="8"/>
    </i>
    <i r="1">
      <x v="9"/>
    </i>
    <i>
      <x v="5"/>
    </i>
    <i r="1">
      <x/>
    </i>
    <i r="1">
      <x v="1"/>
    </i>
    <i r="1">
      <x v="2"/>
    </i>
    <i r="1">
      <x v="3"/>
    </i>
    <i r="1">
      <x v="4"/>
    </i>
    <i r="1">
      <x v="5"/>
    </i>
    <i r="1">
      <x v="6"/>
    </i>
    <i r="1">
      <x v="7"/>
    </i>
    <i r="1">
      <x v="8"/>
    </i>
    <i r="1">
      <x v="9"/>
    </i>
    <i>
      <x v="6"/>
    </i>
    <i r="1">
      <x/>
    </i>
    <i r="1">
      <x v="3"/>
    </i>
    <i>
      <x v="7"/>
    </i>
    <i r="1">
      <x v="7"/>
    </i>
    <i>
      <x v="8"/>
    </i>
    <i r="1">
      <x/>
    </i>
    <i r="1">
      <x v="1"/>
    </i>
    <i r="1">
      <x v="2"/>
    </i>
    <i r="1">
      <x v="5"/>
    </i>
    <i r="1">
      <x v="6"/>
    </i>
    <i r="1">
      <x v="7"/>
    </i>
    <i r="1">
      <x v="8"/>
    </i>
    <i r="1">
      <x v="9"/>
    </i>
    <i>
      <x v="9"/>
    </i>
    <i r="1">
      <x/>
    </i>
    <i r="1">
      <x v="1"/>
    </i>
    <i r="1">
      <x v="2"/>
    </i>
    <i r="1">
      <x v="3"/>
    </i>
    <i r="1">
      <x v="5"/>
    </i>
    <i r="1">
      <x v="6"/>
    </i>
    <i r="1">
      <x v="7"/>
    </i>
    <i r="1">
      <x v="8"/>
    </i>
    <i r="1">
      <x v="9"/>
    </i>
    <i>
      <x v="12"/>
    </i>
    <i r="1">
      <x v="1"/>
    </i>
    <i>
      <x v="13"/>
    </i>
    <i r="1">
      <x/>
    </i>
    <i r="1">
      <x v="1"/>
    </i>
    <i r="1">
      <x v="2"/>
    </i>
    <i r="1">
      <x v="3"/>
    </i>
    <i r="1">
      <x v="4"/>
    </i>
    <i r="1">
      <x v="5"/>
    </i>
    <i r="1">
      <x v="6"/>
    </i>
    <i r="1">
      <x v="7"/>
    </i>
    <i r="1">
      <x v="8"/>
    </i>
    <i r="1">
      <x v="9"/>
    </i>
    <i>
      <x v="14"/>
    </i>
    <i r="1">
      <x/>
    </i>
    <i r="1">
      <x v="1"/>
    </i>
    <i r="1">
      <x v="2"/>
    </i>
    <i r="1">
      <x v="3"/>
    </i>
    <i r="1">
      <x v="4"/>
    </i>
    <i r="1">
      <x v="5"/>
    </i>
    <i r="1">
      <x v="6"/>
    </i>
    <i r="1">
      <x v="7"/>
    </i>
    <i r="1">
      <x v="8"/>
    </i>
    <i>
      <x v="15"/>
    </i>
    <i r="1">
      <x/>
    </i>
    <i r="1">
      <x v="1"/>
    </i>
    <i r="1">
      <x v="2"/>
    </i>
    <i r="1">
      <x v="3"/>
    </i>
    <i r="1">
      <x v="4"/>
    </i>
    <i r="1">
      <x v="5"/>
    </i>
    <i r="1">
      <x v="6"/>
    </i>
    <i r="1">
      <x v="7"/>
    </i>
    <i r="1">
      <x v="8"/>
    </i>
    <i>
      <x v="16"/>
    </i>
    <i r="1">
      <x v="8"/>
    </i>
    <i>
      <x v="17"/>
    </i>
    <i r="1">
      <x v="7"/>
    </i>
    <i>
      <x v="22"/>
    </i>
    <i r="1">
      <x/>
    </i>
    <i r="1">
      <x v="1"/>
    </i>
    <i r="1">
      <x v="5"/>
    </i>
    <i r="1">
      <x v="6"/>
    </i>
    <i r="1">
      <x v="7"/>
    </i>
    <i r="1">
      <x v="8"/>
    </i>
    <i r="1">
      <x v="9"/>
    </i>
    <i>
      <x v="26"/>
    </i>
    <i r="1">
      <x v="7"/>
    </i>
    <i>
      <x v="27"/>
    </i>
    <i r="1">
      <x v="5"/>
    </i>
    <i r="1">
      <x v="6"/>
    </i>
    <i t="grand">
      <x/>
    </i>
  </rowItems>
  <colFields count="1">
    <field x="3"/>
  </colFields>
  <colItems count="8">
    <i>
      <x/>
    </i>
    <i>
      <x v="1"/>
    </i>
    <i>
      <x v="2"/>
    </i>
    <i>
      <x v="3"/>
    </i>
    <i>
      <x v="4"/>
    </i>
    <i>
      <x v="5"/>
    </i>
    <i>
      <x v="6"/>
    </i>
    <i t="grand">
      <x/>
    </i>
  </colItems>
  <dataFields count="1">
    <dataField name="Sum of total" fld="2" baseField="0"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species" sourceName="species">
  <pivotTables>
    <pivotTable tabId="15" name="PivotTable2"/>
  </pivotTables>
  <data>
    <tabular pivotCacheId="1">
      <items count="28">
        <i x="9" s="1"/>
        <i x="6" s="1"/>
        <i x="13" s="1"/>
        <i x="7" s="1"/>
        <i x="4" s="1"/>
        <i x="5" s="1"/>
        <i x="16" s="1"/>
        <i x="3" s="1"/>
        <i x="10" s="1"/>
        <i x="11" s="1"/>
        <i x="0" s="1"/>
        <i x="2" s="1"/>
        <i x="1" s="1"/>
        <i x="17" s="1"/>
        <i x="15" s="1"/>
        <i x="14" s="1"/>
        <i x="8" s="1"/>
        <i x="12" s="1"/>
        <i x="21" s="1" nd="1"/>
        <i x="19" s="1" nd="1"/>
        <i x="22" s="1" nd="1"/>
        <i x="23" s="1" nd="1"/>
        <i x="25" s="1" nd="1"/>
        <i x="18" s="1" nd="1"/>
        <i x="27" s="1" nd="1"/>
        <i x="24" s="1" nd="1"/>
        <i x="20" s="1" nd="1"/>
        <i x="26"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species" cache="Slicer_species" caption="species" rowHeight="225425"/>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9.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17"/>
  <sheetViews>
    <sheetView topLeftCell="A496" workbookViewId="0">
      <pane xSplit="1" topLeftCell="B1" activePane="topRight" state="frozen"/>
      <selection activeCell="A37" sqref="A37"/>
      <selection pane="topRight" activeCell="M507" sqref="M507"/>
    </sheetView>
  </sheetViews>
  <sheetFormatPr defaultRowHeight="12.75" x14ac:dyDescent="0.2"/>
  <cols>
    <col min="1" max="1" width="42.7109375" customWidth="1"/>
    <col min="12" max="12" width="10.28515625" customWidth="1"/>
  </cols>
  <sheetData>
    <row r="1" spans="1:9" ht="15.75" x14ac:dyDescent="0.25">
      <c r="A1" s="1" t="s">
        <v>0</v>
      </c>
    </row>
    <row r="2" spans="1:9" ht="15.75" x14ac:dyDescent="0.25">
      <c r="A2" s="1"/>
    </row>
    <row r="3" spans="1:9" x14ac:dyDescent="0.2">
      <c r="A3" s="17" t="s">
        <v>52</v>
      </c>
    </row>
    <row r="4" spans="1:9" x14ac:dyDescent="0.2">
      <c r="A4" t="s">
        <v>2</v>
      </c>
      <c r="C4" t="s">
        <v>3</v>
      </c>
    </row>
    <row r="5" spans="1:9" x14ac:dyDescent="0.2">
      <c r="A5" t="s">
        <v>1</v>
      </c>
      <c r="D5" s="2">
        <v>38231</v>
      </c>
    </row>
    <row r="6" spans="1:9" x14ac:dyDescent="0.2">
      <c r="D6" s="2">
        <v>38601</v>
      </c>
    </row>
    <row r="9" spans="1:9" s="3" customFormat="1" ht="38.25" x14ac:dyDescent="0.2">
      <c r="A9" s="5" t="s">
        <v>4</v>
      </c>
      <c r="B9" s="4" t="s">
        <v>15</v>
      </c>
      <c r="C9" s="7" t="s">
        <v>16</v>
      </c>
      <c r="D9" s="6" t="s">
        <v>17</v>
      </c>
      <c r="E9" s="4" t="s">
        <v>18</v>
      </c>
      <c r="F9" s="6" t="s">
        <v>17</v>
      </c>
      <c r="H9" s="7" t="s">
        <v>49</v>
      </c>
      <c r="I9" s="7" t="s">
        <v>84</v>
      </c>
    </row>
    <row r="10" spans="1:9" x14ac:dyDescent="0.2">
      <c r="A10" t="s">
        <v>5</v>
      </c>
      <c r="B10" s="8">
        <v>63</v>
      </c>
      <c r="C10" s="8">
        <v>269</v>
      </c>
      <c r="D10" s="9"/>
      <c r="E10" s="8">
        <v>140</v>
      </c>
      <c r="F10" s="8"/>
      <c r="H10" s="8">
        <v>159</v>
      </c>
      <c r="I10" s="8">
        <v>148</v>
      </c>
    </row>
    <row r="11" spans="1:9" x14ac:dyDescent="0.2">
      <c r="A11" t="s">
        <v>7</v>
      </c>
      <c r="B11" s="8">
        <v>196</v>
      </c>
      <c r="C11" s="8">
        <v>0</v>
      </c>
      <c r="D11" s="9">
        <f>((C11+C10)-(B11+B10))/(B11+B10)</f>
        <v>3.8610038610038609E-2</v>
      </c>
      <c r="E11" s="8">
        <v>129</v>
      </c>
      <c r="F11" s="9">
        <f>((E11+E10)-(B11+B10))/(B11+B10)</f>
        <v>3.8610038610038609E-2</v>
      </c>
      <c r="H11" s="8">
        <v>42</v>
      </c>
      <c r="I11" s="8">
        <v>56</v>
      </c>
    </row>
    <row r="12" spans="1:9" x14ac:dyDescent="0.2">
      <c r="A12" t="s">
        <v>6</v>
      </c>
      <c r="B12" s="8">
        <v>10</v>
      </c>
      <c r="C12" s="8">
        <v>19</v>
      </c>
      <c r="D12" s="9">
        <f>(C12-B12)/B12</f>
        <v>0.9</v>
      </c>
      <c r="E12" s="8">
        <v>16</v>
      </c>
      <c r="F12" s="9">
        <f>(E12-B12)/B12</f>
        <v>0.6</v>
      </c>
      <c r="H12" s="8">
        <v>102</v>
      </c>
      <c r="I12" s="8">
        <v>30</v>
      </c>
    </row>
    <row r="13" spans="1:9" x14ac:dyDescent="0.2">
      <c r="A13" t="s">
        <v>8</v>
      </c>
      <c r="B13" s="8">
        <v>42</v>
      </c>
      <c r="C13" s="8">
        <v>32</v>
      </c>
      <c r="D13" s="9">
        <f t="shared" ref="D13:D19" si="0">(C13-B13)/B13</f>
        <v>-0.23809523809523808</v>
      </c>
      <c r="E13" s="8">
        <v>49</v>
      </c>
      <c r="F13" s="9">
        <f t="shared" ref="F13:F19" si="1">(E13-B13)/B13</f>
        <v>0.16666666666666666</v>
      </c>
      <c r="H13" s="8">
        <v>31</v>
      </c>
      <c r="I13" s="8">
        <v>67</v>
      </c>
    </row>
    <row r="14" spans="1:9" x14ac:dyDescent="0.2">
      <c r="A14" t="s">
        <v>14</v>
      </c>
      <c r="B14" s="8">
        <v>2</v>
      </c>
      <c r="C14" s="8">
        <v>7</v>
      </c>
      <c r="D14" s="9">
        <f t="shared" si="0"/>
        <v>2.5</v>
      </c>
      <c r="E14" s="8">
        <v>1</v>
      </c>
      <c r="F14" s="9">
        <f t="shared" si="1"/>
        <v>-0.5</v>
      </c>
      <c r="H14" s="8">
        <v>4</v>
      </c>
      <c r="I14" s="8">
        <v>0</v>
      </c>
    </row>
    <row r="15" spans="1:9" x14ac:dyDescent="0.2">
      <c r="A15" t="s">
        <v>9</v>
      </c>
      <c r="B15" s="8">
        <v>52</v>
      </c>
      <c r="C15" s="8">
        <v>35</v>
      </c>
      <c r="D15" s="9">
        <f t="shared" si="0"/>
        <v>-0.32692307692307693</v>
      </c>
      <c r="E15" s="8">
        <v>45</v>
      </c>
      <c r="F15" s="9">
        <f t="shared" si="1"/>
        <v>-0.13461538461538461</v>
      </c>
      <c r="H15" s="8">
        <v>35</v>
      </c>
      <c r="I15" s="8">
        <v>82</v>
      </c>
    </row>
    <row r="16" spans="1:9" x14ac:dyDescent="0.2">
      <c r="A16" t="s">
        <v>10</v>
      </c>
      <c r="B16" s="8">
        <v>22</v>
      </c>
      <c r="C16" s="8">
        <v>19</v>
      </c>
      <c r="D16" s="9">
        <f t="shared" si="0"/>
        <v>-0.13636363636363635</v>
      </c>
      <c r="E16" s="8">
        <v>12</v>
      </c>
      <c r="F16" s="9">
        <f t="shared" si="1"/>
        <v>-0.45454545454545453</v>
      </c>
      <c r="H16" s="8">
        <v>18</v>
      </c>
      <c r="I16" s="8">
        <v>10</v>
      </c>
    </row>
    <row r="17" spans="1:9" x14ac:dyDescent="0.2">
      <c r="A17" t="s">
        <v>11</v>
      </c>
      <c r="B17" s="8">
        <v>0</v>
      </c>
      <c r="C17" s="8">
        <v>5</v>
      </c>
      <c r="D17" s="9"/>
      <c r="E17" s="8">
        <v>0</v>
      </c>
      <c r="F17" s="9"/>
      <c r="H17" s="8">
        <v>1</v>
      </c>
      <c r="I17" s="8">
        <v>0</v>
      </c>
    </row>
    <row r="18" spans="1:9" x14ac:dyDescent="0.2">
      <c r="A18" t="s">
        <v>13</v>
      </c>
      <c r="B18" s="8">
        <v>1</v>
      </c>
      <c r="C18" s="8">
        <v>1</v>
      </c>
      <c r="D18" s="9">
        <f t="shared" si="0"/>
        <v>0</v>
      </c>
      <c r="E18" s="8">
        <v>0</v>
      </c>
      <c r="F18" s="9">
        <f t="shared" si="1"/>
        <v>-1</v>
      </c>
      <c r="I18" s="8">
        <v>1</v>
      </c>
    </row>
    <row r="19" spans="1:9" x14ac:dyDescent="0.2">
      <c r="A19" t="s">
        <v>12</v>
      </c>
      <c r="B19" s="8">
        <v>3</v>
      </c>
      <c r="C19" s="8">
        <v>7</v>
      </c>
      <c r="D19" s="9">
        <f t="shared" si="0"/>
        <v>1.3333333333333333</v>
      </c>
      <c r="E19" s="8">
        <v>3</v>
      </c>
      <c r="F19" s="9">
        <f t="shared" si="1"/>
        <v>0</v>
      </c>
      <c r="H19" s="8">
        <v>2</v>
      </c>
      <c r="I19" s="8">
        <v>0</v>
      </c>
    </row>
    <row r="20" spans="1:9" x14ac:dyDescent="0.2">
      <c r="A20" t="s">
        <v>51</v>
      </c>
      <c r="B20">
        <f>SUM(B10:B19)</f>
        <v>391</v>
      </c>
      <c r="C20">
        <f>SUM(C10:C19)</f>
        <v>394</v>
      </c>
      <c r="E20">
        <f>SUM(E10:E19)</f>
        <v>395</v>
      </c>
      <c r="H20">
        <f>SUM(H10:H19)</f>
        <v>394</v>
      </c>
      <c r="I20">
        <f>SUM(I10:I19)</f>
        <v>394</v>
      </c>
    </row>
    <row r="22" spans="1:9" x14ac:dyDescent="0.2">
      <c r="A22" s="17" t="s">
        <v>85</v>
      </c>
    </row>
    <row r="23" spans="1:9" x14ac:dyDescent="0.2">
      <c r="A23" t="s">
        <v>21</v>
      </c>
      <c r="C23" t="s">
        <v>20</v>
      </c>
    </row>
    <row r="24" spans="1:9" x14ac:dyDescent="0.2">
      <c r="A24" t="s">
        <v>76</v>
      </c>
      <c r="D24" s="2">
        <v>38975</v>
      </c>
    </row>
    <row r="25" spans="1:9" x14ac:dyDescent="0.2">
      <c r="D25" s="2">
        <v>39332</v>
      </c>
    </row>
    <row r="27" spans="1:9" ht="51" x14ac:dyDescent="0.2">
      <c r="A27" s="5" t="s">
        <v>4</v>
      </c>
      <c r="B27" s="7" t="s">
        <v>82</v>
      </c>
      <c r="C27" s="7" t="s">
        <v>49</v>
      </c>
      <c r="D27" s="6" t="s">
        <v>19</v>
      </c>
      <c r="E27" s="7" t="s">
        <v>50</v>
      </c>
      <c r="F27" s="7" t="s">
        <v>81</v>
      </c>
      <c r="G27" s="6" t="s">
        <v>83</v>
      </c>
      <c r="H27" s="7"/>
    </row>
    <row r="28" spans="1:9" x14ac:dyDescent="0.2">
      <c r="A28" t="s">
        <v>5</v>
      </c>
      <c r="B28" s="8">
        <v>140</v>
      </c>
      <c r="C28" s="8">
        <v>159</v>
      </c>
      <c r="D28" s="10"/>
      <c r="E28" s="8">
        <v>159</v>
      </c>
      <c r="F28" s="8">
        <v>148</v>
      </c>
      <c r="H28" s="8"/>
    </row>
    <row r="29" spans="1:9" x14ac:dyDescent="0.2">
      <c r="A29" t="s">
        <v>7</v>
      </c>
      <c r="B29" s="8">
        <v>129</v>
      </c>
      <c r="C29" s="8">
        <v>42</v>
      </c>
      <c r="D29" s="10">
        <f>((C28+C29)-(B28+B29))/(B28+B29)</f>
        <v>-0.25278810408921931</v>
      </c>
      <c r="E29" s="8">
        <v>42</v>
      </c>
      <c r="F29" s="8">
        <v>56</v>
      </c>
      <c r="G29" s="12">
        <f>((F28+F29)-(E28+E29))/(E28+E29)</f>
        <v>1.4925373134328358E-2</v>
      </c>
      <c r="H29" s="8"/>
    </row>
    <row r="30" spans="1:9" x14ac:dyDescent="0.2">
      <c r="A30" t="s">
        <v>6</v>
      </c>
      <c r="B30" s="8">
        <v>16</v>
      </c>
      <c r="C30" s="8">
        <v>102</v>
      </c>
      <c r="D30" s="10">
        <f t="shared" ref="D30:D37" si="2">(C30-B30)/B30</f>
        <v>5.375</v>
      </c>
      <c r="E30" s="8">
        <v>207</v>
      </c>
      <c r="F30" s="8">
        <v>52</v>
      </c>
      <c r="G30" s="12">
        <f>(F30-E30)/E30</f>
        <v>-0.74879227053140096</v>
      </c>
    </row>
    <row r="31" spans="1:9" x14ac:dyDescent="0.2">
      <c r="A31" t="s">
        <v>8</v>
      </c>
      <c r="B31" s="8">
        <v>49</v>
      </c>
      <c r="C31" s="8">
        <v>31</v>
      </c>
      <c r="D31" s="10">
        <f t="shared" si="2"/>
        <v>-0.36734693877551022</v>
      </c>
      <c r="E31" s="8">
        <v>151</v>
      </c>
      <c r="F31" s="8">
        <v>150</v>
      </c>
      <c r="G31" s="12">
        <f t="shared" ref="G31:G37" si="3">(F31-E31)/E31</f>
        <v>-6.6225165562913907E-3</v>
      </c>
    </row>
    <row r="32" spans="1:9" x14ac:dyDescent="0.2">
      <c r="A32" t="s">
        <v>14</v>
      </c>
      <c r="B32" s="8">
        <v>1</v>
      </c>
      <c r="C32" s="8">
        <v>4</v>
      </c>
      <c r="D32" s="10">
        <f t="shared" si="2"/>
        <v>3</v>
      </c>
      <c r="E32" s="8">
        <v>6</v>
      </c>
      <c r="F32" s="8">
        <v>0</v>
      </c>
      <c r="G32" s="12">
        <f t="shared" si="3"/>
        <v>-1</v>
      </c>
    </row>
    <row r="33" spans="1:8" x14ac:dyDescent="0.2">
      <c r="A33" t="s">
        <v>9</v>
      </c>
      <c r="B33" s="8">
        <v>45</v>
      </c>
      <c r="C33" s="8">
        <v>35</v>
      </c>
      <c r="D33" s="10">
        <f t="shared" si="2"/>
        <v>-0.22222222222222221</v>
      </c>
      <c r="E33" s="8">
        <v>35</v>
      </c>
      <c r="F33" s="8">
        <v>82</v>
      </c>
      <c r="G33" s="12">
        <f t="shared" si="3"/>
        <v>1.3428571428571427</v>
      </c>
      <c r="H33" s="8"/>
    </row>
    <row r="34" spans="1:8" x14ac:dyDescent="0.2">
      <c r="A34" t="s">
        <v>10</v>
      </c>
      <c r="B34" s="8">
        <v>12</v>
      </c>
      <c r="C34" s="8">
        <v>18</v>
      </c>
      <c r="D34" s="10">
        <f t="shared" si="2"/>
        <v>0.5</v>
      </c>
      <c r="E34" s="8">
        <v>56</v>
      </c>
      <c r="F34" s="8">
        <v>31</v>
      </c>
      <c r="G34" s="12">
        <f t="shared" si="3"/>
        <v>-0.44642857142857145</v>
      </c>
    </row>
    <row r="35" spans="1:8" x14ac:dyDescent="0.2">
      <c r="A35" t="s">
        <v>11</v>
      </c>
      <c r="B35" s="8">
        <v>0</v>
      </c>
      <c r="C35" s="8">
        <v>1</v>
      </c>
      <c r="D35" s="10"/>
      <c r="E35" s="8">
        <v>1</v>
      </c>
      <c r="F35" s="8">
        <v>1</v>
      </c>
      <c r="G35" s="12">
        <f t="shared" si="3"/>
        <v>0</v>
      </c>
    </row>
    <row r="36" spans="1:8" x14ac:dyDescent="0.2">
      <c r="A36" t="s">
        <v>13</v>
      </c>
      <c r="B36" s="8">
        <v>0</v>
      </c>
      <c r="D36" s="10"/>
      <c r="E36" s="8">
        <v>2</v>
      </c>
      <c r="F36" s="8">
        <v>1</v>
      </c>
      <c r="G36" s="12">
        <f t="shared" si="3"/>
        <v>-0.5</v>
      </c>
    </row>
    <row r="37" spans="1:8" x14ac:dyDescent="0.2">
      <c r="A37" t="s">
        <v>12</v>
      </c>
      <c r="B37" s="8">
        <v>3</v>
      </c>
      <c r="C37" s="8">
        <v>2</v>
      </c>
      <c r="D37" s="10">
        <f t="shared" si="2"/>
        <v>-0.33333333333333331</v>
      </c>
      <c r="E37" s="8">
        <v>5</v>
      </c>
      <c r="F37" s="8">
        <v>1</v>
      </c>
      <c r="G37" s="12">
        <f t="shared" si="3"/>
        <v>-0.8</v>
      </c>
    </row>
    <row r="38" spans="1:8" x14ac:dyDescent="0.2">
      <c r="B38" s="8"/>
      <c r="C38" s="8"/>
      <c r="D38" s="10"/>
      <c r="E38" s="8"/>
      <c r="F38" s="8"/>
      <c r="G38" s="12"/>
    </row>
    <row r="40" spans="1:8" x14ac:dyDescent="0.2">
      <c r="A40" s="17" t="s">
        <v>86</v>
      </c>
    </row>
    <row r="41" spans="1:8" x14ac:dyDescent="0.2">
      <c r="A41" t="s">
        <v>175</v>
      </c>
      <c r="C41" t="s">
        <v>88</v>
      </c>
    </row>
    <row r="42" spans="1:8" x14ac:dyDescent="0.2">
      <c r="A42" t="s">
        <v>176</v>
      </c>
      <c r="D42" s="2">
        <v>39687</v>
      </c>
    </row>
    <row r="43" spans="1:8" x14ac:dyDescent="0.2">
      <c r="A43" s="23" t="s">
        <v>177</v>
      </c>
      <c r="D43" s="2">
        <v>40049</v>
      </c>
    </row>
    <row r="44" spans="1:8" x14ac:dyDescent="0.2">
      <c r="A44" s="23"/>
      <c r="D44" s="2">
        <v>40428</v>
      </c>
    </row>
    <row r="45" spans="1:8" x14ac:dyDescent="0.2">
      <c r="D45" s="2"/>
    </row>
    <row r="46" spans="1:8" x14ac:dyDescent="0.2">
      <c r="A46" t="s">
        <v>119</v>
      </c>
    </row>
    <row r="47" spans="1:8" x14ac:dyDescent="0.2">
      <c r="A47" t="s">
        <v>178</v>
      </c>
    </row>
    <row r="49" spans="1:31" x14ac:dyDescent="0.2">
      <c r="A49" s="17" t="s">
        <v>182</v>
      </c>
    </row>
    <row r="50" spans="1:31" x14ac:dyDescent="0.2">
      <c r="A50" s="36" t="s">
        <v>187</v>
      </c>
    </row>
    <row r="51" spans="1:31" x14ac:dyDescent="0.2">
      <c r="A51" s="17"/>
      <c r="C51" t="s">
        <v>203</v>
      </c>
      <c r="D51" s="2">
        <v>40805</v>
      </c>
    </row>
    <row r="52" spans="1:31" x14ac:dyDescent="0.2">
      <c r="A52" s="36" t="s">
        <v>210</v>
      </c>
    </row>
    <row r="53" spans="1:31" x14ac:dyDescent="0.2">
      <c r="A53" s="36"/>
      <c r="D53" s="2">
        <v>41141</v>
      </c>
    </row>
    <row r="54" spans="1:31" x14ac:dyDescent="0.2">
      <c r="A54" s="36" t="s">
        <v>225</v>
      </c>
      <c r="D54" s="2">
        <v>41522</v>
      </c>
    </row>
    <row r="55" spans="1:31" x14ac:dyDescent="0.2">
      <c r="A55" s="36" t="s">
        <v>254</v>
      </c>
      <c r="D55" s="2">
        <v>41879</v>
      </c>
    </row>
    <row r="56" spans="1:31" x14ac:dyDescent="0.2">
      <c r="A56" s="36" t="s">
        <v>260</v>
      </c>
      <c r="D56" s="2">
        <v>42244</v>
      </c>
    </row>
    <row r="57" spans="1:31" x14ac:dyDescent="0.2">
      <c r="A57" s="128" t="s">
        <v>294</v>
      </c>
      <c r="D57" s="2">
        <v>42605</v>
      </c>
    </row>
    <row r="58" spans="1:31" x14ac:dyDescent="0.2">
      <c r="A58" s="128" t="s">
        <v>308</v>
      </c>
      <c r="D58" s="2">
        <v>42963</v>
      </c>
    </row>
    <row r="59" spans="1:31" x14ac:dyDescent="0.2">
      <c r="A59" s="128"/>
      <c r="D59" s="2"/>
    </row>
    <row r="60" spans="1:31" x14ac:dyDescent="0.2">
      <c r="A60" s="36"/>
    </row>
    <row r="61" spans="1:31" x14ac:dyDescent="0.2">
      <c r="A61" s="36" t="s">
        <v>205</v>
      </c>
    </row>
    <row r="63" spans="1:31" ht="38.25" x14ac:dyDescent="0.2">
      <c r="A63" s="5" t="s">
        <v>4</v>
      </c>
      <c r="B63" s="37">
        <v>2007</v>
      </c>
      <c r="C63" s="37" t="s">
        <v>94</v>
      </c>
      <c r="D63" s="47" t="s">
        <v>120</v>
      </c>
      <c r="E63" s="37" t="s">
        <v>148</v>
      </c>
      <c r="F63" s="47" t="s">
        <v>149</v>
      </c>
      <c r="G63" s="47" t="s">
        <v>120</v>
      </c>
      <c r="H63" s="37" t="s">
        <v>179</v>
      </c>
      <c r="I63" s="47" t="s">
        <v>180</v>
      </c>
      <c r="J63" s="47" t="s">
        <v>120</v>
      </c>
      <c r="K63" s="37" t="s">
        <v>208</v>
      </c>
      <c r="L63" s="90" t="s">
        <v>209</v>
      </c>
      <c r="M63" s="47" t="s">
        <v>120</v>
      </c>
      <c r="N63" s="37" t="s">
        <v>227</v>
      </c>
      <c r="O63" s="90" t="s">
        <v>229</v>
      </c>
      <c r="P63" s="47" t="s">
        <v>120</v>
      </c>
      <c r="Q63" s="109" t="s">
        <v>255</v>
      </c>
      <c r="R63" s="90" t="s">
        <v>256</v>
      </c>
      <c r="S63" s="47" t="s">
        <v>120</v>
      </c>
      <c r="T63" s="109" t="s">
        <v>261</v>
      </c>
      <c r="U63" s="90" t="s">
        <v>262</v>
      </c>
      <c r="V63" s="47" t="s">
        <v>120</v>
      </c>
      <c r="W63" s="132" t="s">
        <v>286</v>
      </c>
      <c r="X63" s="90" t="s">
        <v>287</v>
      </c>
      <c r="Y63" s="47" t="s">
        <v>120</v>
      </c>
      <c r="Z63" s="132" t="s">
        <v>300</v>
      </c>
      <c r="AA63" s="90" t="s">
        <v>301</v>
      </c>
      <c r="AB63" s="47" t="s">
        <v>120</v>
      </c>
      <c r="AC63" s="132" t="s">
        <v>313</v>
      </c>
      <c r="AD63" s="90" t="s">
        <v>314</v>
      </c>
      <c r="AE63" s="47" t="s">
        <v>120</v>
      </c>
    </row>
    <row r="64" spans="1:31" x14ac:dyDescent="0.2">
      <c r="A64" t="s">
        <v>5</v>
      </c>
      <c r="B64" s="8">
        <v>148</v>
      </c>
      <c r="C64" s="8">
        <v>9</v>
      </c>
      <c r="D64" s="8"/>
      <c r="E64" s="8">
        <v>1</v>
      </c>
      <c r="G64" s="8"/>
      <c r="H64" s="8">
        <v>0</v>
      </c>
      <c r="K64" s="8">
        <v>0</v>
      </c>
      <c r="L64" s="66"/>
      <c r="M64" s="10">
        <f>(K64-B64)/B64</f>
        <v>-1</v>
      </c>
      <c r="N64">
        <v>0</v>
      </c>
      <c r="O64" s="12"/>
      <c r="P64" s="12">
        <f>(N64-B64)/B64</f>
        <v>-1</v>
      </c>
      <c r="Q64">
        <v>0</v>
      </c>
      <c r="S64" s="12">
        <f>(Q64-B64)/B64</f>
        <v>-1</v>
      </c>
      <c r="T64" s="25">
        <v>0</v>
      </c>
      <c r="V64" s="12">
        <f>(T64-B64)/B64</f>
        <v>-1</v>
      </c>
      <c r="W64" s="25">
        <v>2</v>
      </c>
      <c r="Y64" s="12">
        <f>(W64-B64)/B64</f>
        <v>-0.98648648648648651</v>
      </c>
      <c r="Z64" s="25">
        <v>1</v>
      </c>
      <c r="AB64" s="12">
        <f>(Z64-$B$64)/$B$64</f>
        <v>-0.9932432432432432</v>
      </c>
      <c r="AC64" s="24">
        <v>4</v>
      </c>
      <c r="AE64" s="12">
        <f>(AC64-$B$64)/$B$64</f>
        <v>-0.97297297297297303</v>
      </c>
    </row>
    <row r="65" spans="1:31" x14ac:dyDescent="0.2">
      <c r="A65" t="s">
        <v>7</v>
      </c>
      <c r="B65" s="8">
        <v>56</v>
      </c>
      <c r="C65" s="8">
        <v>0</v>
      </c>
      <c r="D65" s="10">
        <f>(C64-(B64+B65))/(B64+B65)</f>
        <v>-0.95588235294117652</v>
      </c>
      <c r="E65" s="8">
        <v>0</v>
      </c>
      <c r="F65" s="10">
        <f>(E64-C64)/C64</f>
        <v>-0.88888888888888884</v>
      </c>
      <c r="G65" s="10">
        <f>(E64-(B64+B65))/(B64+B65)</f>
        <v>-0.99509803921568629</v>
      </c>
      <c r="H65" s="8">
        <v>0</v>
      </c>
      <c r="I65" s="12">
        <f>(H64-E64)/E64</f>
        <v>-1</v>
      </c>
      <c r="J65" s="12">
        <f>(H65-B65)/B65</f>
        <v>-1</v>
      </c>
      <c r="K65" s="8">
        <v>0</v>
      </c>
      <c r="L65" s="66"/>
      <c r="M65" s="10">
        <f t="shared" ref="M65:M74" si="4">(K65-B65)/B65</f>
        <v>-1</v>
      </c>
      <c r="N65">
        <v>0</v>
      </c>
      <c r="O65" s="12"/>
      <c r="P65" s="12">
        <f t="shared" ref="P65:P74" si="5">(N65-B65)/B65</f>
        <v>-1</v>
      </c>
      <c r="Q65">
        <v>0</v>
      </c>
      <c r="S65" s="12">
        <f t="shared" ref="S65:S74" si="6">(Q65-B65)/B65</f>
        <v>-1</v>
      </c>
      <c r="T65" s="25">
        <v>0</v>
      </c>
      <c r="V65" s="12">
        <f t="shared" ref="V65:V74" si="7">(T65-B65)/B65</f>
        <v>-1</v>
      </c>
      <c r="W65" s="25">
        <v>0</v>
      </c>
      <c r="Y65" s="12">
        <f t="shared" ref="Y65:Y74" si="8">(W65-B65)/B65</f>
        <v>-1</v>
      </c>
      <c r="Z65" s="25">
        <v>0</v>
      </c>
      <c r="AB65" s="12">
        <f>(Z65-$B$65)/$B$65</f>
        <v>-1</v>
      </c>
      <c r="AC65" s="25">
        <v>0</v>
      </c>
      <c r="AE65" s="12">
        <f>(AC65-$B$65)/$B$65</f>
        <v>-1</v>
      </c>
    </row>
    <row r="66" spans="1:31" x14ac:dyDescent="0.2">
      <c r="A66" t="s">
        <v>6</v>
      </c>
      <c r="B66" s="8">
        <v>52</v>
      </c>
      <c r="C66" s="8">
        <v>1</v>
      </c>
      <c r="D66" s="10">
        <f>(C65-(B65+B66))/(B65+B66)</f>
        <v>-1</v>
      </c>
      <c r="E66" s="8">
        <v>0</v>
      </c>
      <c r="F66" s="10">
        <f>(E66-C66)/C66</f>
        <v>-1</v>
      </c>
      <c r="G66" s="10">
        <f>(E66-B66)/B66</f>
        <v>-1</v>
      </c>
      <c r="H66" s="8">
        <v>0</v>
      </c>
      <c r="I66" s="12"/>
      <c r="J66" s="12">
        <f>(H66-B66)/B66</f>
        <v>-1</v>
      </c>
      <c r="K66" s="8">
        <v>0</v>
      </c>
      <c r="L66" s="66"/>
      <c r="M66" s="10">
        <f t="shared" si="4"/>
        <v>-1</v>
      </c>
      <c r="N66">
        <v>0</v>
      </c>
      <c r="O66" s="12"/>
      <c r="P66" s="12">
        <f t="shared" si="5"/>
        <v>-1</v>
      </c>
      <c r="Q66">
        <v>0</v>
      </c>
      <c r="S66" s="12">
        <f t="shared" si="6"/>
        <v>-1</v>
      </c>
      <c r="T66" s="25">
        <v>0</v>
      </c>
      <c r="V66" s="12">
        <f t="shared" si="7"/>
        <v>-1</v>
      </c>
      <c r="W66" s="25">
        <v>0</v>
      </c>
      <c r="Y66" s="12">
        <f t="shared" si="8"/>
        <v>-1</v>
      </c>
      <c r="Z66" s="25">
        <v>0</v>
      </c>
      <c r="AB66" s="12">
        <f>(Z66-$B$66)/$B$66</f>
        <v>-1</v>
      </c>
      <c r="AC66" s="25">
        <v>0</v>
      </c>
      <c r="AE66" s="12">
        <f>(AC66-$B$66)/$B$66</f>
        <v>-1</v>
      </c>
    </row>
    <row r="67" spans="1:31" x14ac:dyDescent="0.2">
      <c r="A67" t="s">
        <v>14</v>
      </c>
      <c r="B67" s="8">
        <v>0</v>
      </c>
      <c r="C67" s="8">
        <v>3</v>
      </c>
      <c r="D67" s="10"/>
      <c r="E67" s="8">
        <v>1</v>
      </c>
      <c r="F67" s="10">
        <f>(E67-C67)/C67</f>
        <v>-0.66666666666666663</v>
      </c>
      <c r="G67" s="10"/>
      <c r="H67" s="8">
        <v>0</v>
      </c>
      <c r="I67" s="12">
        <f>(H67-E67)/E67</f>
        <v>-1</v>
      </c>
      <c r="J67" s="12"/>
      <c r="K67" s="8">
        <v>0</v>
      </c>
      <c r="L67" s="66"/>
      <c r="M67" s="10"/>
      <c r="N67">
        <v>0</v>
      </c>
      <c r="O67" s="12"/>
      <c r="P67" s="12"/>
      <c r="Q67">
        <v>0</v>
      </c>
      <c r="S67" s="12"/>
      <c r="T67" s="25">
        <v>0</v>
      </c>
      <c r="V67" s="12"/>
      <c r="W67" s="25">
        <v>0</v>
      </c>
      <c r="Y67" s="12"/>
      <c r="Z67" s="25">
        <v>0</v>
      </c>
      <c r="AB67" s="12"/>
      <c r="AC67" s="25">
        <v>0</v>
      </c>
      <c r="AE67" s="12"/>
    </row>
    <row r="68" spans="1:31" x14ac:dyDescent="0.2">
      <c r="A68" t="s">
        <v>8</v>
      </c>
      <c r="B68" s="8">
        <v>150</v>
      </c>
      <c r="C68" s="8">
        <v>102</v>
      </c>
      <c r="D68" s="10">
        <f>(C68-B68)/B68</f>
        <v>-0.32</v>
      </c>
      <c r="E68" s="8">
        <v>226</v>
      </c>
      <c r="F68" s="10">
        <f t="shared" ref="F68:F73" si="9">(E68-C68)/C68</f>
        <v>1.2156862745098038</v>
      </c>
      <c r="G68" s="10">
        <f t="shared" ref="G68:G74" si="10">(E68-B68)/B68</f>
        <v>0.50666666666666671</v>
      </c>
      <c r="H68" s="8">
        <v>37</v>
      </c>
      <c r="I68" s="12">
        <f t="shared" ref="I68:I73" si="11">(H68-E68)/E68</f>
        <v>-0.83628318584070793</v>
      </c>
      <c r="J68" s="12">
        <f t="shared" ref="J68:J74" si="12">(H68-B68)/B68</f>
        <v>-0.7533333333333333</v>
      </c>
      <c r="K68" s="8">
        <v>302</v>
      </c>
      <c r="L68" s="66">
        <f>(K68-H68)/H68</f>
        <v>7.1621621621621623</v>
      </c>
      <c r="M68" s="10">
        <f t="shared" si="4"/>
        <v>1.0133333333333334</v>
      </c>
      <c r="N68">
        <v>13</v>
      </c>
      <c r="O68" s="12">
        <f t="shared" ref="O68:O73" si="13">(N68-K68)/K68</f>
        <v>-0.95695364238410596</v>
      </c>
      <c r="P68" s="12">
        <f t="shared" si="5"/>
        <v>-0.91333333333333333</v>
      </c>
      <c r="Q68">
        <v>268</v>
      </c>
      <c r="R68" s="12">
        <f>(Q68-N68)/N68</f>
        <v>19.615384615384617</v>
      </c>
      <c r="S68" s="12">
        <f t="shared" si="6"/>
        <v>0.78666666666666663</v>
      </c>
      <c r="T68" s="25">
        <v>143</v>
      </c>
      <c r="U68" s="12">
        <f>(T68-Q68)/Q68</f>
        <v>-0.46641791044776121</v>
      </c>
      <c r="V68" s="12">
        <f t="shared" si="7"/>
        <v>-4.6666666666666669E-2</v>
      </c>
      <c r="W68" s="25">
        <v>184</v>
      </c>
      <c r="X68" s="12">
        <f>(W68-T68)/T68</f>
        <v>0.28671328671328672</v>
      </c>
      <c r="Y68" s="12">
        <f t="shared" si="8"/>
        <v>0.22666666666666666</v>
      </c>
      <c r="Z68" s="25">
        <v>31</v>
      </c>
      <c r="AA68" s="12">
        <f>(Z68-W68)/W68</f>
        <v>-0.83152173913043481</v>
      </c>
      <c r="AB68" s="12">
        <f>(Z68-$B$68)/$B$68</f>
        <v>-0.79333333333333333</v>
      </c>
      <c r="AC68" s="25">
        <v>227</v>
      </c>
      <c r="AD68" s="12">
        <f>(AC68-Z68)/Z68</f>
        <v>6.32258064516129</v>
      </c>
      <c r="AE68" s="12">
        <f>(AC68-$B$68)/$B$68</f>
        <v>0.51333333333333331</v>
      </c>
    </row>
    <row r="69" spans="1:31" x14ac:dyDescent="0.2">
      <c r="A69" t="s">
        <v>181</v>
      </c>
      <c r="B69" s="8"/>
      <c r="C69" s="8"/>
      <c r="D69" s="10"/>
      <c r="E69" s="8"/>
      <c r="F69" s="10"/>
      <c r="G69" s="10"/>
      <c r="H69" s="8">
        <v>15</v>
      </c>
      <c r="I69" s="12"/>
      <c r="J69" s="12"/>
      <c r="K69" s="8">
        <v>0</v>
      </c>
      <c r="L69" s="66">
        <f t="shared" ref="L69:L74" si="14">(K69-H69)/H69</f>
        <v>-1</v>
      </c>
      <c r="M69" s="10"/>
      <c r="N69">
        <v>0</v>
      </c>
      <c r="O69" s="12"/>
      <c r="P69" s="12"/>
      <c r="Q69">
        <v>0</v>
      </c>
      <c r="R69" s="12"/>
      <c r="S69" s="12"/>
      <c r="T69" s="25">
        <v>0</v>
      </c>
      <c r="U69" s="12"/>
      <c r="V69" s="12"/>
      <c r="W69" s="25">
        <v>0</v>
      </c>
      <c r="X69" s="12"/>
      <c r="Y69" s="12"/>
      <c r="Z69" s="25">
        <v>0</v>
      </c>
      <c r="AA69" s="12"/>
      <c r="AB69" s="12"/>
      <c r="AC69" s="25">
        <v>0</v>
      </c>
      <c r="AE69" s="12"/>
    </row>
    <row r="70" spans="1:31" x14ac:dyDescent="0.2">
      <c r="A70" t="s">
        <v>9</v>
      </c>
      <c r="B70" s="8">
        <v>82</v>
      </c>
      <c r="C70" s="8">
        <v>217</v>
      </c>
      <c r="D70" s="10">
        <f>(C70-B70)/B70</f>
        <v>1.6463414634146341</v>
      </c>
      <c r="E70" s="8">
        <v>109</v>
      </c>
      <c r="F70" s="10">
        <f t="shared" si="9"/>
        <v>-0.49769585253456222</v>
      </c>
      <c r="G70" s="10">
        <f t="shared" si="10"/>
        <v>0.32926829268292684</v>
      </c>
      <c r="H70" s="8">
        <v>279</v>
      </c>
      <c r="I70" s="12">
        <f t="shared" si="11"/>
        <v>1.5596330275229358</v>
      </c>
      <c r="J70" s="12">
        <f t="shared" si="12"/>
        <v>2.4024390243902438</v>
      </c>
      <c r="K70" s="8">
        <v>35</v>
      </c>
      <c r="L70" s="66">
        <f t="shared" si="14"/>
        <v>-0.87455197132616491</v>
      </c>
      <c r="M70" s="10">
        <f t="shared" si="4"/>
        <v>-0.57317073170731703</v>
      </c>
      <c r="N70">
        <v>260</v>
      </c>
      <c r="O70" s="12">
        <f t="shared" si="13"/>
        <v>6.4285714285714288</v>
      </c>
      <c r="P70" s="12">
        <f t="shared" si="5"/>
        <v>2.1707317073170733</v>
      </c>
      <c r="Q70">
        <v>78</v>
      </c>
      <c r="R70" s="12">
        <f>(Q70-N70)/N70</f>
        <v>-0.7</v>
      </c>
      <c r="S70" s="12">
        <f t="shared" si="6"/>
        <v>-4.878048780487805E-2</v>
      </c>
      <c r="T70" s="25">
        <v>163</v>
      </c>
      <c r="U70" s="12">
        <f>(T70-Q70)/Q70</f>
        <v>1.0897435897435896</v>
      </c>
      <c r="V70" s="12">
        <f t="shared" si="7"/>
        <v>0.98780487804878048</v>
      </c>
      <c r="W70" s="25">
        <v>114</v>
      </c>
      <c r="X70" s="12">
        <f>(W70-T70)/T70</f>
        <v>-0.30061349693251532</v>
      </c>
      <c r="Y70" s="12">
        <f t="shared" si="8"/>
        <v>0.3902439024390244</v>
      </c>
      <c r="Z70" s="25">
        <v>241</v>
      </c>
      <c r="AA70" s="12">
        <f t="shared" ref="AA70:AA75" si="15">(Z70-W70)/W70</f>
        <v>1.1140350877192982</v>
      </c>
      <c r="AB70" s="12">
        <f>(Z70-$B$70)/$B$70</f>
        <v>1.9390243902439024</v>
      </c>
      <c r="AC70" s="25">
        <v>44</v>
      </c>
      <c r="AD70" s="12">
        <f t="shared" ref="AD70:AD76" si="16">(AC70-Z70)/Z70</f>
        <v>-0.81742738589211617</v>
      </c>
      <c r="AE70" s="12">
        <f>(AC70-$B$70)/$B$70</f>
        <v>-0.46341463414634149</v>
      </c>
    </row>
    <row r="71" spans="1:31" x14ac:dyDescent="0.2">
      <c r="A71" t="s">
        <v>10</v>
      </c>
      <c r="B71" s="8">
        <v>31</v>
      </c>
      <c r="C71" s="8">
        <v>72</v>
      </c>
      <c r="D71" s="10">
        <f>(C71-B71)/B71</f>
        <v>1.3225806451612903</v>
      </c>
      <c r="E71" s="8">
        <v>101</v>
      </c>
      <c r="F71" s="10">
        <f t="shared" si="9"/>
        <v>0.40277777777777779</v>
      </c>
      <c r="G71" s="10">
        <f t="shared" si="10"/>
        <v>2.2580645161290325</v>
      </c>
      <c r="H71" s="8">
        <v>74</v>
      </c>
      <c r="I71" s="12">
        <f t="shared" si="11"/>
        <v>-0.26732673267326734</v>
      </c>
      <c r="J71" s="12">
        <f t="shared" si="12"/>
        <v>1.3870967741935485</v>
      </c>
      <c r="K71" s="8">
        <v>146</v>
      </c>
      <c r="L71" s="66">
        <f t="shared" si="14"/>
        <v>0.97297297297297303</v>
      </c>
      <c r="M71" s="10">
        <f t="shared" si="4"/>
        <v>3.7096774193548385</v>
      </c>
      <c r="N71">
        <v>123</v>
      </c>
      <c r="O71" s="12">
        <f t="shared" si="13"/>
        <v>-0.15753424657534246</v>
      </c>
      <c r="P71" s="12">
        <f t="shared" si="5"/>
        <v>2.967741935483871</v>
      </c>
      <c r="Q71">
        <v>129</v>
      </c>
      <c r="R71" s="12">
        <f>(Q71-N71)/N71</f>
        <v>4.878048780487805E-2</v>
      </c>
      <c r="S71" s="12">
        <f t="shared" si="6"/>
        <v>3.161290322580645</v>
      </c>
      <c r="T71" s="25">
        <v>138</v>
      </c>
      <c r="U71" s="12">
        <f>(T71-Q71)/Q71</f>
        <v>6.9767441860465115E-2</v>
      </c>
      <c r="V71" s="12">
        <f t="shared" si="7"/>
        <v>3.4516129032258065</v>
      </c>
      <c r="W71" s="25">
        <v>161</v>
      </c>
      <c r="X71" s="12">
        <f>(W71-T71)/T71</f>
        <v>0.16666666666666666</v>
      </c>
      <c r="Y71" s="12">
        <f t="shared" si="8"/>
        <v>4.193548387096774</v>
      </c>
      <c r="Z71" s="25">
        <v>120</v>
      </c>
      <c r="AA71" s="12">
        <f t="shared" si="15"/>
        <v>-0.25465838509316768</v>
      </c>
      <c r="AB71" s="12">
        <f>(Z71-$B$71)/$B$71</f>
        <v>2.870967741935484</v>
      </c>
      <c r="AC71" s="25">
        <v>129</v>
      </c>
      <c r="AD71" s="12">
        <f t="shared" si="16"/>
        <v>7.4999999999999997E-2</v>
      </c>
      <c r="AE71" s="12">
        <f>(AC71-$B$71)/$B$71</f>
        <v>3.161290322580645</v>
      </c>
    </row>
    <row r="72" spans="1:31" x14ac:dyDescent="0.2">
      <c r="A72" t="s">
        <v>11</v>
      </c>
      <c r="B72" s="8">
        <v>1</v>
      </c>
      <c r="C72" s="8">
        <v>1</v>
      </c>
      <c r="D72" s="10">
        <f>(C72-B72)/B72</f>
        <v>0</v>
      </c>
      <c r="E72" s="8">
        <v>10</v>
      </c>
      <c r="F72" s="10">
        <f t="shared" si="9"/>
        <v>9</v>
      </c>
      <c r="G72" s="10">
        <f t="shared" si="10"/>
        <v>9</v>
      </c>
      <c r="H72" s="8">
        <v>3</v>
      </c>
      <c r="I72" s="12">
        <f t="shared" si="11"/>
        <v>-0.7</v>
      </c>
      <c r="J72" s="12">
        <f t="shared" si="12"/>
        <v>2</v>
      </c>
      <c r="K72" s="8">
        <v>11</v>
      </c>
      <c r="L72" s="66">
        <f t="shared" si="14"/>
        <v>2.6666666666666665</v>
      </c>
      <c r="M72" s="10">
        <f t="shared" si="4"/>
        <v>10</v>
      </c>
      <c r="N72">
        <v>3</v>
      </c>
      <c r="O72" s="12">
        <f t="shared" si="13"/>
        <v>-0.72727272727272729</v>
      </c>
      <c r="P72" s="12">
        <f t="shared" si="5"/>
        <v>2</v>
      </c>
      <c r="Q72">
        <v>17</v>
      </c>
      <c r="R72" s="12">
        <f>(Q72-N72)/N72</f>
        <v>4.666666666666667</v>
      </c>
      <c r="S72" s="12">
        <f t="shared" si="6"/>
        <v>16</v>
      </c>
      <c r="T72" s="25">
        <v>1</v>
      </c>
      <c r="U72" s="12">
        <f>(T72-Q72)/Q72</f>
        <v>-0.94117647058823528</v>
      </c>
      <c r="V72" s="12">
        <f t="shared" si="7"/>
        <v>0</v>
      </c>
      <c r="W72" s="25">
        <v>13</v>
      </c>
      <c r="X72" s="12">
        <f>(W72-T72)/T72</f>
        <v>12</v>
      </c>
      <c r="Y72" s="12">
        <f t="shared" si="8"/>
        <v>12</v>
      </c>
      <c r="Z72" s="25">
        <v>9</v>
      </c>
      <c r="AA72" s="12">
        <f t="shared" si="15"/>
        <v>-0.30769230769230771</v>
      </c>
      <c r="AB72" s="12">
        <f>(Z72-$B$72)/$B$72</f>
        <v>8</v>
      </c>
      <c r="AC72" s="25">
        <v>12</v>
      </c>
      <c r="AD72" s="12">
        <f t="shared" si="16"/>
        <v>0.33333333333333331</v>
      </c>
      <c r="AE72" s="12">
        <f>(AC72-$B$72)/$B$72</f>
        <v>11</v>
      </c>
    </row>
    <row r="73" spans="1:31" x14ac:dyDescent="0.2">
      <c r="A73" t="s">
        <v>13</v>
      </c>
      <c r="B73" s="8">
        <v>1</v>
      </c>
      <c r="C73" s="8">
        <v>1</v>
      </c>
      <c r="D73" s="10">
        <f>(C73-B73)/B73</f>
        <v>0</v>
      </c>
      <c r="E73" s="8">
        <v>1</v>
      </c>
      <c r="F73" s="10">
        <f t="shared" si="9"/>
        <v>0</v>
      </c>
      <c r="G73" s="10">
        <f t="shared" si="10"/>
        <v>0</v>
      </c>
      <c r="H73" s="8">
        <v>1</v>
      </c>
      <c r="I73" s="12">
        <f t="shared" si="11"/>
        <v>0</v>
      </c>
      <c r="J73" s="12">
        <f t="shared" si="12"/>
        <v>0</v>
      </c>
      <c r="K73" s="8">
        <v>1</v>
      </c>
      <c r="L73" s="66">
        <f t="shared" si="14"/>
        <v>0</v>
      </c>
      <c r="M73" s="10">
        <f t="shared" si="4"/>
        <v>0</v>
      </c>
      <c r="N73">
        <v>1</v>
      </c>
      <c r="O73" s="12">
        <f t="shared" si="13"/>
        <v>0</v>
      </c>
      <c r="P73" s="12">
        <f t="shared" si="5"/>
        <v>0</v>
      </c>
      <c r="Q73">
        <v>2</v>
      </c>
      <c r="R73" s="12">
        <f>(Q73-N73)/N73</f>
        <v>1</v>
      </c>
      <c r="S73" s="12">
        <f t="shared" si="6"/>
        <v>1</v>
      </c>
      <c r="T73" s="25">
        <v>2</v>
      </c>
      <c r="U73" s="12">
        <f>(T73-Q73)/Q73</f>
        <v>0</v>
      </c>
      <c r="V73" s="12">
        <f t="shared" si="7"/>
        <v>1</v>
      </c>
      <c r="W73" s="25">
        <v>2</v>
      </c>
      <c r="X73" s="12">
        <f>(W73-T73)/T73</f>
        <v>0</v>
      </c>
      <c r="Y73" s="12">
        <f t="shared" si="8"/>
        <v>1</v>
      </c>
      <c r="Z73" s="25">
        <v>2</v>
      </c>
      <c r="AA73" s="12">
        <f t="shared" si="15"/>
        <v>0</v>
      </c>
      <c r="AB73" s="12">
        <f>(Z73-$B$73)/$B$73</f>
        <v>1</v>
      </c>
      <c r="AC73" s="25">
        <v>1</v>
      </c>
      <c r="AD73" s="12">
        <f t="shared" si="16"/>
        <v>-0.5</v>
      </c>
      <c r="AE73" s="12">
        <f>(AC73-$B$73)/$B$73</f>
        <v>0</v>
      </c>
    </row>
    <row r="74" spans="1:31" x14ac:dyDescent="0.2">
      <c r="A74" t="s">
        <v>12</v>
      </c>
      <c r="B74" s="8">
        <v>1</v>
      </c>
      <c r="C74" s="8">
        <v>0</v>
      </c>
      <c r="D74" s="10">
        <f>(C74-B74)/B74</f>
        <v>-1</v>
      </c>
      <c r="E74" s="8">
        <v>0</v>
      </c>
      <c r="F74" s="10"/>
      <c r="G74" s="10">
        <f t="shared" si="10"/>
        <v>-1</v>
      </c>
      <c r="H74" s="8">
        <v>1</v>
      </c>
      <c r="I74" s="12"/>
      <c r="J74" s="12">
        <f t="shared" si="12"/>
        <v>0</v>
      </c>
      <c r="K74" s="8">
        <v>0</v>
      </c>
      <c r="L74" s="66">
        <f t="shared" si="14"/>
        <v>-1</v>
      </c>
      <c r="M74" s="10">
        <f t="shared" si="4"/>
        <v>-1</v>
      </c>
      <c r="N74">
        <v>1</v>
      </c>
      <c r="O74" s="12"/>
      <c r="P74" s="12">
        <f t="shared" si="5"/>
        <v>0</v>
      </c>
      <c r="Q74">
        <v>0</v>
      </c>
      <c r="R74" s="12">
        <f>(Q74-N74)/N74</f>
        <v>-1</v>
      </c>
      <c r="S74" s="12">
        <f t="shared" si="6"/>
        <v>-1</v>
      </c>
      <c r="T74" s="25">
        <v>0</v>
      </c>
      <c r="U74" s="12"/>
      <c r="V74" s="12">
        <f t="shared" si="7"/>
        <v>-1</v>
      </c>
      <c r="W74" s="25">
        <v>0</v>
      </c>
      <c r="Y74" s="12">
        <f t="shared" si="8"/>
        <v>-1</v>
      </c>
      <c r="Z74" s="25">
        <v>1</v>
      </c>
      <c r="AA74" s="12"/>
      <c r="AB74" s="12">
        <f>(Z74-$B$74)/$B$74</f>
        <v>0</v>
      </c>
      <c r="AC74" s="25">
        <v>3</v>
      </c>
      <c r="AD74" s="12">
        <f t="shared" si="16"/>
        <v>2</v>
      </c>
      <c r="AE74" s="12">
        <f>(AC74-$B$74)/$B$74</f>
        <v>2</v>
      </c>
    </row>
    <row r="75" spans="1:31" x14ac:dyDescent="0.2">
      <c r="A75" t="s">
        <v>127</v>
      </c>
      <c r="B75" s="8"/>
      <c r="C75" s="8"/>
      <c r="D75" s="10"/>
      <c r="E75" s="8"/>
      <c r="F75" s="10"/>
      <c r="G75" s="10"/>
      <c r="H75" s="8"/>
      <c r="I75" s="12"/>
      <c r="J75" s="12"/>
      <c r="K75" s="8"/>
      <c r="L75" s="66"/>
      <c r="M75" s="10"/>
      <c r="O75" s="12"/>
      <c r="P75" s="12"/>
      <c r="R75" s="12"/>
      <c r="S75" s="12"/>
      <c r="T75" s="27"/>
      <c r="U75" s="12"/>
      <c r="V75" s="12"/>
      <c r="W75" s="25">
        <v>5</v>
      </c>
      <c r="Y75" s="12"/>
      <c r="Z75" s="25">
        <v>9</v>
      </c>
      <c r="AA75" s="12">
        <f t="shared" si="15"/>
        <v>0.8</v>
      </c>
      <c r="AC75" s="25">
        <v>21</v>
      </c>
      <c r="AD75" s="12">
        <f t="shared" si="16"/>
        <v>1.3333333333333333</v>
      </c>
    </row>
    <row r="76" spans="1:31" x14ac:dyDescent="0.2">
      <c r="A76" t="s">
        <v>98</v>
      </c>
      <c r="B76" s="8"/>
      <c r="C76" s="8"/>
      <c r="D76" s="10"/>
      <c r="E76" s="8"/>
      <c r="F76" s="10"/>
      <c r="G76" s="10"/>
      <c r="H76" s="8"/>
      <c r="I76" s="12"/>
      <c r="J76" s="12"/>
      <c r="K76" s="8"/>
      <c r="L76" s="66"/>
      <c r="M76" s="10"/>
      <c r="O76" s="12"/>
      <c r="P76" s="12"/>
      <c r="R76" s="12"/>
      <c r="S76" s="12"/>
      <c r="T76" s="27"/>
      <c r="U76" s="12"/>
      <c r="V76" s="12"/>
      <c r="W76" s="27"/>
      <c r="Y76" s="12"/>
      <c r="Z76" s="25">
        <v>2</v>
      </c>
      <c r="AC76" s="25">
        <v>17</v>
      </c>
      <c r="AD76" s="12">
        <f t="shared" si="16"/>
        <v>7.5</v>
      </c>
    </row>
    <row r="77" spans="1:31" x14ac:dyDescent="0.2">
      <c r="A77" t="s">
        <v>311</v>
      </c>
      <c r="B77" s="8"/>
      <c r="C77" s="8"/>
      <c r="D77" s="10"/>
      <c r="E77" s="8"/>
      <c r="F77" s="10"/>
      <c r="G77" s="10"/>
      <c r="H77" s="8"/>
      <c r="I77" s="12"/>
      <c r="J77" s="12"/>
      <c r="K77" s="8"/>
      <c r="L77" s="66"/>
      <c r="M77" s="10"/>
      <c r="O77" s="12"/>
      <c r="P77" s="12"/>
      <c r="R77" s="12"/>
      <c r="S77" s="12"/>
      <c r="T77" s="27"/>
      <c r="U77" s="12"/>
      <c r="V77" s="12"/>
      <c r="W77" s="27"/>
      <c r="Y77" s="12"/>
      <c r="Z77" s="27"/>
      <c r="AC77" s="25">
        <v>1</v>
      </c>
    </row>
    <row r="78" spans="1:31" x14ac:dyDescent="0.2">
      <c r="A78" t="s">
        <v>312</v>
      </c>
      <c r="B78" s="8"/>
      <c r="C78" s="8"/>
      <c r="D78" s="10"/>
      <c r="E78" s="8"/>
      <c r="F78" s="10"/>
      <c r="G78" s="10"/>
      <c r="H78" s="8"/>
      <c r="I78" s="12"/>
      <c r="J78" s="12"/>
      <c r="K78" s="8"/>
      <c r="L78" s="66"/>
      <c r="M78" s="10"/>
      <c r="O78" s="12"/>
      <c r="P78" s="12"/>
      <c r="R78" s="12"/>
      <c r="S78" s="12"/>
      <c r="T78" s="27"/>
      <c r="U78" s="12"/>
      <c r="V78" s="12"/>
      <c r="W78" s="27"/>
      <c r="Y78" s="12"/>
      <c r="Z78" s="27"/>
      <c r="AC78" s="25">
        <v>2</v>
      </c>
    </row>
    <row r="80" spans="1:31" x14ac:dyDescent="0.2">
      <c r="A80" t="s">
        <v>54</v>
      </c>
      <c r="N80">
        <v>401</v>
      </c>
      <c r="Q80">
        <v>494</v>
      </c>
      <c r="T80">
        <v>447</v>
      </c>
      <c r="W80">
        <v>481</v>
      </c>
      <c r="Z80">
        <v>416</v>
      </c>
      <c r="AC80">
        <v>461</v>
      </c>
    </row>
    <row r="83" spans="1:31" s="17" customFormat="1" x14ac:dyDescent="0.2">
      <c r="A83" s="15">
        <v>2006</v>
      </c>
      <c r="B83" s="15"/>
      <c r="C83" s="15"/>
      <c r="D83" s="15"/>
      <c r="F83" s="20">
        <v>2007</v>
      </c>
      <c r="H83" s="15"/>
      <c r="I83" s="15">
        <v>2008</v>
      </c>
      <c r="J83" s="15"/>
      <c r="K83" s="15">
        <v>2009</v>
      </c>
      <c r="L83" s="15"/>
      <c r="M83" s="15">
        <v>2010</v>
      </c>
      <c r="N83" s="15"/>
      <c r="O83" s="15">
        <v>2011</v>
      </c>
      <c r="P83" s="15"/>
      <c r="Q83" s="15"/>
      <c r="R83" s="15">
        <v>2012</v>
      </c>
      <c r="S83" s="15"/>
      <c r="T83" s="28">
        <v>2013</v>
      </c>
      <c r="U83" s="33"/>
      <c r="V83" s="28">
        <v>2014</v>
      </c>
      <c r="W83" s="15"/>
      <c r="X83" s="28">
        <v>2015</v>
      </c>
      <c r="Y83" s="15"/>
      <c r="Z83" s="33"/>
      <c r="AA83" s="28">
        <v>2016</v>
      </c>
      <c r="AB83" s="15"/>
      <c r="AC83" s="28">
        <v>2017</v>
      </c>
      <c r="AD83" s="15"/>
      <c r="AE83" s="33"/>
    </row>
    <row r="84" spans="1:31" x14ac:dyDescent="0.2">
      <c r="A84" s="14">
        <v>0</v>
      </c>
      <c r="B84" t="s">
        <v>62</v>
      </c>
      <c r="E84" s="29"/>
      <c r="F84" s="26" t="s">
        <v>62</v>
      </c>
      <c r="G84" s="26"/>
      <c r="I84" s="24" t="s">
        <v>63</v>
      </c>
      <c r="J84" s="29"/>
      <c r="K84" s="24" t="s">
        <v>62</v>
      </c>
      <c r="L84" s="29"/>
      <c r="M84" t="s">
        <v>62</v>
      </c>
      <c r="N84" s="29"/>
      <c r="O84" s="36" t="s">
        <v>63</v>
      </c>
      <c r="R84" s="100" t="s">
        <v>62</v>
      </c>
      <c r="T84" s="25" t="s">
        <v>63</v>
      </c>
      <c r="U84" s="30"/>
      <c r="V84" t="s">
        <v>62</v>
      </c>
      <c r="X84" s="25" t="s">
        <v>63</v>
      </c>
      <c r="Y84" s="27"/>
      <c r="Z84" s="30"/>
      <c r="AA84" t="s">
        <v>62</v>
      </c>
      <c r="AC84" s="25" t="s">
        <v>63</v>
      </c>
      <c r="AD84" s="27"/>
      <c r="AE84" s="30"/>
    </row>
    <row r="85" spans="1:31" x14ac:dyDescent="0.2">
      <c r="A85">
        <v>0.5</v>
      </c>
      <c r="B85" t="s">
        <v>63</v>
      </c>
      <c r="E85" s="30"/>
      <c r="F85" s="27" t="s">
        <v>62</v>
      </c>
      <c r="G85" s="27"/>
      <c r="I85" s="25" t="s">
        <v>63</v>
      </c>
      <c r="J85" s="30"/>
      <c r="K85" s="25" t="s">
        <v>62</v>
      </c>
      <c r="L85" s="30"/>
      <c r="M85" t="s">
        <v>62</v>
      </c>
      <c r="N85" s="30"/>
      <c r="O85" s="36" t="s">
        <v>63</v>
      </c>
      <c r="R85" s="101" t="s">
        <v>62</v>
      </c>
      <c r="T85" s="25" t="s">
        <v>63</v>
      </c>
      <c r="U85" s="30"/>
      <c r="V85" t="s">
        <v>63</v>
      </c>
      <c r="X85" s="25" t="s">
        <v>63</v>
      </c>
      <c r="Y85" s="27"/>
      <c r="Z85" s="30"/>
      <c r="AA85" t="s">
        <v>62</v>
      </c>
      <c r="AC85" s="25" t="s">
        <v>63</v>
      </c>
      <c r="AD85" s="27"/>
      <c r="AE85" s="30"/>
    </row>
    <row r="86" spans="1:31" x14ac:dyDescent="0.2">
      <c r="A86" s="14">
        <v>1</v>
      </c>
      <c r="B86" t="s">
        <v>62</v>
      </c>
      <c r="E86" s="30"/>
      <c r="F86" s="27" t="s">
        <v>63</v>
      </c>
      <c r="G86" s="27" t="s">
        <v>65</v>
      </c>
      <c r="I86" s="25" t="s">
        <v>63</v>
      </c>
      <c r="J86" s="30"/>
      <c r="K86" s="25" t="s">
        <v>62</v>
      </c>
      <c r="L86" s="30"/>
      <c r="M86" t="s">
        <v>62</v>
      </c>
      <c r="N86" s="30"/>
      <c r="O86" s="36" t="s">
        <v>63</v>
      </c>
      <c r="R86" s="101" t="s">
        <v>62</v>
      </c>
      <c r="T86" s="25" t="s">
        <v>62</v>
      </c>
      <c r="U86" s="30"/>
      <c r="V86" t="s">
        <v>62</v>
      </c>
      <c r="X86" s="25" t="s">
        <v>62</v>
      </c>
      <c r="Y86" s="27"/>
      <c r="Z86" s="30"/>
      <c r="AA86" t="s">
        <v>62</v>
      </c>
      <c r="AC86" s="25" t="s">
        <v>63</v>
      </c>
      <c r="AD86" s="27"/>
      <c r="AE86" s="30"/>
    </row>
    <row r="87" spans="1:31" x14ac:dyDescent="0.2">
      <c r="A87" s="14">
        <v>1.5</v>
      </c>
      <c r="B87" t="s">
        <v>63</v>
      </c>
      <c r="E87" s="30"/>
      <c r="F87" s="22" t="s">
        <v>62</v>
      </c>
      <c r="G87" s="27"/>
      <c r="I87" s="25" t="s">
        <v>62</v>
      </c>
      <c r="J87" s="30"/>
      <c r="K87" s="25" t="s">
        <v>63</v>
      </c>
      <c r="L87" s="30"/>
      <c r="M87" t="s">
        <v>62</v>
      </c>
      <c r="N87" s="30"/>
      <c r="O87" s="36" t="s">
        <v>63</v>
      </c>
      <c r="R87" s="101" t="s">
        <v>62</v>
      </c>
      <c r="T87" s="25" t="s">
        <v>66</v>
      </c>
      <c r="U87" s="30"/>
      <c r="V87" t="s">
        <v>62</v>
      </c>
      <c r="X87" s="25" t="s">
        <v>62</v>
      </c>
      <c r="Y87" s="27"/>
      <c r="Z87" s="30"/>
      <c r="AA87" t="s">
        <v>62</v>
      </c>
      <c r="AC87" s="25" t="s">
        <v>63</v>
      </c>
      <c r="AD87" s="27"/>
      <c r="AE87" s="30"/>
    </row>
    <row r="88" spans="1:31" x14ac:dyDescent="0.2">
      <c r="A88" s="14">
        <v>2</v>
      </c>
      <c r="B88" t="s">
        <v>62</v>
      </c>
      <c r="E88" s="30"/>
      <c r="F88" s="22" t="s">
        <v>65</v>
      </c>
      <c r="G88" s="27" t="s">
        <v>63</v>
      </c>
      <c r="I88" s="25" t="s">
        <v>62</v>
      </c>
      <c r="J88" s="30"/>
      <c r="K88" s="25" t="s">
        <v>63</v>
      </c>
      <c r="L88" s="30"/>
      <c r="M88" t="s">
        <v>62</v>
      </c>
      <c r="N88" s="30"/>
      <c r="O88" s="36" t="s">
        <v>63</v>
      </c>
      <c r="R88" s="101" t="s">
        <v>62</v>
      </c>
      <c r="T88" s="25" t="s">
        <v>62</v>
      </c>
      <c r="U88" s="30"/>
      <c r="V88" t="s">
        <v>62</v>
      </c>
      <c r="X88" s="25" t="s">
        <v>62</v>
      </c>
      <c r="Y88" s="27"/>
      <c r="Z88" s="30"/>
      <c r="AA88" t="s">
        <v>62</v>
      </c>
      <c r="AC88" s="25" t="s">
        <v>63</v>
      </c>
      <c r="AD88" s="27"/>
      <c r="AE88" s="30"/>
    </row>
    <row r="89" spans="1:31" x14ac:dyDescent="0.2">
      <c r="A89" s="14">
        <v>2.5</v>
      </c>
      <c r="B89" t="s">
        <v>62</v>
      </c>
      <c r="E89" s="30"/>
      <c r="F89" s="22" t="s">
        <v>63</v>
      </c>
      <c r="G89" s="27"/>
      <c r="I89" s="25" t="s">
        <v>62</v>
      </c>
      <c r="J89" s="30"/>
      <c r="K89" s="25" t="s">
        <v>63</v>
      </c>
      <c r="L89" s="30"/>
      <c r="M89" t="s">
        <v>62</v>
      </c>
      <c r="N89" s="30"/>
      <c r="O89" s="36" t="s">
        <v>63</v>
      </c>
      <c r="R89" s="101" t="s">
        <v>62</v>
      </c>
      <c r="T89" s="25" t="s">
        <v>62</v>
      </c>
      <c r="U89" s="30"/>
      <c r="V89" t="s">
        <v>62</v>
      </c>
      <c r="X89" s="25" t="s">
        <v>62</v>
      </c>
      <c r="Y89" s="27"/>
      <c r="Z89" s="30"/>
      <c r="AA89" t="s">
        <v>62</v>
      </c>
      <c r="AC89" s="25" t="s">
        <v>63</v>
      </c>
      <c r="AD89" s="27"/>
      <c r="AE89" s="30"/>
    </row>
    <row r="90" spans="1:31" x14ac:dyDescent="0.2">
      <c r="A90" s="14">
        <v>3</v>
      </c>
      <c r="B90" t="s">
        <v>62</v>
      </c>
      <c r="E90" s="30"/>
      <c r="F90" s="22" t="s">
        <v>63</v>
      </c>
      <c r="G90" s="27"/>
      <c r="I90" s="25" t="s">
        <v>63</v>
      </c>
      <c r="J90" s="30"/>
      <c r="K90" s="25" t="s">
        <v>62</v>
      </c>
      <c r="L90" s="30"/>
      <c r="M90" t="s">
        <v>62</v>
      </c>
      <c r="N90" s="30"/>
      <c r="O90" s="36" t="s">
        <v>62</v>
      </c>
      <c r="R90" s="101" t="s">
        <v>62</v>
      </c>
      <c r="T90" s="25" t="s">
        <v>62</v>
      </c>
      <c r="U90" s="30"/>
      <c r="V90" t="s">
        <v>62</v>
      </c>
      <c r="X90" s="25" t="s">
        <v>63</v>
      </c>
      <c r="Y90" s="27"/>
      <c r="Z90" s="30"/>
      <c r="AA90" t="s">
        <v>62</v>
      </c>
      <c r="AC90" s="25" t="s">
        <v>63</v>
      </c>
      <c r="AD90" s="27"/>
      <c r="AE90" s="30"/>
    </row>
    <row r="91" spans="1:31" x14ac:dyDescent="0.2">
      <c r="A91" s="14">
        <v>3.5</v>
      </c>
      <c r="B91" t="s">
        <v>62</v>
      </c>
      <c r="E91" s="30"/>
      <c r="F91" s="22" t="s">
        <v>65</v>
      </c>
      <c r="G91" s="27"/>
      <c r="I91" s="25" t="s">
        <v>62</v>
      </c>
      <c r="J91" s="30"/>
      <c r="K91" s="25" t="s">
        <v>62</v>
      </c>
      <c r="L91" s="30"/>
      <c r="M91" t="s">
        <v>62</v>
      </c>
      <c r="N91" s="30"/>
      <c r="O91" s="36" t="s">
        <v>63</v>
      </c>
      <c r="R91" s="101" t="s">
        <v>62</v>
      </c>
      <c r="T91" s="25" t="s">
        <v>62</v>
      </c>
      <c r="U91" s="30"/>
      <c r="V91" t="s">
        <v>62</v>
      </c>
      <c r="X91" s="25" t="s">
        <v>63</v>
      </c>
      <c r="Y91" s="27"/>
      <c r="Z91" s="30"/>
      <c r="AA91" t="s">
        <v>62</v>
      </c>
      <c r="AC91" s="25" t="s">
        <v>63</v>
      </c>
      <c r="AD91" s="27"/>
      <c r="AE91" s="30"/>
    </row>
    <row r="92" spans="1:31" x14ac:dyDescent="0.2">
      <c r="A92" s="14">
        <v>4</v>
      </c>
      <c r="B92" t="s">
        <v>64</v>
      </c>
      <c r="E92" s="30"/>
      <c r="F92" s="22" t="s">
        <v>63</v>
      </c>
      <c r="G92" s="27"/>
      <c r="I92" s="25" t="s">
        <v>63</v>
      </c>
      <c r="J92" s="30"/>
      <c r="K92" s="25" t="s">
        <v>62</v>
      </c>
      <c r="L92" s="30"/>
      <c r="M92" t="s">
        <v>62</v>
      </c>
      <c r="N92" s="30"/>
      <c r="O92" s="36" t="s">
        <v>63</v>
      </c>
      <c r="R92" s="101" t="s">
        <v>62</v>
      </c>
      <c r="T92" s="25" t="s">
        <v>63</v>
      </c>
      <c r="U92" s="30"/>
      <c r="V92" t="s">
        <v>62</v>
      </c>
      <c r="X92" s="25" t="s">
        <v>62</v>
      </c>
      <c r="Y92" s="27"/>
      <c r="Z92" s="30"/>
      <c r="AA92" t="s">
        <v>62</v>
      </c>
      <c r="AC92" s="25" t="s">
        <v>63</v>
      </c>
      <c r="AD92" s="27"/>
      <c r="AE92" s="30"/>
    </row>
    <row r="93" spans="1:31" x14ac:dyDescent="0.2">
      <c r="A93" s="14">
        <v>4.5</v>
      </c>
      <c r="B93" t="s">
        <v>62</v>
      </c>
      <c r="E93" s="30"/>
      <c r="F93" s="22" t="s">
        <v>63</v>
      </c>
      <c r="G93" s="27"/>
      <c r="I93" s="25" t="s">
        <v>62</v>
      </c>
      <c r="J93" s="30"/>
      <c r="K93" s="25" t="s">
        <v>62</v>
      </c>
      <c r="L93" s="30"/>
      <c r="M93" t="s">
        <v>66</v>
      </c>
      <c r="N93" s="30"/>
      <c r="O93" s="36" t="s">
        <v>66</v>
      </c>
      <c r="R93" s="101" t="s">
        <v>62</v>
      </c>
      <c r="T93" s="25" t="s">
        <v>63</v>
      </c>
      <c r="U93" s="30"/>
      <c r="V93" t="s">
        <v>62</v>
      </c>
      <c r="X93" s="25" t="s">
        <v>62</v>
      </c>
      <c r="Y93" s="27"/>
      <c r="Z93" s="30"/>
      <c r="AA93" t="s">
        <v>62</v>
      </c>
      <c r="AC93" s="25" t="s">
        <v>63</v>
      </c>
      <c r="AD93" s="27"/>
      <c r="AE93" s="30"/>
    </row>
    <row r="94" spans="1:31" x14ac:dyDescent="0.2">
      <c r="A94" s="14">
        <v>5</v>
      </c>
      <c r="B94" t="s">
        <v>64</v>
      </c>
      <c r="E94" s="30"/>
      <c r="F94" s="22" t="s">
        <v>65</v>
      </c>
      <c r="G94" s="27"/>
      <c r="I94" s="25" t="s">
        <v>63</v>
      </c>
      <c r="J94" s="30"/>
      <c r="K94" s="25" t="s">
        <v>63</v>
      </c>
      <c r="L94" s="30"/>
      <c r="M94" t="s">
        <v>62</v>
      </c>
      <c r="N94" s="30"/>
      <c r="O94" s="36" t="s">
        <v>63</v>
      </c>
      <c r="R94" s="101" t="s">
        <v>62</v>
      </c>
      <c r="T94" s="25" t="s">
        <v>63</v>
      </c>
      <c r="U94" s="30"/>
      <c r="V94" t="s">
        <v>62</v>
      </c>
      <c r="X94" s="25" t="s">
        <v>62</v>
      </c>
      <c r="Y94" s="27"/>
      <c r="Z94" s="30"/>
      <c r="AA94" t="s">
        <v>62</v>
      </c>
      <c r="AC94" s="25" t="s">
        <v>63</v>
      </c>
      <c r="AD94" s="27"/>
      <c r="AE94" s="30"/>
    </row>
    <row r="95" spans="1:31" x14ac:dyDescent="0.2">
      <c r="A95" s="14">
        <v>5.5</v>
      </c>
      <c r="B95" t="s">
        <v>63</v>
      </c>
      <c r="E95" s="30"/>
      <c r="F95" s="22" t="s">
        <v>63</v>
      </c>
      <c r="G95" s="27"/>
      <c r="I95" s="25" t="s">
        <v>63</v>
      </c>
      <c r="J95" s="30"/>
      <c r="K95" s="25" t="s">
        <v>63</v>
      </c>
      <c r="L95" s="30"/>
      <c r="M95" t="s">
        <v>62</v>
      </c>
      <c r="N95" s="30"/>
      <c r="O95" s="36" t="s">
        <v>63</v>
      </c>
      <c r="R95" s="101" t="s">
        <v>62</v>
      </c>
      <c r="T95" s="25" t="s">
        <v>63</v>
      </c>
      <c r="U95" s="30"/>
      <c r="V95" t="s">
        <v>63</v>
      </c>
      <c r="X95" s="25" t="s">
        <v>62</v>
      </c>
      <c r="Y95" s="27"/>
      <c r="Z95" s="30"/>
      <c r="AA95" t="s">
        <v>62</v>
      </c>
      <c r="AC95" s="25" t="s">
        <v>63</v>
      </c>
      <c r="AD95" s="27"/>
      <c r="AE95" s="30"/>
    </row>
    <row r="96" spans="1:31" x14ac:dyDescent="0.2">
      <c r="A96" s="14">
        <v>6</v>
      </c>
      <c r="B96" t="s">
        <v>62</v>
      </c>
      <c r="E96" s="30"/>
      <c r="F96" s="22" t="s">
        <v>63</v>
      </c>
      <c r="G96" s="27"/>
      <c r="I96" s="25" t="s">
        <v>63</v>
      </c>
      <c r="J96" s="30"/>
      <c r="K96" s="25" t="s">
        <v>63</v>
      </c>
      <c r="L96" s="30"/>
      <c r="M96" t="s">
        <v>63</v>
      </c>
      <c r="N96" s="30"/>
      <c r="O96" s="36" t="s">
        <v>63</v>
      </c>
      <c r="R96" s="101" t="s">
        <v>62</v>
      </c>
      <c r="T96" s="25" t="s">
        <v>62</v>
      </c>
      <c r="U96" s="30"/>
      <c r="V96" t="s">
        <v>63</v>
      </c>
      <c r="X96" s="25" t="s">
        <v>62</v>
      </c>
      <c r="Y96" s="27"/>
      <c r="Z96" s="30"/>
      <c r="AA96" t="s">
        <v>62</v>
      </c>
      <c r="AC96" s="25" t="s">
        <v>63</v>
      </c>
      <c r="AD96" s="27"/>
      <c r="AE96" s="30"/>
    </row>
    <row r="97" spans="1:31" x14ac:dyDescent="0.2">
      <c r="A97" s="14">
        <v>6.5</v>
      </c>
      <c r="B97" t="s">
        <v>63</v>
      </c>
      <c r="C97" t="s">
        <v>64</v>
      </c>
      <c r="E97" s="30"/>
      <c r="F97" s="22" t="s">
        <v>62</v>
      </c>
      <c r="G97" s="27"/>
      <c r="I97" s="25" t="s">
        <v>62</v>
      </c>
      <c r="J97" s="30"/>
      <c r="K97" s="25" t="s">
        <v>63</v>
      </c>
      <c r="L97" s="30"/>
      <c r="M97" t="s">
        <v>62</v>
      </c>
      <c r="N97" s="30"/>
      <c r="O97" s="36" t="s">
        <v>63</v>
      </c>
      <c r="R97" s="101" t="s">
        <v>62</v>
      </c>
      <c r="T97" s="25" t="s">
        <v>62</v>
      </c>
      <c r="U97" s="30"/>
      <c r="V97" t="s">
        <v>62</v>
      </c>
      <c r="X97" s="25" t="s">
        <v>62</v>
      </c>
      <c r="Y97" s="27"/>
      <c r="Z97" s="30"/>
      <c r="AA97" t="s">
        <v>62</v>
      </c>
      <c r="AC97" s="25" t="s">
        <v>63</v>
      </c>
      <c r="AD97" s="27"/>
      <c r="AE97" s="30"/>
    </row>
    <row r="98" spans="1:31" x14ac:dyDescent="0.2">
      <c r="A98" s="14">
        <v>7</v>
      </c>
      <c r="B98" t="s">
        <v>62</v>
      </c>
      <c r="E98" s="30"/>
      <c r="F98" s="22" t="s">
        <v>62</v>
      </c>
      <c r="G98" s="27"/>
      <c r="I98" s="25" t="s">
        <v>63</v>
      </c>
      <c r="J98" s="30"/>
      <c r="K98" s="25" t="s">
        <v>62</v>
      </c>
      <c r="L98" s="30"/>
      <c r="M98" t="s">
        <v>62</v>
      </c>
      <c r="N98" s="30"/>
      <c r="O98" s="36" t="s">
        <v>63</v>
      </c>
      <c r="R98" s="101" t="s">
        <v>62</v>
      </c>
      <c r="T98" s="25" t="s">
        <v>62</v>
      </c>
      <c r="U98" s="30"/>
      <c r="V98" t="s">
        <v>62</v>
      </c>
      <c r="X98" s="25" t="s">
        <v>62</v>
      </c>
      <c r="Y98" s="27"/>
      <c r="Z98" s="30"/>
      <c r="AA98" t="s">
        <v>62</v>
      </c>
      <c r="AC98" s="25" t="s">
        <v>63</v>
      </c>
      <c r="AD98" s="27"/>
      <c r="AE98" s="30"/>
    </row>
    <row r="99" spans="1:31" x14ac:dyDescent="0.2">
      <c r="A99" s="14">
        <v>7.5</v>
      </c>
      <c r="B99" t="s">
        <v>64</v>
      </c>
      <c r="E99" s="30"/>
      <c r="F99" s="22" t="s">
        <v>63</v>
      </c>
      <c r="G99" s="27"/>
      <c r="I99" s="25" t="s">
        <v>63</v>
      </c>
      <c r="J99" s="30"/>
      <c r="K99" s="25" t="s">
        <v>62</v>
      </c>
      <c r="L99" s="30"/>
      <c r="M99" t="s">
        <v>62</v>
      </c>
      <c r="N99" s="30"/>
      <c r="O99" s="36" t="s">
        <v>63</v>
      </c>
      <c r="R99" s="101" t="s">
        <v>62</v>
      </c>
      <c r="T99" s="25" t="s">
        <v>63</v>
      </c>
      <c r="U99" s="30"/>
      <c r="V99" t="s">
        <v>62</v>
      </c>
      <c r="X99" s="25" t="s">
        <v>62</v>
      </c>
      <c r="Y99" s="27"/>
      <c r="Z99" s="30"/>
      <c r="AA99" t="s">
        <v>62</v>
      </c>
      <c r="AC99" s="25" t="s">
        <v>63</v>
      </c>
      <c r="AD99" s="27"/>
      <c r="AE99" s="30"/>
    </row>
    <row r="100" spans="1:31" x14ac:dyDescent="0.2">
      <c r="A100" s="14">
        <v>8</v>
      </c>
      <c r="B100" t="s">
        <v>64</v>
      </c>
      <c r="E100" s="30"/>
      <c r="F100" s="22" t="s">
        <v>63</v>
      </c>
      <c r="G100" s="27"/>
      <c r="I100" s="25" t="s">
        <v>62</v>
      </c>
      <c r="J100" s="30"/>
      <c r="K100" s="25" t="s">
        <v>63</v>
      </c>
      <c r="L100" s="30"/>
      <c r="M100" t="s">
        <v>62</v>
      </c>
      <c r="N100" s="30"/>
      <c r="O100" s="36" t="s">
        <v>63</v>
      </c>
      <c r="R100" s="101" t="s">
        <v>62</v>
      </c>
      <c r="T100" s="25" t="s">
        <v>62</v>
      </c>
      <c r="U100" s="30"/>
      <c r="V100" t="s">
        <v>63</v>
      </c>
      <c r="X100" s="25" t="s">
        <v>62</v>
      </c>
      <c r="Y100" s="27"/>
      <c r="Z100" s="30"/>
      <c r="AA100" t="s">
        <v>62</v>
      </c>
      <c r="AC100" s="25" t="s">
        <v>63</v>
      </c>
      <c r="AD100" s="27"/>
      <c r="AE100" s="30"/>
    </row>
    <row r="101" spans="1:31" x14ac:dyDescent="0.2">
      <c r="A101" s="14">
        <v>8.5</v>
      </c>
      <c r="B101" t="s">
        <v>62</v>
      </c>
      <c r="E101" s="30"/>
      <c r="F101" s="22" t="s">
        <v>63</v>
      </c>
      <c r="G101" s="27"/>
      <c r="I101" s="25" t="s">
        <v>62</v>
      </c>
      <c r="J101" s="30"/>
      <c r="K101" s="25" t="s">
        <v>63</v>
      </c>
      <c r="L101" s="30"/>
      <c r="M101" t="s">
        <v>62</v>
      </c>
      <c r="N101" s="30"/>
      <c r="O101" s="36" t="s">
        <v>63</v>
      </c>
      <c r="R101" s="101" t="s">
        <v>62</v>
      </c>
      <c r="T101" s="25" t="s">
        <v>62</v>
      </c>
      <c r="U101" s="30"/>
      <c r="V101" t="s">
        <v>63</v>
      </c>
      <c r="X101" s="25" t="s">
        <v>62</v>
      </c>
      <c r="Y101" s="27"/>
      <c r="Z101" s="30"/>
      <c r="AA101" t="s">
        <v>62</v>
      </c>
      <c r="AC101" s="25" t="s">
        <v>63</v>
      </c>
      <c r="AD101" s="27"/>
      <c r="AE101" s="30"/>
    </row>
    <row r="102" spans="1:31" x14ac:dyDescent="0.2">
      <c r="A102" s="14">
        <v>9</v>
      </c>
      <c r="B102" t="s">
        <v>62</v>
      </c>
      <c r="E102" s="30"/>
      <c r="F102" s="22" t="s">
        <v>62</v>
      </c>
      <c r="G102" s="27"/>
      <c r="I102" s="25" t="s">
        <v>63</v>
      </c>
      <c r="J102" s="30"/>
      <c r="K102" s="25" t="s">
        <v>62</v>
      </c>
      <c r="L102" s="30"/>
      <c r="M102" t="s">
        <v>62</v>
      </c>
      <c r="N102" s="30"/>
      <c r="O102" s="36" t="s">
        <v>62</v>
      </c>
      <c r="R102" s="101" t="s">
        <v>62</v>
      </c>
      <c r="T102" s="25" t="s">
        <v>62</v>
      </c>
      <c r="U102" s="30"/>
      <c r="V102" t="s">
        <v>63</v>
      </c>
      <c r="X102" s="25" t="s">
        <v>62</v>
      </c>
      <c r="Y102" s="27"/>
      <c r="Z102" s="30"/>
      <c r="AA102" t="s">
        <v>62</v>
      </c>
      <c r="AC102" s="25" t="s">
        <v>63</v>
      </c>
      <c r="AD102" s="27"/>
      <c r="AE102" s="30"/>
    </row>
    <row r="103" spans="1:31" x14ac:dyDescent="0.2">
      <c r="A103" s="14">
        <v>9.5</v>
      </c>
      <c r="B103" t="s">
        <v>62</v>
      </c>
      <c r="E103" s="30"/>
      <c r="F103" s="22" t="s">
        <v>62</v>
      </c>
      <c r="G103" s="27"/>
      <c r="I103" s="25" t="s">
        <v>62</v>
      </c>
      <c r="J103" s="30"/>
      <c r="K103" s="25" t="s">
        <v>63</v>
      </c>
      <c r="L103" s="30"/>
      <c r="M103" t="s">
        <v>62</v>
      </c>
      <c r="N103" s="30"/>
      <c r="O103" s="36" t="s">
        <v>62</v>
      </c>
      <c r="R103" s="101" t="s">
        <v>62</v>
      </c>
      <c r="T103" s="25" t="s">
        <v>62</v>
      </c>
      <c r="U103" s="30"/>
      <c r="V103" t="s">
        <v>62</v>
      </c>
      <c r="X103" s="25" t="s">
        <v>62</v>
      </c>
      <c r="Y103" s="27"/>
      <c r="Z103" s="30"/>
      <c r="AA103" t="s">
        <v>62</v>
      </c>
      <c r="AC103" s="25" t="s">
        <v>63</v>
      </c>
      <c r="AD103" s="27"/>
      <c r="AE103" s="30"/>
    </row>
    <row r="104" spans="1:31" x14ac:dyDescent="0.2">
      <c r="A104" s="14">
        <v>10</v>
      </c>
      <c r="B104" t="s">
        <v>64</v>
      </c>
      <c r="E104" s="30"/>
      <c r="F104" s="22" t="s">
        <v>62</v>
      </c>
      <c r="G104" s="27"/>
      <c r="I104" s="25" t="s">
        <v>62</v>
      </c>
      <c r="J104" s="30"/>
      <c r="K104" s="25" t="s">
        <v>62</v>
      </c>
      <c r="L104" s="30"/>
      <c r="M104" t="s">
        <v>62</v>
      </c>
      <c r="N104" s="30"/>
      <c r="O104" s="36" t="s">
        <v>63</v>
      </c>
      <c r="R104" s="101" t="s">
        <v>62</v>
      </c>
      <c r="T104" s="25" t="s">
        <v>62</v>
      </c>
      <c r="U104" s="30"/>
      <c r="V104" t="s">
        <v>62</v>
      </c>
      <c r="X104" s="25" t="s">
        <v>62</v>
      </c>
      <c r="Y104" s="27"/>
      <c r="Z104" s="30"/>
      <c r="AA104" t="s">
        <v>63</v>
      </c>
      <c r="AC104" s="25" t="s">
        <v>63</v>
      </c>
      <c r="AD104" s="27"/>
      <c r="AE104" s="30"/>
    </row>
    <row r="105" spans="1:31" x14ac:dyDescent="0.2">
      <c r="A105" s="14">
        <v>10.5</v>
      </c>
      <c r="B105" t="s">
        <v>63</v>
      </c>
      <c r="E105" s="30"/>
      <c r="F105" s="22" t="s">
        <v>62</v>
      </c>
      <c r="G105" s="27"/>
      <c r="I105" s="25" t="s">
        <v>63</v>
      </c>
      <c r="J105" s="30"/>
      <c r="K105" s="25" t="s">
        <v>62</v>
      </c>
      <c r="L105" s="30"/>
      <c r="M105" t="s">
        <v>62</v>
      </c>
      <c r="N105" s="30"/>
      <c r="O105" s="36" t="s">
        <v>63</v>
      </c>
      <c r="R105" s="101" t="s">
        <v>62</v>
      </c>
      <c r="T105" s="25" t="s">
        <v>62</v>
      </c>
      <c r="U105" s="30"/>
      <c r="V105" t="s">
        <v>63</v>
      </c>
      <c r="X105" s="25" t="s">
        <v>62</v>
      </c>
      <c r="Y105" s="27"/>
      <c r="Z105" s="30"/>
      <c r="AA105" t="s">
        <v>62</v>
      </c>
      <c r="AC105" s="25" t="s">
        <v>63</v>
      </c>
      <c r="AD105" s="27"/>
      <c r="AE105" s="30"/>
    </row>
    <row r="106" spans="1:31" x14ac:dyDescent="0.2">
      <c r="A106" s="14">
        <v>11</v>
      </c>
      <c r="B106" t="s">
        <v>64</v>
      </c>
      <c r="E106" s="30"/>
      <c r="F106" s="22" t="s">
        <v>62</v>
      </c>
      <c r="G106" s="27"/>
      <c r="I106" s="25" t="s">
        <v>62</v>
      </c>
      <c r="J106" s="30"/>
      <c r="K106" s="25" t="s">
        <v>62</v>
      </c>
      <c r="L106" s="30"/>
      <c r="M106" t="s">
        <v>62</v>
      </c>
      <c r="N106" s="30"/>
      <c r="O106" s="36" t="s">
        <v>63</v>
      </c>
      <c r="R106" s="101" t="s">
        <v>62</v>
      </c>
      <c r="T106" s="25" t="s">
        <v>62</v>
      </c>
      <c r="U106" s="30"/>
      <c r="V106" t="s">
        <v>63</v>
      </c>
      <c r="X106" s="25" t="s">
        <v>62</v>
      </c>
      <c r="Y106" s="27"/>
      <c r="Z106" s="30"/>
      <c r="AA106" t="s">
        <v>62</v>
      </c>
      <c r="AC106" s="25" t="s">
        <v>62</v>
      </c>
      <c r="AD106" s="27"/>
      <c r="AE106" s="30"/>
    </row>
    <row r="107" spans="1:31" x14ac:dyDescent="0.2">
      <c r="A107" s="14">
        <v>11.5</v>
      </c>
      <c r="B107" t="s">
        <v>64</v>
      </c>
      <c r="E107" s="30"/>
      <c r="F107" s="22" t="s">
        <v>62</v>
      </c>
      <c r="G107" s="27"/>
      <c r="I107" s="25" t="s">
        <v>62</v>
      </c>
      <c r="J107" s="30"/>
      <c r="K107" s="25" t="s">
        <v>62</v>
      </c>
      <c r="L107" s="30"/>
      <c r="M107" t="s">
        <v>62</v>
      </c>
      <c r="N107" s="30"/>
      <c r="O107" s="36" t="s">
        <v>62</v>
      </c>
      <c r="R107" s="101" t="s">
        <v>62</v>
      </c>
      <c r="T107" s="25" t="s">
        <v>62</v>
      </c>
      <c r="U107" s="30"/>
      <c r="V107" t="s">
        <v>63</v>
      </c>
      <c r="X107" s="25" t="s">
        <v>62</v>
      </c>
      <c r="Y107" s="27"/>
      <c r="Z107" s="30"/>
      <c r="AA107" t="s">
        <v>62</v>
      </c>
      <c r="AC107" s="25" t="s">
        <v>63</v>
      </c>
      <c r="AD107" s="27"/>
      <c r="AE107" s="30"/>
    </row>
    <row r="108" spans="1:31" x14ac:dyDescent="0.2">
      <c r="A108" s="14">
        <v>12</v>
      </c>
      <c r="B108" t="s">
        <v>62</v>
      </c>
      <c r="E108" s="30"/>
      <c r="F108" s="22" t="s">
        <v>62</v>
      </c>
      <c r="G108" s="27"/>
      <c r="I108" s="25" t="s">
        <v>63</v>
      </c>
      <c r="J108" s="30"/>
      <c r="K108" s="25" t="s">
        <v>62</v>
      </c>
      <c r="L108" s="30"/>
      <c r="M108" t="s">
        <v>62</v>
      </c>
      <c r="N108" s="30"/>
      <c r="O108" s="36" t="s">
        <v>63</v>
      </c>
      <c r="R108" s="101" t="s">
        <v>62</v>
      </c>
      <c r="T108" s="25" t="s">
        <v>62</v>
      </c>
      <c r="U108" s="30"/>
      <c r="V108" t="s">
        <v>62</v>
      </c>
      <c r="X108" s="25" t="s">
        <v>62</v>
      </c>
      <c r="Y108" s="27"/>
      <c r="Z108" s="30"/>
      <c r="AA108" t="s">
        <v>62</v>
      </c>
      <c r="AC108" s="25" t="s">
        <v>63</v>
      </c>
      <c r="AD108" s="27"/>
      <c r="AE108" s="30"/>
    </row>
    <row r="109" spans="1:31" x14ac:dyDescent="0.2">
      <c r="A109" s="14">
        <v>12.5</v>
      </c>
      <c r="B109" t="s">
        <v>64</v>
      </c>
      <c r="E109" s="30"/>
      <c r="F109" s="22" t="s">
        <v>63</v>
      </c>
      <c r="G109" s="27"/>
      <c r="I109" s="25" t="s">
        <v>62</v>
      </c>
      <c r="J109" s="30"/>
      <c r="K109" s="25" t="s">
        <v>62</v>
      </c>
      <c r="L109" s="30"/>
      <c r="M109" t="s">
        <v>62</v>
      </c>
      <c r="N109" s="30"/>
      <c r="O109" s="36" t="s">
        <v>66</v>
      </c>
      <c r="R109" s="101" t="s">
        <v>62</v>
      </c>
      <c r="T109" s="25" t="s">
        <v>63</v>
      </c>
      <c r="U109" s="30"/>
      <c r="V109" t="s">
        <v>62</v>
      </c>
      <c r="X109" s="25" t="s">
        <v>62</v>
      </c>
      <c r="Y109" s="27"/>
      <c r="Z109" s="30"/>
      <c r="AA109" t="s">
        <v>62</v>
      </c>
      <c r="AC109" s="25" t="s">
        <v>63</v>
      </c>
      <c r="AD109" s="27"/>
      <c r="AE109" s="30"/>
    </row>
    <row r="110" spans="1:31" x14ac:dyDescent="0.2">
      <c r="A110" s="14">
        <v>13</v>
      </c>
      <c r="B110" t="s">
        <v>63</v>
      </c>
      <c r="E110" s="30"/>
      <c r="F110" s="22" t="s">
        <v>65</v>
      </c>
      <c r="G110" s="27"/>
      <c r="I110" s="25" t="s">
        <v>62</v>
      </c>
      <c r="J110" s="30"/>
      <c r="K110" s="25" t="s">
        <v>62</v>
      </c>
      <c r="L110" s="30"/>
      <c r="M110" t="s">
        <v>62</v>
      </c>
      <c r="N110" s="30"/>
      <c r="O110" s="36" t="s">
        <v>62</v>
      </c>
      <c r="R110" s="101" t="s">
        <v>62</v>
      </c>
      <c r="T110" s="25" t="s">
        <v>62</v>
      </c>
      <c r="U110" s="30"/>
      <c r="V110" t="s">
        <v>62</v>
      </c>
      <c r="X110" s="25" t="s">
        <v>62</v>
      </c>
      <c r="Y110" s="27"/>
      <c r="Z110" s="30"/>
      <c r="AA110" t="s">
        <v>62</v>
      </c>
      <c r="AC110" s="25" t="s">
        <v>62</v>
      </c>
      <c r="AD110" s="27"/>
      <c r="AE110" s="30"/>
    </row>
    <row r="111" spans="1:31" x14ac:dyDescent="0.2">
      <c r="A111" s="14">
        <v>13.5</v>
      </c>
      <c r="B111" t="s">
        <v>64</v>
      </c>
      <c r="E111" s="30"/>
      <c r="F111" s="22" t="s">
        <v>65</v>
      </c>
      <c r="G111" s="27" t="s">
        <v>63</v>
      </c>
      <c r="I111" s="25" t="s">
        <v>63</v>
      </c>
      <c r="J111" s="30"/>
      <c r="K111" s="25" t="s">
        <v>63</v>
      </c>
      <c r="L111" s="30"/>
      <c r="M111" t="s">
        <v>62</v>
      </c>
      <c r="N111" s="30"/>
      <c r="O111" s="36" t="s">
        <v>62</v>
      </c>
      <c r="R111" s="101" t="s">
        <v>62</v>
      </c>
      <c r="T111" s="25" t="s">
        <v>63</v>
      </c>
      <c r="U111" s="30"/>
      <c r="V111" t="s">
        <v>62</v>
      </c>
      <c r="X111" s="25" t="s">
        <v>62</v>
      </c>
      <c r="Y111" s="27"/>
      <c r="Z111" s="30"/>
      <c r="AA111" t="s">
        <v>62</v>
      </c>
      <c r="AC111" s="25" t="s">
        <v>62</v>
      </c>
      <c r="AD111" s="27"/>
      <c r="AE111" s="30"/>
    </row>
    <row r="112" spans="1:31" x14ac:dyDescent="0.2">
      <c r="A112" s="14">
        <v>14</v>
      </c>
      <c r="B112" t="s">
        <v>63</v>
      </c>
      <c r="E112" s="30"/>
      <c r="F112" s="22" t="s">
        <v>62</v>
      </c>
      <c r="G112" s="27"/>
      <c r="I112" s="25" t="s">
        <v>62</v>
      </c>
      <c r="J112" s="30"/>
      <c r="K112" s="25" t="s">
        <v>63</v>
      </c>
      <c r="L112" s="30"/>
      <c r="M112" t="s">
        <v>62</v>
      </c>
      <c r="N112" s="30"/>
      <c r="O112" s="36" t="s">
        <v>62</v>
      </c>
      <c r="R112" s="101" t="s">
        <v>62</v>
      </c>
      <c r="T112" s="25" t="s">
        <v>62</v>
      </c>
      <c r="U112" s="30"/>
      <c r="V112" t="s">
        <v>62</v>
      </c>
      <c r="X112" s="25" t="s">
        <v>62</v>
      </c>
      <c r="Y112" s="27"/>
      <c r="Z112" s="30"/>
      <c r="AA112" t="s">
        <v>62</v>
      </c>
      <c r="AC112" s="25" t="s">
        <v>62</v>
      </c>
      <c r="AD112" s="27"/>
      <c r="AE112" s="30"/>
    </row>
    <row r="113" spans="1:31" x14ac:dyDescent="0.2">
      <c r="A113" s="14">
        <v>14.5</v>
      </c>
      <c r="B113" t="s">
        <v>62</v>
      </c>
      <c r="E113" s="30"/>
      <c r="F113" s="22" t="s">
        <v>62</v>
      </c>
      <c r="G113" s="27"/>
      <c r="I113" s="25" t="s">
        <v>62</v>
      </c>
      <c r="J113" s="30"/>
      <c r="K113" s="25" t="s">
        <v>62</v>
      </c>
      <c r="L113" s="30"/>
      <c r="M113" t="s">
        <v>62</v>
      </c>
      <c r="N113" s="30"/>
      <c r="O113" s="36" t="s">
        <v>63</v>
      </c>
      <c r="R113" s="101" t="s">
        <v>62</v>
      </c>
      <c r="T113" s="25" t="s">
        <v>62</v>
      </c>
      <c r="U113" s="30"/>
      <c r="V113" t="s">
        <v>62</v>
      </c>
      <c r="X113" s="25" t="s">
        <v>62</v>
      </c>
      <c r="Y113" s="27"/>
      <c r="Z113" s="30"/>
      <c r="AA113" t="s">
        <v>62</v>
      </c>
      <c r="AC113" s="25" t="s">
        <v>62</v>
      </c>
      <c r="AD113" s="27"/>
      <c r="AE113" s="30"/>
    </row>
    <row r="114" spans="1:31" x14ac:dyDescent="0.2">
      <c r="A114" s="14">
        <v>15</v>
      </c>
      <c r="B114" t="s">
        <v>63</v>
      </c>
      <c r="E114" s="30"/>
      <c r="F114" s="22" t="s">
        <v>62</v>
      </c>
      <c r="G114" s="27"/>
      <c r="I114" s="25" t="s">
        <v>63</v>
      </c>
      <c r="J114" s="30"/>
      <c r="K114" s="25" t="s">
        <v>62</v>
      </c>
      <c r="L114" s="30"/>
      <c r="M114" t="s">
        <v>62</v>
      </c>
      <c r="N114" s="30"/>
      <c r="O114" s="36" t="s">
        <v>62</v>
      </c>
      <c r="R114" s="101" t="s">
        <v>62</v>
      </c>
      <c r="T114" s="25" t="s">
        <v>62</v>
      </c>
      <c r="U114" s="30"/>
      <c r="V114" t="s">
        <v>62</v>
      </c>
      <c r="X114" s="25" t="s">
        <v>62</v>
      </c>
      <c r="Y114" s="27"/>
      <c r="Z114" s="30"/>
      <c r="AA114" t="s">
        <v>62</v>
      </c>
      <c r="AC114" s="25" t="s">
        <v>62</v>
      </c>
      <c r="AD114" s="27"/>
      <c r="AE114" s="30"/>
    </row>
    <row r="115" spans="1:31" x14ac:dyDescent="0.2">
      <c r="A115" s="14">
        <v>15.5</v>
      </c>
      <c r="B115" t="s">
        <v>62</v>
      </c>
      <c r="E115" s="30"/>
      <c r="F115" s="22" t="s">
        <v>65</v>
      </c>
      <c r="G115" s="27"/>
      <c r="I115" s="25" t="s">
        <v>62</v>
      </c>
      <c r="J115" s="30"/>
      <c r="K115" s="25" t="s">
        <v>62</v>
      </c>
      <c r="L115" s="30"/>
      <c r="M115" t="s">
        <v>62</v>
      </c>
      <c r="N115" s="30"/>
      <c r="O115" s="36" t="s">
        <v>62</v>
      </c>
      <c r="R115" s="101" t="s">
        <v>62</v>
      </c>
      <c r="T115" s="25" t="s">
        <v>62</v>
      </c>
      <c r="U115" s="30"/>
      <c r="V115" t="s">
        <v>62</v>
      </c>
      <c r="X115" s="25" t="s">
        <v>62</v>
      </c>
      <c r="Y115" s="27"/>
      <c r="Z115" s="30"/>
      <c r="AA115" t="s">
        <v>62</v>
      </c>
      <c r="AC115" s="25" t="s">
        <v>62</v>
      </c>
      <c r="AD115" s="27"/>
      <c r="AE115" s="30"/>
    </row>
    <row r="116" spans="1:31" x14ac:dyDescent="0.2">
      <c r="A116" s="14">
        <v>16</v>
      </c>
      <c r="B116" t="s">
        <v>62</v>
      </c>
      <c r="E116" s="30"/>
      <c r="F116" s="22" t="s">
        <v>62</v>
      </c>
      <c r="G116" s="27"/>
      <c r="I116" s="25" t="s">
        <v>63</v>
      </c>
      <c r="J116" s="30"/>
      <c r="K116" s="25" t="s">
        <v>62</v>
      </c>
      <c r="L116" s="30"/>
      <c r="M116" t="s">
        <v>62</v>
      </c>
      <c r="N116" s="30"/>
      <c r="O116" s="36" t="s">
        <v>62</v>
      </c>
      <c r="R116" s="101" t="s">
        <v>62</v>
      </c>
      <c r="T116" s="25" t="s">
        <v>62</v>
      </c>
      <c r="U116" s="30"/>
      <c r="V116" t="s">
        <v>62</v>
      </c>
      <c r="X116" s="25" t="s">
        <v>62</v>
      </c>
      <c r="Y116" s="27"/>
      <c r="Z116" s="30"/>
      <c r="AA116" t="s">
        <v>62</v>
      </c>
      <c r="AC116" s="25" t="s">
        <v>62</v>
      </c>
      <c r="AD116" s="27"/>
      <c r="AE116" s="30"/>
    </row>
    <row r="117" spans="1:31" x14ac:dyDescent="0.2">
      <c r="A117" s="14">
        <v>16.5</v>
      </c>
      <c r="B117" t="s">
        <v>62</v>
      </c>
      <c r="E117" s="30"/>
      <c r="F117" s="22" t="s">
        <v>62</v>
      </c>
      <c r="G117" s="27"/>
      <c r="I117" s="25" t="s">
        <v>63</v>
      </c>
      <c r="J117" s="30"/>
      <c r="K117" s="25" t="s">
        <v>62</v>
      </c>
      <c r="L117" s="30"/>
      <c r="M117" t="s">
        <v>62</v>
      </c>
      <c r="N117" s="30"/>
      <c r="O117" s="36" t="s">
        <v>63</v>
      </c>
      <c r="R117" s="101" t="s">
        <v>62</v>
      </c>
      <c r="T117" s="25" t="s">
        <v>62</v>
      </c>
      <c r="U117" s="30"/>
      <c r="V117" t="s">
        <v>62</v>
      </c>
      <c r="X117" s="25" t="s">
        <v>62</v>
      </c>
      <c r="Y117" s="27"/>
      <c r="Z117" s="30"/>
      <c r="AA117" t="s">
        <v>62</v>
      </c>
      <c r="AC117" s="25" t="s">
        <v>63</v>
      </c>
      <c r="AD117" s="27"/>
      <c r="AE117" s="30"/>
    </row>
    <row r="118" spans="1:31" x14ac:dyDescent="0.2">
      <c r="A118" s="14">
        <v>17</v>
      </c>
      <c r="B118" t="s">
        <v>63</v>
      </c>
      <c r="E118" s="30"/>
      <c r="F118" s="22" t="s">
        <v>62</v>
      </c>
      <c r="G118" s="27"/>
      <c r="I118" s="25" t="s">
        <v>63</v>
      </c>
      <c r="J118" s="30"/>
      <c r="K118" s="25" t="s">
        <v>63</v>
      </c>
      <c r="L118" s="30"/>
      <c r="M118" t="s">
        <v>62</v>
      </c>
      <c r="N118" s="30"/>
      <c r="O118" s="36" t="s">
        <v>62</v>
      </c>
      <c r="R118" s="101" t="s">
        <v>62</v>
      </c>
      <c r="T118" s="25" t="s">
        <v>62</v>
      </c>
      <c r="U118" s="30"/>
      <c r="V118" t="s">
        <v>62</v>
      </c>
      <c r="X118" s="25" t="s">
        <v>62</v>
      </c>
      <c r="Y118" s="27"/>
      <c r="Z118" s="30"/>
      <c r="AA118" t="s">
        <v>62</v>
      </c>
      <c r="AC118" s="25" t="s">
        <v>62</v>
      </c>
      <c r="AD118" s="27"/>
      <c r="AE118" s="30"/>
    </row>
    <row r="119" spans="1:31" x14ac:dyDescent="0.2">
      <c r="A119" s="14">
        <v>17.5</v>
      </c>
      <c r="B119" t="s">
        <v>63</v>
      </c>
      <c r="E119" s="30"/>
      <c r="F119" s="22" t="s">
        <v>62</v>
      </c>
      <c r="G119" s="27"/>
      <c r="I119" s="25" t="s">
        <v>63</v>
      </c>
      <c r="J119" s="30"/>
      <c r="K119" s="25" t="s">
        <v>62</v>
      </c>
      <c r="L119" s="30"/>
      <c r="M119" t="s">
        <v>62</v>
      </c>
      <c r="N119" s="30"/>
      <c r="O119" s="36" t="s">
        <v>63</v>
      </c>
      <c r="R119" s="101" t="s">
        <v>62</v>
      </c>
      <c r="T119" s="25" t="s">
        <v>62</v>
      </c>
      <c r="U119" s="30"/>
      <c r="V119" t="s">
        <v>62</v>
      </c>
      <c r="X119" s="25" t="s">
        <v>62</v>
      </c>
      <c r="Y119" s="27"/>
      <c r="Z119" s="30"/>
      <c r="AA119" t="s">
        <v>62</v>
      </c>
      <c r="AC119" s="25" t="s">
        <v>62</v>
      </c>
      <c r="AD119" s="27"/>
      <c r="AE119" s="30"/>
    </row>
    <row r="120" spans="1:31" x14ac:dyDescent="0.2">
      <c r="A120" s="14">
        <v>18</v>
      </c>
      <c r="B120" t="s">
        <v>62</v>
      </c>
      <c r="E120" s="30"/>
      <c r="F120" s="22" t="s">
        <v>62</v>
      </c>
      <c r="G120" s="27"/>
      <c r="I120" s="25" t="s">
        <v>62</v>
      </c>
      <c r="J120" s="30"/>
      <c r="K120" s="25" t="s">
        <v>62</v>
      </c>
      <c r="L120" s="30"/>
      <c r="M120" t="s">
        <v>62</v>
      </c>
      <c r="N120" s="30"/>
      <c r="O120" s="36" t="s">
        <v>62</v>
      </c>
      <c r="R120" s="101" t="s">
        <v>62</v>
      </c>
      <c r="T120" s="25" t="s">
        <v>62</v>
      </c>
      <c r="U120" s="30"/>
      <c r="V120" t="s">
        <v>62</v>
      </c>
      <c r="X120" s="25" t="s">
        <v>62</v>
      </c>
      <c r="Y120" s="27"/>
      <c r="Z120" s="30"/>
      <c r="AA120" t="s">
        <v>62</v>
      </c>
      <c r="AC120" s="25" t="s">
        <v>62</v>
      </c>
      <c r="AD120" s="27"/>
      <c r="AE120" s="30"/>
    </row>
    <row r="121" spans="1:31" x14ac:dyDescent="0.2">
      <c r="A121" s="14">
        <v>18.5</v>
      </c>
      <c r="B121" t="s">
        <v>65</v>
      </c>
      <c r="C121" t="s">
        <v>63</v>
      </c>
      <c r="E121" s="30"/>
      <c r="F121" s="22" t="s">
        <v>65</v>
      </c>
      <c r="G121" s="27"/>
      <c r="I121" s="25" t="s">
        <v>62</v>
      </c>
      <c r="J121" s="30"/>
      <c r="K121" s="25" t="s">
        <v>62</v>
      </c>
      <c r="L121" s="30"/>
      <c r="M121" t="s">
        <v>62</v>
      </c>
      <c r="N121" s="30"/>
      <c r="O121" s="36" t="s">
        <v>62</v>
      </c>
      <c r="R121" s="101" t="s">
        <v>62</v>
      </c>
      <c r="T121" s="25" t="s">
        <v>62</v>
      </c>
      <c r="U121" s="30"/>
      <c r="V121" t="s">
        <v>62</v>
      </c>
      <c r="X121" s="25" t="s">
        <v>62</v>
      </c>
      <c r="Y121" s="27"/>
      <c r="Z121" s="30"/>
      <c r="AA121" t="s">
        <v>62</v>
      </c>
      <c r="AC121" s="25" t="s">
        <v>62</v>
      </c>
      <c r="AD121" s="27"/>
      <c r="AE121" s="30"/>
    </row>
    <row r="122" spans="1:31" x14ac:dyDescent="0.2">
      <c r="A122" s="14">
        <v>19</v>
      </c>
      <c r="B122" t="s">
        <v>64</v>
      </c>
      <c r="E122" s="30"/>
      <c r="F122" s="22" t="s">
        <v>63</v>
      </c>
      <c r="G122" s="27"/>
      <c r="I122" s="25" t="s">
        <v>63</v>
      </c>
      <c r="J122" s="30"/>
      <c r="K122" s="25" t="s">
        <v>66</v>
      </c>
      <c r="L122" s="30"/>
      <c r="M122" t="s">
        <v>62</v>
      </c>
      <c r="N122" s="30"/>
      <c r="O122" s="36" t="s">
        <v>63</v>
      </c>
      <c r="R122" s="101" t="s">
        <v>62</v>
      </c>
      <c r="T122" s="25" t="s">
        <v>62</v>
      </c>
      <c r="U122" s="30"/>
      <c r="V122" t="s">
        <v>62</v>
      </c>
      <c r="X122" s="25" t="s">
        <v>62</v>
      </c>
      <c r="Y122" s="27"/>
      <c r="Z122" s="30"/>
      <c r="AA122" t="s">
        <v>62</v>
      </c>
      <c r="AC122" s="25" t="s">
        <v>63</v>
      </c>
      <c r="AD122" s="27"/>
      <c r="AE122" s="30"/>
    </row>
    <row r="123" spans="1:31" x14ac:dyDescent="0.2">
      <c r="A123" s="14">
        <v>19.5</v>
      </c>
      <c r="B123" t="s">
        <v>62</v>
      </c>
      <c r="E123" s="30"/>
      <c r="F123" s="22" t="s">
        <v>62</v>
      </c>
      <c r="G123" s="27"/>
      <c r="I123" s="25" t="s">
        <v>62</v>
      </c>
      <c r="J123" s="30"/>
      <c r="K123" s="25" t="s">
        <v>62</v>
      </c>
      <c r="L123" s="30"/>
      <c r="M123" t="s">
        <v>62</v>
      </c>
      <c r="N123" s="30"/>
      <c r="O123" s="36" t="s">
        <v>62</v>
      </c>
      <c r="R123" s="101" t="s">
        <v>62</v>
      </c>
      <c r="T123" s="25" t="s">
        <v>62</v>
      </c>
      <c r="U123" s="30"/>
      <c r="V123" t="s">
        <v>62</v>
      </c>
      <c r="X123" s="25" t="s">
        <v>62</v>
      </c>
      <c r="Y123" s="27"/>
      <c r="Z123" s="30"/>
      <c r="AA123" t="s">
        <v>62</v>
      </c>
      <c r="AC123" s="25" t="s">
        <v>62</v>
      </c>
      <c r="AD123" s="27"/>
      <c r="AE123" s="30"/>
    </row>
    <row r="124" spans="1:31" x14ac:dyDescent="0.2">
      <c r="A124" s="14">
        <v>20</v>
      </c>
      <c r="B124" t="s">
        <v>63</v>
      </c>
      <c r="E124" s="30"/>
      <c r="F124" s="22" t="s">
        <v>63</v>
      </c>
      <c r="G124" s="27"/>
      <c r="I124" s="25" t="s">
        <v>62</v>
      </c>
      <c r="J124" s="30"/>
      <c r="K124" s="25" t="s">
        <v>62</v>
      </c>
      <c r="L124" s="30"/>
      <c r="M124" t="s">
        <v>62</v>
      </c>
      <c r="N124" s="30"/>
      <c r="O124" s="36" t="s">
        <v>62</v>
      </c>
      <c r="R124" s="101" t="s">
        <v>62</v>
      </c>
      <c r="T124" s="25" t="s">
        <v>62</v>
      </c>
      <c r="U124" s="30"/>
      <c r="V124" t="s">
        <v>62</v>
      </c>
      <c r="X124" s="25" t="s">
        <v>62</v>
      </c>
      <c r="Y124" s="27"/>
      <c r="Z124" s="30"/>
      <c r="AA124" t="s">
        <v>62</v>
      </c>
      <c r="AC124" s="25" t="s">
        <v>63</v>
      </c>
      <c r="AD124" s="27"/>
      <c r="AE124" s="30"/>
    </row>
    <row r="125" spans="1:31" x14ac:dyDescent="0.2">
      <c r="A125" s="14">
        <v>20.5</v>
      </c>
      <c r="B125" t="s">
        <v>64</v>
      </c>
      <c r="E125" s="30"/>
      <c r="F125" s="22" t="s">
        <v>65</v>
      </c>
      <c r="G125" s="27" t="s">
        <v>66</v>
      </c>
      <c r="I125" s="25" t="s">
        <v>63</v>
      </c>
      <c r="J125" s="30"/>
      <c r="K125" s="25" t="s">
        <v>63</v>
      </c>
      <c r="L125" s="30"/>
      <c r="M125" t="s">
        <v>62</v>
      </c>
      <c r="N125" s="30"/>
      <c r="O125" s="36" t="s">
        <v>66</v>
      </c>
      <c r="R125" s="101" t="s">
        <v>62</v>
      </c>
      <c r="T125" s="25" t="s">
        <v>62</v>
      </c>
      <c r="U125" s="30"/>
      <c r="V125" t="s">
        <v>62</v>
      </c>
      <c r="X125" s="25" t="s">
        <v>62</v>
      </c>
      <c r="Y125" s="27"/>
      <c r="Z125" s="30"/>
      <c r="AA125" t="s">
        <v>62</v>
      </c>
      <c r="AC125" s="25" t="s">
        <v>62</v>
      </c>
      <c r="AD125" s="27"/>
      <c r="AE125" s="30"/>
    </row>
    <row r="126" spans="1:31" x14ac:dyDescent="0.2">
      <c r="A126" s="14">
        <v>21</v>
      </c>
      <c r="B126" t="s">
        <v>63</v>
      </c>
      <c r="C126" t="s">
        <v>64</v>
      </c>
      <c r="E126" s="30"/>
      <c r="F126" s="22" t="s">
        <v>65</v>
      </c>
      <c r="G126" s="22" t="s">
        <v>63</v>
      </c>
      <c r="I126" s="25" t="s">
        <v>63</v>
      </c>
      <c r="J126" s="30"/>
      <c r="K126" s="25" t="s">
        <v>62</v>
      </c>
      <c r="L126" s="30"/>
      <c r="M126" t="s">
        <v>62</v>
      </c>
      <c r="N126" s="30"/>
      <c r="O126" s="36" t="s">
        <v>62</v>
      </c>
      <c r="R126" s="101" t="s">
        <v>62</v>
      </c>
      <c r="T126" s="25" t="s">
        <v>62</v>
      </c>
      <c r="U126" s="30"/>
      <c r="V126" t="s">
        <v>62</v>
      </c>
      <c r="X126" s="25" t="s">
        <v>62</v>
      </c>
      <c r="Y126" s="27"/>
      <c r="Z126" s="30"/>
      <c r="AA126" t="s">
        <v>62</v>
      </c>
      <c r="AC126" s="25" t="s">
        <v>63</v>
      </c>
      <c r="AD126" s="27"/>
      <c r="AE126" s="30"/>
    </row>
    <row r="127" spans="1:31" x14ac:dyDescent="0.2">
      <c r="A127" s="14">
        <v>21.5</v>
      </c>
      <c r="B127" t="s">
        <v>63</v>
      </c>
      <c r="C127" t="s">
        <v>64</v>
      </c>
      <c r="D127" t="s">
        <v>66</v>
      </c>
      <c r="E127" s="30"/>
      <c r="F127" s="22" t="s">
        <v>63</v>
      </c>
      <c r="G127" s="22" t="s">
        <v>66</v>
      </c>
      <c r="I127" s="25" t="s">
        <v>63</v>
      </c>
      <c r="J127" s="30"/>
      <c r="K127" s="25" t="s">
        <v>62</v>
      </c>
      <c r="L127" s="30"/>
      <c r="M127" t="s">
        <v>62</v>
      </c>
      <c r="N127" s="30"/>
      <c r="O127" s="36" t="s">
        <v>62</v>
      </c>
      <c r="R127" s="101" t="s">
        <v>62</v>
      </c>
      <c r="T127" s="25" t="s">
        <v>62</v>
      </c>
      <c r="U127" s="30"/>
      <c r="V127" t="s">
        <v>62</v>
      </c>
      <c r="X127" s="25" t="s">
        <v>62</v>
      </c>
      <c r="Y127" s="27"/>
      <c r="Z127" s="30"/>
      <c r="AA127" t="s">
        <v>62</v>
      </c>
      <c r="AC127" s="25" t="s">
        <v>63</v>
      </c>
      <c r="AD127" s="27"/>
      <c r="AE127" s="30"/>
    </row>
    <row r="128" spans="1:31" x14ac:dyDescent="0.2">
      <c r="A128" s="14">
        <v>22</v>
      </c>
      <c r="B128" t="s">
        <v>63</v>
      </c>
      <c r="C128" t="s">
        <v>64</v>
      </c>
      <c r="E128" s="30"/>
      <c r="F128" s="22" t="s">
        <v>63</v>
      </c>
      <c r="G128" s="27"/>
      <c r="I128" s="25" t="s">
        <v>63</v>
      </c>
      <c r="J128" s="30"/>
      <c r="K128" s="25" t="s">
        <v>62</v>
      </c>
      <c r="L128" s="30"/>
      <c r="M128" t="s">
        <v>62</v>
      </c>
      <c r="N128" s="30"/>
      <c r="O128" s="36" t="s">
        <v>62</v>
      </c>
      <c r="R128" s="101" t="s">
        <v>62</v>
      </c>
      <c r="T128" s="25" t="s">
        <v>62</v>
      </c>
      <c r="U128" s="30"/>
      <c r="V128" t="s">
        <v>62</v>
      </c>
      <c r="X128" s="25" t="s">
        <v>62</v>
      </c>
      <c r="Y128" s="27"/>
      <c r="Z128" s="30"/>
      <c r="AA128" t="s">
        <v>62</v>
      </c>
      <c r="AC128" s="25" t="s">
        <v>63</v>
      </c>
      <c r="AD128" s="27"/>
      <c r="AE128" s="30"/>
    </row>
    <row r="129" spans="1:31" x14ac:dyDescent="0.2">
      <c r="A129" s="14">
        <v>22.5</v>
      </c>
      <c r="B129" t="s">
        <v>64</v>
      </c>
      <c r="E129" s="30"/>
      <c r="F129" s="22" t="s">
        <v>62</v>
      </c>
      <c r="G129" s="27"/>
      <c r="I129" s="25" t="s">
        <v>63</v>
      </c>
      <c r="J129" s="30"/>
      <c r="K129" s="25" t="s">
        <v>62</v>
      </c>
      <c r="L129" s="30"/>
      <c r="M129" t="s">
        <v>62</v>
      </c>
      <c r="N129" s="30"/>
      <c r="O129" s="36" t="s">
        <v>62</v>
      </c>
      <c r="R129" s="101" t="s">
        <v>62</v>
      </c>
      <c r="T129" s="25" t="s">
        <v>62</v>
      </c>
      <c r="U129" s="30"/>
      <c r="V129" t="s">
        <v>62</v>
      </c>
      <c r="X129" s="25" t="s">
        <v>62</v>
      </c>
      <c r="Y129" s="27"/>
      <c r="Z129" s="30"/>
      <c r="AA129" t="s">
        <v>62</v>
      </c>
      <c r="AC129" s="25" t="s">
        <v>63</v>
      </c>
      <c r="AD129" s="27"/>
      <c r="AE129" s="30"/>
    </row>
    <row r="130" spans="1:31" x14ac:dyDescent="0.2">
      <c r="A130" s="14">
        <v>23</v>
      </c>
      <c r="B130" t="s">
        <v>63</v>
      </c>
      <c r="E130" s="30"/>
      <c r="F130" s="22" t="s">
        <v>62</v>
      </c>
      <c r="G130" s="27"/>
      <c r="I130" s="25" t="s">
        <v>62</v>
      </c>
      <c r="J130" s="30"/>
      <c r="K130" s="25" t="s">
        <v>63</v>
      </c>
      <c r="L130" s="30"/>
      <c r="M130" t="s">
        <v>62</v>
      </c>
      <c r="N130" s="30"/>
      <c r="O130" s="36" t="s">
        <v>63</v>
      </c>
      <c r="R130" s="101" t="s">
        <v>62</v>
      </c>
      <c r="T130" s="25" t="s">
        <v>62</v>
      </c>
      <c r="U130" s="30"/>
      <c r="V130" t="s">
        <v>62</v>
      </c>
      <c r="X130" s="25" t="s">
        <v>62</v>
      </c>
      <c r="Y130" s="27"/>
      <c r="Z130" s="30"/>
      <c r="AA130" t="s">
        <v>62</v>
      </c>
      <c r="AC130" s="25" t="s">
        <v>63</v>
      </c>
      <c r="AD130" s="27"/>
      <c r="AE130" s="30"/>
    </row>
    <row r="131" spans="1:31" x14ac:dyDescent="0.2">
      <c r="A131" s="14">
        <v>23.5</v>
      </c>
      <c r="B131" t="s">
        <v>62</v>
      </c>
      <c r="E131" s="30"/>
      <c r="F131" s="22" t="s">
        <v>62</v>
      </c>
      <c r="G131" s="27"/>
      <c r="I131" s="25" t="s">
        <v>62</v>
      </c>
      <c r="J131" s="30"/>
      <c r="K131" s="25" t="s">
        <v>63</v>
      </c>
      <c r="L131" s="30"/>
      <c r="M131" t="s">
        <v>62</v>
      </c>
      <c r="N131" s="30"/>
      <c r="O131" s="36" t="s">
        <v>63</v>
      </c>
      <c r="R131" s="101" t="s">
        <v>62</v>
      </c>
      <c r="T131" s="25" t="s">
        <v>62</v>
      </c>
      <c r="U131" s="30"/>
      <c r="V131" t="s">
        <v>62</v>
      </c>
      <c r="X131" s="25" t="s">
        <v>62</v>
      </c>
      <c r="Y131" s="27"/>
      <c r="Z131" s="30"/>
      <c r="AA131" t="s">
        <v>62</v>
      </c>
      <c r="AC131" s="25" t="s">
        <v>62</v>
      </c>
      <c r="AD131" s="27"/>
      <c r="AE131" s="30"/>
    </row>
    <row r="132" spans="1:31" x14ac:dyDescent="0.2">
      <c r="A132" s="14">
        <v>24</v>
      </c>
      <c r="B132" t="s">
        <v>64</v>
      </c>
      <c r="E132" s="30"/>
      <c r="F132" s="22" t="s">
        <v>63</v>
      </c>
      <c r="G132" s="27"/>
      <c r="I132" s="25" t="s">
        <v>62</v>
      </c>
      <c r="J132" s="30"/>
      <c r="K132" s="25" t="s">
        <v>63</v>
      </c>
      <c r="L132" s="30"/>
      <c r="M132" t="s">
        <v>62</v>
      </c>
      <c r="N132" s="30"/>
      <c r="O132" s="36" t="s">
        <v>63</v>
      </c>
      <c r="R132" s="101" t="s">
        <v>62</v>
      </c>
      <c r="T132" s="25" t="s">
        <v>66</v>
      </c>
      <c r="U132" s="30"/>
      <c r="V132" t="s">
        <v>62</v>
      </c>
      <c r="X132" s="25" t="s">
        <v>62</v>
      </c>
      <c r="Y132" s="27"/>
      <c r="Z132" s="30"/>
      <c r="AA132" t="s">
        <v>62</v>
      </c>
      <c r="AC132" s="25" t="s">
        <v>62</v>
      </c>
      <c r="AD132" s="27"/>
      <c r="AE132" s="30"/>
    </row>
    <row r="133" spans="1:31" x14ac:dyDescent="0.2">
      <c r="A133" s="14">
        <v>24.5</v>
      </c>
      <c r="B133" t="s">
        <v>64</v>
      </c>
      <c r="E133" s="30"/>
      <c r="F133" s="22" t="s">
        <v>63</v>
      </c>
      <c r="G133" s="27"/>
      <c r="I133" s="25" t="s">
        <v>62</v>
      </c>
      <c r="J133" s="30"/>
      <c r="K133" s="25" t="s">
        <v>63</v>
      </c>
      <c r="L133" s="30"/>
      <c r="M133" t="s">
        <v>62</v>
      </c>
      <c r="N133" s="30"/>
      <c r="O133" s="36" t="s">
        <v>63</v>
      </c>
      <c r="R133" s="101" t="s">
        <v>62</v>
      </c>
      <c r="T133" s="25" t="s">
        <v>62</v>
      </c>
      <c r="U133" s="30"/>
      <c r="V133" t="s">
        <v>62</v>
      </c>
      <c r="X133" s="25" t="s">
        <v>62</v>
      </c>
      <c r="Y133" s="27"/>
      <c r="Z133" s="30"/>
      <c r="AA133" t="s">
        <v>62</v>
      </c>
      <c r="AC133" s="25" t="s">
        <v>63</v>
      </c>
      <c r="AD133" s="27"/>
      <c r="AE133" s="30"/>
    </row>
    <row r="134" spans="1:31" x14ac:dyDescent="0.2">
      <c r="A134" s="14">
        <v>25</v>
      </c>
      <c r="B134" t="s">
        <v>64</v>
      </c>
      <c r="C134" t="s">
        <v>65</v>
      </c>
      <c r="E134" s="30"/>
      <c r="F134" s="22" t="s">
        <v>62</v>
      </c>
      <c r="G134" s="27"/>
      <c r="I134" s="25" t="s">
        <v>63</v>
      </c>
      <c r="J134" s="30"/>
      <c r="K134" s="25" t="s">
        <v>62</v>
      </c>
      <c r="L134" s="30"/>
      <c r="M134" t="s">
        <v>62</v>
      </c>
      <c r="N134" s="30"/>
      <c r="O134" s="36" t="s">
        <v>62</v>
      </c>
      <c r="R134" s="101" t="s">
        <v>62</v>
      </c>
      <c r="T134" s="25" t="s">
        <v>62</v>
      </c>
      <c r="U134" s="30"/>
      <c r="V134" t="s">
        <v>62</v>
      </c>
      <c r="X134" s="25" t="s">
        <v>62</v>
      </c>
      <c r="Y134" s="27"/>
      <c r="Z134" s="30"/>
      <c r="AA134" t="s">
        <v>62</v>
      </c>
      <c r="AC134" s="25" t="s">
        <v>62</v>
      </c>
      <c r="AD134" s="27"/>
      <c r="AE134" s="30"/>
    </row>
    <row r="135" spans="1:31" x14ac:dyDescent="0.2">
      <c r="A135" s="14">
        <v>25.5</v>
      </c>
      <c r="B135" t="s">
        <v>64</v>
      </c>
      <c r="C135" t="s">
        <v>65</v>
      </c>
      <c r="E135" s="30"/>
      <c r="F135" s="22" t="s">
        <v>64</v>
      </c>
      <c r="G135" s="27"/>
      <c r="I135" s="25" t="s">
        <v>63</v>
      </c>
      <c r="J135" s="30"/>
      <c r="K135" s="25" t="s">
        <v>63</v>
      </c>
      <c r="L135" s="30"/>
      <c r="M135" t="s">
        <v>62</v>
      </c>
      <c r="N135" s="30"/>
      <c r="O135" s="36" t="s">
        <v>63</v>
      </c>
      <c r="R135" s="101" t="s">
        <v>62</v>
      </c>
      <c r="T135" s="25" t="s">
        <v>62</v>
      </c>
      <c r="U135" s="30"/>
      <c r="V135" t="s">
        <v>62</v>
      </c>
      <c r="X135" s="25" t="s">
        <v>62</v>
      </c>
      <c r="Y135" s="27"/>
      <c r="Z135" s="30"/>
      <c r="AA135" t="s">
        <v>62</v>
      </c>
      <c r="AC135" s="25" t="s">
        <v>63</v>
      </c>
      <c r="AD135" s="27"/>
      <c r="AE135" s="30"/>
    </row>
    <row r="136" spans="1:31" x14ac:dyDescent="0.2">
      <c r="A136" s="14">
        <v>26</v>
      </c>
      <c r="B136" t="s">
        <v>64</v>
      </c>
      <c r="E136" s="30"/>
      <c r="F136" s="22" t="s">
        <v>62</v>
      </c>
      <c r="G136" s="27"/>
      <c r="I136" s="25" t="s">
        <v>62</v>
      </c>
      <c r="J136" s="30"/>
      <c r="K136" s="25" t="s">
        <v>62</v>
      </c>
      <c r="L136" s="30"/>
      <c r="M136" t="s">
        <v>62</v>
      </c>
      <c r="N136" s="30"/>
      <c r="O136" s="36" t="s">
        <v>63</v>
      </c>
      <c r="R136" s="101" t="s">
        <v>62</v>
      </c>
      <c r="T136" s="25" t="s">
        <v>63</v>
      </c>
      <c r="U136" s="30"/>
      <c r="V136" t="s">
        <v>63</v>
      </c>
      <c r="X136" s="25" t="s">
        <v>62</v>
      </c>
      <c r="Y136" s="27"/>
      <c r="Z136" s="30"/>
      <c r="AA136" t="s">
        <v>62</v>
      </c>
      <c r="AC136" s="25" t="s">
        <v>63</v>
      </c>
      <c r="AD136" s="27"/>
      <c r="AE136" s="30"/>
    </row>
    <row r="137" spans="1:31" x14ac:dyDescent="0.2">
      <c r="A137" s="14">
        <v>26.5</v>
      </c>
      <c r="B137" t="s">
        <v>64</v>
      </c>
      <c r="C137" t="s">
        <v>65</v>
      </c>
      <c r="E137" s="30"/>
      <c r="F137" s="22" t="s">
        <v>63</v>
      </c>
      <c r="G137" s="27"/>
      <c r="I137" s="25" t="s">
        <v>63</v>
      </c>
      <c r="J137" s="30"/>
      <c r="K137" s="25" t="s">
        <v>62</v>
      </c>
      <c r="L137" s="30"/>
      <c r="M137" t="s">
        <v>62</v>
      </c>
      <c r="N137" s="30"/>
      <c r="O137" s="36" t="s">
        <v>63</v>
      </c>
      <c r="R137" s="101" t="s">
        <v>62</v>
      </c>
      <c r="T137" s="25" t="s">
        <v>63</v>
      </c>
      <c r="U137" s="30"/>
      <c r="V137" t="s">
        <v>63</v>
      </c>
      <c r="X137" s="25" t="s">
        <v>62</v>
      </c>
      <c r="Y137" s="27"/>
      <c r="Z137" s="30"/>
      <c r="AA137" t="s">
        <v>62</v>
      </c>
      <c r="AC137" s="25" t="s">
        <v>63</v>
      </c>
      <c r="AD137" s="27"/>
      <c r="AE137" s="30"/>
    </row>
    <row r="138" spans="1:31" x14ac:dyDescent="0.2">
      <c r="A138" s="14">
        <v>27</v>
      </c>
      <c r="B138" t="s">
        <v>64</v>
      </c>
      <c r="C138" t="s">
        <v>65</v>
      </c>
      <c r="E138" s="30"/>
      <c r="F138" s="22" t="s">
        <v>62</v>
      </c>
      <c r="G138" s="27"/>
      <c r="I138" s="25" t="s">
        <v>63</v>
      </c>
      <c r="J138" s="30"/>
      <c r="K138" s="25" t="s">
        <v>62</v>
      </c>
      <c r="L138" s="30"/>
      <c r="M138" t="s">
        <v>62</v>
      </c>
      <c r="N138" s="30"/>
      <c r="O138" s="36" t="s">
        <v>63</v>
      </c>
      <c r="R138" s="101" t="s">
        <v>62</v>
      </c>
      <c r="T138" s="25" t="s">
        <v>63</v>
      </c>
      <c r="U138" s="30"/>
      <c r="V138" t="s">
        <v>62</v>
      </c>
      <c r="X138" s="25" t="s">
        <v>62</v>
      </c>
      <c r="Y138" s="27"/>
      <c r="Z138" s="30"/>
      <c r="AA138" t="s">
        <v>62</v>
      </c>
      <c r="AC138" s="25" t="s">
        <v>63</v>
      </c>
      <c r="AD138" s="27"/>
      <c r="AE138" s="30"/>
    </row>
    <row r="139" spans="1:31" x14ac:dyDescent="0.2">
      <c r="A139" s="14">
        <v>27.5</v>
      </c>
      <c r="B139" t="s">
        <v>64</v>
      </c>
      <c r="C139" t="s">
        <v>65</v>
      </c>
      <c r="D139" t="s">
        <v>63</v>
      </c>
      <c r="E139" s="30"/>
      <c r="F139" s="22" t="s">
        <v>63</v>
      </c>
      <c r="G139" s="27"/>
      <c r="I139" s="25" t="s">
        <v>66</v>
      </c>
      <c r="J139" s="30"/>
      <c r="K139" s="25" t="s">
        <v>63</v>
      </c>
      <c r="L139" s="30"/>
      <c r="M139" t="s">
        <v>62</v>
      </c>
      <c r="N139" s="30"/>
      <c r="O139" s="36" t="s">
        <v>63</v>
      </c>
      <c r="R139" s="101" t="s">
        <v>62</v>
      </c>
      <c r="T139" s="25" t="s">
        <v>63</v>
      </c>
      <c r="U139" s="30"/>
      <c r="V139" t="s">
        <v>62</v>
      </c>
      <c r="X139" s="25" t="s">
        <v>62</v>
      </c>
      <c r="Y139" s="27"/>
      <c r="Z139" s="30"/>
      <c r="AA139" t="s">
        <v>62</v>
      </c>
      <c r="AC139" s="25" t="s">
        <v>63</v>
      </c>
      <c r="AD139" s="27"/>
      <c r="AE139" s="30"/>
    </row>
    <row r="140" spans="1:31" x14ac:dyDescent="0.2">
      <c r="A140" s="14">
        <v>28</v>
      </c>
      <c r="B140" t="s">
        <v>64</v>
      </c>
      <c r="C140" t="s">
        <v>65</v>
      </c>
      <c r="E140" s="30"/>
      <c r="F140" s="22" t="s">
        <v>63</v>
      </c>
      <c r="G140" s="27"/>
      <c r="I140" s="25" t="s">
        <v>63</v>
      </c>
      <c r="J140" s="30"/>
      <c r="K140" s="25" t="s">
        <v>62</v>
      </c>
      <c r="L140" s="30"/>
      <c r="M140" t="s">
        <v>62</v>
      </c>
      <c r="N140" s="30"/>
      <c r="O140" s="36" t="s">
        <v>63</v>
      </c>
      <c r="R140" s="101" t="s">
        <v>62</v>
      </c>
      <c r="T140" s="25" t="s">
        <v>63</v>
      </c>
      <c r="U140" s="30"/>
      <c r="V140" t="s">
        <v>62</v>
      </c>
      <c r="X140" s="25" t="s">
        <v>62</v>
      </c>
      <c r="Y140" s="27"/>
      <c r="Z140" s="30"/>
      <c r="AA140" t="s">
        <v>62</v>
      </c>
      <c r="AC140" s="25" t="s">
        <v>63</v>
      </c>
      <c r="AD140" s="27"/>
      <c r="AE140" s="30"/>
    </row>
    <row r="141" spans="1:31" x14ac:dyDescent="0.2">
      <c r="A141" s="14">
        <v>28.5</v>
      </c>
      <c r="B141" t="s">
        <v>64</v>
      </c>
      <c r="C141" t="s">
        <v>65</v>
      </c>
      <c r="E141" s="30"/>
      <c r="F141" s="22" t="s">
        <v>63</v>
      </c>
      <c r="G141" s="27"/>
      <c r="I141" s="25" t="s">
        <v>63</v>
      </c>
      <c r="J141" s="30"/>
      <c r="K141" s="25" t="s">
        <v>63</v>
      </c>
      <c r="L141" s="30"/>
      <c r="M141" t="s">
        <v>62</v>
      </c>
      <c r="N141" s="30"/>
      <c r="O141" s="36" t="s">
        <v>63</v>
      </c>
      <c r="R141" s="101" t="s">
        <v>62</v>
      </c>
      <c r="T141" s="25" t="s">
        <v>63</v>
      </c>
      <c r="U141" s="30"/>
      <c r="V141" t="s">
        <v>62</v>
      </c>
      <c r="X141" s="25" t="s">
        <v>62</v>
      </c>
      <c r="Y141" s="27"/>
      <c r="Z141" s="30"/>
      <c r="AA141" t="s">
        <v>62</v>
      </c>
      <c r="AC141" s="25" t="s">
        <v>63</v>
      </c>
      <c r="AD141" s="27"/>
      <c r="AE141" s="30"/>
    </row>
    <row r="142" spans="1:31" x14ac:dyDescent="0.2">
      <c r="A142" s="14">
        <v>29</v>
      </c>
      <c r="B142" t="s">
        <v>65</v>
      </c>
      <c r="E142" s="30"/>
      <c r="F142" s="22" t="s">
        <v>65</v>
      </c>
      <c r="G142" s="27" t="s">
        <v>63</v>
      </c>
      <c r="I142" s="25" t="s">
        <v>63</v>
      </c>
      <c r="J142" s="30"/>
      <c r="K142" s="25" t="s">
        <v>63</v>
      </c>
      <c r="L142" s="30"/>
      <c r="M142" t="s">
        <v>62</v>
      </c>
      <c r="N142" s="30"/>
      <c r="O142" s="36" t="s">
        <v>63</v>
      </c>
      <c r="P142" s="85" t="s">
        <v>66</v>
      </c>
      <c r="R142" s="101" t="s">
        <v>62</v>
      </c>
      <c r="T142" s="25" t="s">
        <v>62</v>
      </c>
      <c r="U142" s="30"/>
      <c r="V142" t="s">
        <v>62</v>
      </c>
      <c r="X142" s="25" t="s">
        <v>62</v>
      </c>
      <c r="Y142" s="27"/>
      <c r="Z142" s="30"/>
      <c r="AA142" t="s">
        <v>62</v>
      </c>
      <c r="AC142" s="25" t="s">
        <v>63</v>
      </c>
      <c r="AD142" s="27"/>
      <c r="AE142" s="30"/>
    </row>
    <row r="143" spans="1:31" x14ac:dyDescent="0.2">
      <c r="A143" s="14">
        <v>29.5</v>
      </c>
      <c r="B143" t="s">
        <v>65</v>
      </c>
      <c r="C143" t="s">
        <v>63</v>
      </c>
      <c r="E143" s="30"/>
      <c r="F143" s="22" t="s">
        <v>65</v>
      </c>
      <c r="G143" s="27"/>
      <c r="I143" s="25" t="s">
        <v>64</v>
      </c>
      <c r="J143" s="30"/>
      <c r="K143" s="25" t="s">
        <v>63</v>
      </c>
      <c r="L143" s="30"/>
      <c r="M143" t="s">
        <v>62</v>
      </c>
      <c r="N143" s="30"/>
      <c r="O143" s="36" t="s">
        <v>63</v>
      </c>
      <c r="R143" s="101" t="s">
        <v>62</v>
      </c>
      <c r="T143" s="25" t="s">
        <v>62</v>
      </c>
      <c r="U143" s="30"/>
      <c r="V143" t="s">
        <v>62</v>
      </c>
      <c r="X143" s="25" t="s">
        <v>62</v>
      </c>
      <c r="Y143" s="27"/>
      <c r="Z143" s="30"/>
      <c r="AA143" t="s">
        <v>62</v>
      </c>
      <c r="AC143" s="25" t="s">
        <v>63</v>
      </c>
      <c r="AD143" s="27"/>
      <c r="AE143" s="30"/>
    </row>
    <row r="144" spans="1:31" x14ac:dyDescent="0.2">
      <c r="A144" s="14">
        <v>30</v>
      </c>
      <c r="B144" t="s">
        <v>65</v>
      </c>
      <c r="E144" s="30"/>
      <c r="F144" s="22" t="s">
        <v>65</v>
      </c>
      <c r="G144" s="27"/>
      <c r="I144" s="25" t="s">
        <v>62</v>
      </c>
      <c r="J144" s="30"/>
      <c r="K144" s="25" t="s">
        <v>63</v>
      </c>
      <c r="L144" s="30"/>
      <c r="M144" t="s">
        <v>62</v>
      </c>
      <c r="N144" s="30"/>
      <c r="O144" s="36" t="s">
        <v>63</v>
      </c>
      <c r="R144" s="101" t="s">
        <v>62</v>
      </c>
      <c r="T144" s="25" t="s">
        <v>62</v>
      </c>
      <c r="U144" s="30"/>
      <c r="V144" t="s">
        <v>62</v>
      </c>
      <c r="X144" s="25" t="s">
        <v>62</v>
      </c>
      <c r="Y144" s="27"/>
      <c r="Z144" s="30"/>
      <c r="AA144" t="s">
        <v>62</v>
      </c>
      <c r="AC144" s="25" t="s">
        <v>62</v>
      </c>
      <c r="AD144" s="27"/>
      <c r="AE144" s="30"/>
    </row>
    <row r="145" spans="1:31" x14ac:dyDescent="0.2">
      <c r="A145" s="14">
        <v>30.5</v>
      </c>
      <c r="B145" t="s">
        <v>65</v>
      </c>
      <c r="E145" s="30"/>
      <c r="F145" s="22" t="s">
        <v>65</v>
      </c>
      <c r="G145" s="27"/>
      <c r="I145" s="25" t="s">
        <v>63</v>
      </c>
      <c r="J145" s="30"/>
      <c r="K145" s="25" t="s">
        <v>63</v>
      </c>
      <c r="L145" s="30"/>
      <c r="M145" t="s">
        <v>62</v>
      </c>
      <c r="N145" s="30"/>
      <c r="O145" s="36" t="s">
        <v>62</v>
      </c>
      <c r="R145" s="101" t="s">
        <v>62</v>
      </c>
      <c r="T145" s="25" t="s">
        <v>63</v>
      </c>
      <c r="U145" s="30"/>
      <c r="V145" t="s">
        <v>62</v>
      </c>
      <c r="X145" s="25" t="s">
        <v>62</v>
      </c>
      <c r="Y145" s="27"/>
      <c r="Z145" s="30"/>
      <c r="AA145" t="s">
        <v>62</v>
      </c>
      <c r="AC145" s="25" t="s">
        <v>63</v>
      </c>
      <c r="AD145" s="27"/>
      <c r="AE145" s="30"/>
    </row>
    <row r="146" spans="1:31" x14ac:dyDescent="0.2">
      <c r="A146" s="14">
        <v>31</v>
      </c>
      <c r="B146" t="s">
        <v>65</v>
      </c>
      <c r="C146" t="s">
        <v>64</v>
      </c>
      <c r="E146" s="30"/>
      <c r="F146" s="22" t="s">
        <v>65</v>
      </c>
      <c r="G146" s="27"/>
      <c r="I146" s="25" t="s">
        <v>63</v>
      </c>
      <c r="J146" s="30"/>
      <c r="K146" s="25" t="s">
        <v>63</v>
      </c>
      <c r="L146" s="30"/>
      <c r="M146" t="s">
        <v>62</v>
      </c>
      <c r="N146" s="30"/>
      <c r="O146" s="36" t="s">
        <v>63</v>
      </c>
      <c r="R146" s="101" t="s">
        <v>62</v>
      </c>
      <c r="T146" s="25" t="s">
        <v>62</v>
      </c>
      <c r="U146" s="30"/>
      <c r="V146" t="s">
        <v>62</v>
      </c>
      <c r="X146" s="25" t="s">
        <v>62</v>
      </c>
      <c r="Y146" s="27"/>
      <c r="Z146" s="30"/>
      <c r="AA146" t="s">
        <v>62</v>
      </c>
      <c r="AC146" s="25" t="s">
        <v>62</v>
      </c>
      <c r="AD146" s="27"/>
      <c r="AE146" s="30"/>
    </row>
    <row r="147" spans="1:31" x14ac:dyDescent="0.2">
      <c r="A147" s="14">
        <v>31.5</v>
      </c>
      <c r="B147" t="s">
        <v>63</v>
      </c>
      <c r="C147" t="s">
        <v>64</v>
      </c>
      <c r="E147" s="30"/>
      <c r="F147" s="22" t="s">
        <v>65</v>
      </c>
      <c r="G147" s="27"/>
      <c r="I147" s="25" t="s">
        <v>63</v>
      </c>
      <c r="J147" s="30"/>
      <c r="K147" s="25" t="s">
        <v>62</v>
      </c>
      <c r="L147" s="30"/>
      <c r="M147" t="s">
        <v>62</v>
      </c>
      <c r="N147" s="30"/>
      <c r="O147" s="36" t="s">
        <v>63</v>
      </c>
      <c r="R147" s="101" t="s">
        <v>62</v>
      </c>
      <c r="T147" s="25" t="s">
        <v>63</v>
      </c>
      <c r="U147" s="30"/>
      <c r="V147" t="s">
        <v>62</v>
      </c>
      <c r="X147" s="25" t="s">
        <v>62</v>
      </c>
      <c r="Y147" s="27"/>
      <c r="Z147" s="30"/>
      <c r="AA147" t="s">
        <v>62</v>
      </c>
      <c r="AC147" s="25" t="s">
        <v>62</v>
      </c>
      <c r="AD147" s="27"/>
      <c r="AE147" s="30"/>
    </row>
    <row r="148" spans="1:31" x14ac:dyDescent="0.2">
      <c r="A148" s="14">
        <v>32</v>
      </c>
      <c r="B148" t="s">
        <v>65</v>
      </c>
      <c r="C148" t="s">
        <v>64</v>
      </c>
      <c r="E148" s="30"/>
      <c r="F148" s="22" t="s">
        <v>62</v>
      </c>
      <c r="G148" s="27"/>
      <c r="I148" s="25" t="s">
        <v>62</v>
      </c>
      <c r="J148" s="30"/>
      <c r="K148" s="25" t="s">
        <v>62</v>
      </c>
      <c r="L148" s="30"/>
      <c r="M148" t="s">
        <v>62</v>
      </c>
      <c r="N148" s="30"/>
      <c r="O148" s="36" t="s">
        <v>63</v>
      </c>
      <c r="R148" s="101" t="s">
        <v>62</v>
      </c>
      <c r="T148" s="25" t="s">
        <v>62</v>
      </c>
      <c r="U148" s="30"/>
      <c r="V148" t="s">
        <v>62</v>
      </c>
      <c r="X148" s="25" t="s">
        <v>62</v>
      </c>
      <c r="Y148" s="27"/>
      <c r="Z148" s="30"/>
      <c r="AA148" t="s">
        <v>62</v>
      </c>
      <c r="AC148" s="25" t="s">
        <v>63</v>
      </c>
      <c r="AD148" s="27"/>
      <c r="AE148" s="30"/>
    </row>
    <row r="149" spans="1:31" x14ac:dyDescent="0.2">
      <c r="A149" s="14">
        <v>32.5</v>
      </c>
      <c r="B149" t="s">
        <v>65</v>
      </c>
      <c r="E149" s="30"/>
      <c r="F149" s="22" t="s">
        <v>65</v>
      </c>
      <c r="G149" s="27" t="s">
        <v>63</v>
      </c>
      <c r="I149" s="25" t="s">
        <v>62</v>
      </c>
      <c r="J149" s="30"/>
      <c r="K149" s="25" t="s">
        <v>63</v>
      </c>
      <c r="L149" s="30"/>
      <c r="M149" t="s">
        <v>62</v>
      </c>
      <c r="N149" s="30"/>
      <c r="O149" s="36" t="s">
        <v>63</v>
      </c>
      <c r="R149" s="101" t="s">
        <v>62</v>
      </c>
      <c r="T149" s="25" t="s">
        <v>62</v>
      </c>
      <c r="U149" s="30"/>
      <c r="V149" t="s">
        <v>62</v>
      </c>
      <c r="X149" s="130" t="s">
        <v>63</v>
      </c>
      <c r="Y149" s="27"/>
      <c r="Z149" s="30"/>
      <c r="AA149" t="s">
        <v>62</v>
      </c>
      <c r="AC149" s="25" t="s">
        <v>63</v>
      </c>
      <c r="AD149" s="27"/>
      <c r="AE149" s="30"/>
    </row>
    <row r="150" spans="1:31" x14ac:dyDescent="0.2">
      <c r="A150" s="14">
        <v>33</v>
      </c>
      <c r="B150" t="s">
        <v>64</v>
      </c>
      <c r="C150" t="s">
        <v>63</v>
      </c>
      <c r="E150" s="30"/>
      <c r="F150" s="22" t="s">
        <v>63</v>
      </c>
      <c r="G150" s="27"/>
      <c r="I150" s="25" t="s">
        <v>63</v>
      </c>
      <c r="J150" s="30"/>
      <c r="K150" s="25" t="s">
        <v>63</v>
      </c>
      <c r="L150" s="30"/>
      <c r="M150" t="s">
        <v>62</v>
      </c>
      <c r="N150" s="30"/>
      <c r="O150" s="36" t="s">
        <v>62</v>
      </c>
      <c r="R150" s="101" t="s">
        <v>62</v>
      </c>
      <c r="T150" s="25" t="s">
        <v>62</v>
      </c>
      <c r="U150" s="30"/>
      <c r="V150" t="s">
        <v>62</v>
      </c>
      <c r="X150" s="25" t="s">
        <v>63</v>
      </c>
      <c r="Y150" s="27"/>
      <c r="Z150" s="30"/>
      <c r="AA150" t="s">
        <v>62</v>
      </c>
      <c r="AC150" s="25" t="s">
        <v>63</v>
      </c>
      <c r="AD150" s="27"/>
      <c r="AE150" s="30"/>
    </row>
    <row r="151" spans="1:31" x14ac:dyDescent="0.2">
      <c r="A151" s="14">
        <v>33.5</v>
      </c>
      <c r="B151" t="s">
        <v>64</v>
      </c>
      <c r="C151" t="s">
        <v>63</v>
      </c>
      <c r="D151" t="s">
        <v>65</v>
      </c>
      <c r="E151" s="30"/>
      <c r="F151" s="22" t="s">
        <v>63</v>
      </c>
      <c r="G151" s="27"/>
      <c r="I151" s="25" t="s">
        <v>62</v>
      </c>
      <c r="J151" s="30"/>
      <c r="K151" s="25" t="s">
        <v>62</v>
      </c>
      <c r="L151" s="30"/>
      <c r="M151" t="s">
        <v>62</v>
      </c>
      <c r="N151" s="30"/>
      <c r="O151" s="36" t="s">
        <v>63</v>
      </c>
      <c r="R151" s="101" t="s">
        <v>62</v>
      </c>
      <c r="T151" s="25" t="s">
        <v>63</v>
      </c>
      <c r="U151" s="30"/>
      <c r="V151" t="s">
        <v>63</v>
      </c>
      <c r="X151" s="25" t="s">
        <v>62</v>
      </c>
      <c r="Y151" s="27"/>
      <c r="Z151" s="30"/>
      <c r="AA151" t="s">
        <v>62</v>
      </c>
      <c r="AC151" s="25" t="s">
        <v>63</v>
      </c>
      <c r="AD151" s="27"/>
      <c r="AE151" s="30"/>
    </row>
    <row r="152" spans="1:31" x14ac:dyDescent="0.2">
      <c r="A152" s="14">
        <v>34</v>
      </c>
      <c r="B152" t="s">
        <v>65</v>
      </c>
      <c r="E152" s="30"/>
      <c r="F152" s="22" t="s">
        <v>63</v>
      </c>
      <c r="G152" s="27"/>
      <c r="I152" s="25" t="s">
        <v>63</v>
      </c>
      <c r="J152" s="30"/>
      <c r="K152" s="25" t="s">
        <v>63</v>
      </c>
      <c r="L152" s="30"/>
      <c r="M152" t="s">
        <v>62</v>
      </c>
      <c r="N152" s="30"/>
      <c r="O152" s="36" t="s">
        <v>62</v>
      </c>
      <c r="R152" s="101" t="s">
        <v>62</v>
      </c>
      <c r="T152" s="25" t="s">
        <v>62</v>
      </c>
      <c r="U152" s="30"/>
      <c r="V152" t="s">
        <v>62</v>
      </c>
      <c r="X152" s="25" t="s">
        <v>62</v>
      </c>
      <c r="Y152" s="27"/>
      <c r="Z152" s="30"/>
      <c r="AA152" t="s">
        <v>62</v>
      </c>
      <c r="AC152" s="25" t="s">
        <v>63</v>
      </c>
      <c r="AD152" s="27"/>
      <c r="AE152" s="30"/>
    </row>
    <row r="153" spans="1:31" x14ac:dyDescent="0.2">
      <c r="A153" s="14">
        <v>34.5</v>
      </c>
      <c r="B153" t="s">
        <v>64</v>
      </c>
      <c r="E153" s="30"/>
      <c r="F153" s="22" t="s">
        <v>62</v>
      </c>
      <c r="G153" s="27"/>
      <c r="I153" s="25" t="s">
        <v>62</v>
      </c>
      <c r="J153" s="30"/>
      <c r="K153" s="25" t="s">
        <v>63</v>
      </c>
      <c r="L153" s="30"/>
      <c r="M153" t="s">
        <v>62</v>
      </c>
      <c r="N153" s="30"/>
      <c r="O153" s="36" t="s">
        <v>62</v>
      </c>
      <c r="R153" s="101" t="s">
        <v>62</v>
      </c>
      <c r="T153" s="25" t="s">
        <v>62</v>
      </c>
      <c r="U153" s="30"/>
      <c r="V153" t="s">
        <v>62</v>
      </c>
      <c r="X153" s="25" t="s">
        <v>62</v>
      </c>
      <c r="Y153" s="27"/>
      <c r="Z153" s="30"/>
      <c r="AA153" t="s">
        <v>62</v>
      </c>
      <c r="AC153" s="25" t="s">
        <v>63</v>
      </c>
      <c r="AD153" s="27"/>
      <c r="AE153" s="30"/>
    </row>
    <row r="154" spans="1:31" x14ac:dyDescent="0.2">
      <c r="A154" s="14">
        <v>35</v>
      </c>
      <c r="B154" t="s">
        <v>65</v>
      </c>
      <c r="E154" s="30"/>
      <c r="F154" s="22" t="s">
        <v>62</v>
      </c>
      <c r="G154" s="27"/>
      <c r="I154" s="25" t="s">
        <v>63</v>
      </c>
      <c r="J154" s="30"/>
      <c r="K154" s="25" t="s">
        <v>63</v>
      </c>
      <c r="L154" s="30"/>
      <c r="M154" t="s">
        <v>62</v>
      </c>
      <c r="N154" s="30"/>
      <c r="O154" s="36" t="s">
        <v>63</v>
      </c>
      <c r="R154" s="101" t="s">
        <v>62</v>
      </c>
      <c r="T154" s="25" t="s">
        <v>62</v>
      </c>
      <c r="U154" s="30"/>
      <c r="V154" t="s">
        <v>62</v>
      </c>
      <c r="X154" s="25" t="s">
        <v>62</v>
      </c>
      <c r="Y154" s="27"/>
      <c r="Z154" s="30"/>
      <c r="AA154" t="s">
        <v>62</v>
      </c>
      <c r="AC154" s="25" t="s">
        <v>63</v>
      </c>
      <c r="AD154" s="27"/>
      <c r="AE154" s="30"/>
    </row>
    <row r="155" spans="1:31" x14ac:dyDescent="0.2">
      <c r="A155" s="14">
        <v>35.5</v>
      </c>
      <c r="B155" t="s">
        <v>65</v>
      </c>
      <c r="C155" t="s">
        <v>64</v>
      </c>
      <c r="E155" s="30"/>
      <c r="F155" s="22" t="s">
        <v>62</v>
      </c>
      <c r="G155" s="27"/>
      <c r="I155" s="25" t="s">
        <v>63</v>
      </c>
      <c r="J155" s="30"/>
      <c r="K155" s="25" t="s">
        <v>63</v>
      </c>
      <c r="L155" s="30"/>
      <c r="M155" t="s">
        <v>62</v>
      </c>
      <c r="N155" s="30"/>
      <c r="O155" s="36" t="s">
        <v>63</v>
      </c>
      <c r="R155" s="101" t="s">
        <v>62</v>
      </c>
      <c r="T155" s="25" t="s">
        <v>63</v>
      </c>
      <c r="U155" s="30"/>
      <c r="V155" t="s">
        <v>62</v>
      </c>
      <c r="X155" s="25" t="s">
        <v>62</v>
      </c>
      <c r="Y155" s="27"/>
      <c r="Z155" s="30"/>
      <c r="AA155" t="s">
        <v>62</v>
      </c>
      <c r="AC155" s="25" t="s">
        <v>63</v>
      </c>
      <c r="AD155" s="27"/>
      <c r="AE155" s="30"/>
    </row>
    <row r="156" spans="1:31" x14ac:dyDescent="0.2">
      <c r="A156" s="14">
        <v>36</v>
      </c>
      <c r="B156" t="s">
        <v>65</v>
      </c>
      <c r="C156" t="s">
        <v>64</v>
      </c>
      <c r="E156" s="30"/>
      <c r="F156" s="22" t="s">
        <v>65</v>
      </c>
      <c r="G156" s="27"/>
      <c r="I156" s="25" t="s">
        <v>63</v>
      </c>
      <c r="J156" s="30"/>
      <c r="K156" s="25" t="s">
        <v>62</v>
      </c>
      <c r="L156" s="30"/>
      <c r="M156" t="s">
        <v>62</v>
      </c>
      <c r="N156" s="30"/>
      <c r="O156" s="36" t="s">
        <v>63</v>
      </c>
      <c r="R156" s="101" t="s">
        <v>62</v>
      </c>
      <c r="T156" s="25" t="s">
        <v>62</v>
      </c>
      <c r="U156" s="30"/>
      <c r="V156" t="s">
        <v>62</v>
      </c>
      <c r="X156" s="25" t="s">
        <v>62</v>
      </c>
      <c r="Y156" s="27"/>
      <c r="Z156" s="30"/>
      <c r="AA156" t="s">
        <v>62</v>
      </c>
      <c r="AC156" s="25" t="s">
        <v>63</v>
      </c>
      <c r="AD156" s="27"/>
      <c r="AE156" s="30"/>
    </row>
    <row r="157" spans="1:31" x14ac:dyDescent="0.2">
      <c r="A157" s="14">
        <v>36.5</v>
      </c>
      <c r="B157" t="s">
        <v>64</v>
      </c>
      <c r="E157" s="30"/>
      <c r="F157" s="22" t="s">
        <v>63</v>
      </c>
      <c r="G157" s="27"/>
      <c r="I157" s="25" t="s">
        <v>63</v>
      </c>
      <c r="J157" s="30"/>
      <c r="K157" s="25" t="s">
        <v>62</v>
      </c>
      <c r="L157" s="30"/>
      <c r="M157" t="s">
        <v>62</v>
      </c>
      <c r="N157" s="30"/>
      <c r="O157" s="36" t="s">
        <v>63</v>
      </c>
      <c r="R157" s="101" t="s">
        <v>62</v>
      </c>
      <c r="T157" s="25" t="s">
        <v>62</v>
      </c>
      <c r="U157" s="30"/>
      <c r="V157" t="s">
        <v>62</v>
      </c>
      <c r="X157" s="25" t="s">
        <v>62</v>
      </c>
      <c r="Y157" s="27"/>
      <c r="Z157" s="30"/>
      <c r="AA157" t="s">
        <v>62</v>
      </c>
      <c r="AC157" s="25" t="s">
        <v>63</v>
      </c>
      <c r="AD157" s="27"/>
      <c r="AE157" s="30"/>
    </row>
    <row r="158" spans="1:31" x14ac:dyDescent="0.2">
      <c r="A158" s="14">
        <v>37</v>
      </c>
      <c r="B158" t="s">
        <v>64</v>
      </c>
      <c r="C158" t="s">
        <v>65</v>
      </c>
      <c r="E158" s="30"/>
      <c r="F158" s="22" t="s">
        <v>65</v>
      </c>
      <c r="G158" s="27"/>
      <c r="I158" s="25" t="s">
        <v>62</v>
      </c>
      <c r="J158" s="30"/>
      <c r="K158" s="25" t="s">
        <v>62</v>
      </c>
      <c r="L158" s="30"/>
      <c r="M158" t="s">
        <v>63</v>
      </c>
      <c r="N158" s="30"/>
      <c r="O158" s="36" t="s">
        <v>63</v>
      </c>
      <c r="R158" s="101" t="s">
        <v>62</v>
      </c>
      <c r="T158" s="25" t="s">
        <v>62</v>
      </c>
      <c r="U158" s="30"/>
      <c r="V158" t="s">
        <v>62</v>
      </c>
      <c r="X158" s="25" t="s">
        <v>62</v>
      </c>
      <c r="Y158" s="27"/>
      <c r="Z158" s="30"/>
      <c r="AA158" t="s">
        <v>62</v>
      </c>
      <c r="AC158" s="25" t="s">
        <v>63</v>
      </c>
      <c r="AD158" s="27"/>
      <c r="AE158" s="30"/>
    </row>
    <row r="159" spans="1:31" x14ac:dyDescent="0.2">
      <c r="A159" s="14">
        <v>37.5</v>
      </c>
      <c r="B159" t="s">
        <v>64</v>
      </c>
      <c r="E159" s="30"/>
      <c r="F159" s="22" t="s">
        <v>62</v>
      </c>
      <c r="G159" s="27"/>
      <c r="I159" s="25" t="s">
        <v>63</v>
      </c>
      <c r="J159" s="30"/>
      <c r="K159" s="25" t="s">
        <v>63</v>
      </c>
      <c r="L159" s="30"/>
      <c r="M159" t="s">
        <v>62</v>
      </c>
      <c r="N159" s="30"/>
      <c r="O159" s="36" t="s">
        <v>63</v>
      </c>
      <c r="P159" s="85" t="s">
        <v>66</v>
      </c>
      <c r="R159" s="101" t="s">
        <v>62</v>
      </c>
      <c r="T159" s="25" t="s">
        <v>62</v>
      </c>
      <c r="U159" s="30"/>
      <c r="V159" t="s">
        <v>62</v>
      </c>
      <c r="X159" s="25" t="s">
        <v>62</v>
      </c>
      <c r="Y159" s="27"/>
      <c r="Z159" s="30"/>
      <c r="AA159" t="s">
        <v>62</v>
      </c>
      <c r="AC159" s="25" t="s">
        <v>63</v>
      </c>
      <c r="AD159" s="27"/>
      <c r="AE159" s="30"/>
    </row>
    <row r="160" spans="1:31" x14ac:dyDescent="0.2">
      <c r="A160" s="14">
        <v>38</v>
      </c>
      <c r="B160" t="s">
        <v>62</v>
      </c>
      <c r="E160" s="30"/>
      <c r="F160" s="22" t="s">
        <v>62</v>
      </c>
      <c r="G160" s="27"/>
      <c r="I160" s="25" t="s">
        <v>62</v>
      </c>
      <c r="J160" s="30"/>
      <c r="K160" s="25" t="s">
        <v>63</v>
      </c>
      <c r="L160" s="30"/>
      <c r="M160" t="s">
        <v>62</v>
      </c>
      <c r="N160" s="30"/>
      <c r="O160" s="36" t="s">
        <v>63</v>
      </c>
      <c r="R160" s="101" t="s">
        <v>62</v>
      </c>
      <c r="T160" s="25" t="s">
        <v>62</v>
      </c>
      <c r="U160" s="30"/>
      <c r="V160" t="s">
        <v>62</v>
      </c>
      <c r="X160" s="25" t="s">
        <v>62</v>
      </c>
      <c r="Y160" s="27"/>
      <c r="Z160" s="30"/>
      <c r="AA160" t="s">
        <v>62</v>
      </c>
      <c r="AC160" s="25" t="s">
        <v>63</v>
      </c>
      <c r="AD160" s="27"/>
      <c r="AE160" s="30"/>
    </row>
    <row r="161" spans="1:31" x14ac:dyDescent="0.2">
      <c r="A161" s="14">
        <v>38.5</v>
      </c>
      <c r="B161" t="s">
        <v>65</v>
      </c>
      <c r="C161" t="s">
        <v>63</v>
      </c>
      <c r="E161" s="30"/>
      <c r="F161" s="22" t="s">
        <v>63</v>
      </c>
      <c r="G161" s="27"/>
      <c r="I161" s="25" t="s">
        <v>62</v>
      </c>
      <c r="J161" s="30"/>
      <c r="K161" s="25" t="s">
        <v>63</v>
      </c>
      <c r="L161" s="30"/>
      <c r="M161" t="s">
        <v>62</v>
      </c>
      <c r="N161" s="30"/>
      <c r="O161" s="36" t="s">
        <v>63</v>
      </c>
      <c r="R161" s="101" t="s">
        <v>62</v>
      </c>
      <c r="T161" s="25" t="s">
        <v>62</v>
      </c>
      <c r="U161" s="30"/>
      <c r="V161" t="s">
        <v>66</v>
      </c>
      <c r="X161" s="25" t="s">
        <v>63</v>
      </c>
      <c r="Y161" s="27"/>
      <c r="Z161" s="30"/>
      <c r="AA161" t="s">
        <v>62</v>
      </c>
      <c r="AC161" s="25" t="s">
        <v>63</v>
      </c>
      <c r="AD161" s="27"/>
      <c r="AE161" s="30"/>
    </row>
    <row r="162" spans="1:31" x14ac:dyDescent="0.2">
      <c r="A162" s="14">
        <v>39</v>
      </c>
      <c r="B162" t="s">
        <v>64</v>
      </c>
      <c r="E162" s="30"/>
      <c r="F162" s="22" t="s">
        <v>65</v>
      </c>
      <c r="G162" s="27"/>
      <c r="I162" s="25" t="s">
        <v>63</v>
      </c>
      <c r="J162" s="30"/>
      <c r="K162" s="25" t="s">
        <v>62</v>
      </c>
      <c r="L162" s="30"/>
      <c r="M162" t="s">
        <v>62</v>
      </c>
      <c r="N162" s="30"/>
      <c r="O162" s="36" t="s">
        <v>63</v>
      </c>
      <c r="R162" s="101" t="s">
        <v>62</v>
      </c>
      <c r="T162" s="25" t="s">
        <v>63</v>
      </c>
      <c r="U162" s="30"/>
      <c r="V162" t="s">
        <v>62</v>
      </c>
      <c r="X162" s="25" t="s">
        <v>62</v>
      </c>
      <c r="Y162" s="27"/>
      <c r="Z162" s="30"/>
      <c r="AA162" t="s">
        <v>62</v>
      </c>
      <c r="AC162" s="25" t="s">
        <v>63</v>
      </c>
      <c r="AD162" s="27"/>
      <c r="AE162" s="30"/>
    </row>
    <row r="163" spans="1:31" x14ac:dyDescent="0.2">
      <c r="A163" s="14">
        <v>39.5</v>
      </c>
      <c r="B163" t="s">
        <v>64</v>
      </c>
      <c r="E163" s="30"/>
      <c r="F163" s="22" t="s">
        <v>62</v>
      </c>
      <c r="G163" s="27"/>
      <c r="I163" s="25" t="s">
        <v>62</v>
      </c>
      <c r="J163" s="30"/>
      <c r="K163" s="25" t="s">
        <v>62</v>
      </c>
      <c r="L163" s="30"/>
      <c r="M163" t="s">
        <v>62</v>
      </c>
      <c r="N163" s="30"/>
      <c r="O163" s="36" t="s">
        <v>63</v>
      </c>
      <c r="R163" s="101" t="s">
        <v>62</v>
      </c>
      <c r="T163" s="25" t="s">
        <v>63</v>
      </c>
      <c r="U163" s="30"/>
      <c r="V163" t="s">
        <v>63</v>
      </c>
      <c r="X163" s="25" t="s">
        <v>63</v>
      </c>
      <c r="Y163" s="27"/>
      <c r="Z163" s="30"/>
      <c r="AA163" t="s">
        <v>62</v>
      </c>
      <c r="AC163" s="25" t="s">
        <v>63</v>
      </c>
      <c r="AD163" s="27"/>
      <c r="AE163" s="30"/>
    </row>
    <row r="164" spans="1:31" x14ac:dyDescent="0.2">
      <c r="A164" s="14">
        <v>40</v>
      </c>
      <c r="B164" t="s">
        <v>64</v>
      </c>
      <c r="C164" t="s">
        <v>65</v>
      </c>
      <c r="E164" s="30"/>
      <c r="F164" s="22" t="s">
        <v>62</v>
      </c>
      <c r="G164" s="27"/>
      <c r="I164" s="25" t="s">
        <v>63</v>
      </c>
      <c r="J164" s="30"/>
      <c r="K164" s="25" t="s">
        <v>62</v>
      </c>
      <c r="L164" s="30"/>
      <c r="M164" t="s">
        <v>62</v>
      </c>
      <c r="N164" s="30"/>
      <c r="O164" s="36" t="s">
        <v>63</v>
      </c>
      <c r="R164" s="101" t="s">
        <v>62</v>
      </c>
      <c r="T164" s="25" t="s">
        <v>62</v>
      </c>
      <c r="U164" s="30"/>
      <c r="V164" t="s">
        <v>62</v>
      </c>
      <c r="X164" s="25" t="s">
        <v>63</v>
      </c>
      <c r="Y164" s="27"/>
      <c r="Z164" s="30"/>
      <c r="AA164" t="s">
        <v>62</v>
      </c>
      <c r="AC164" s="25" t="s">
        <v>63</v>
      </c>
      <c r="AD164" s="27"/>
      <c r="AE164" s="30"/>
    </row>
    <row r="165" spans="1:31" x14ac:dyDescent="0.2">
      <c r="A165" s="14">
        <v>40.5</v>
      </c>
      <c r="B165" t="s">
        <v>63</v>
      </c>
      <c r="C165" t="s">
        <v>65</v>
      </c>
      <c r="E165" s="30"/>
      <c r="F165" s="22" t="s">
        <v>65</v>
      </c>
      <c r="G165" s="27"/>
      <c r="I165" s="25" t="s">
        <v>63</v>
      </c>
      <c r="J165" s="30"/>
      <c r="K165" s="25" t="s">
        <v>63</v>
      </c>
      <c r="L165" s="30"/>
      <c r="M165" t="s">
        <v>62</v>
      </c>
      <c r="N165" s="30"/>
      <c r="O165" s="36" t="s">
        <v>63</v>
      </c>
      <c r="R165" s="101" t="s">
        <v>62</v>
      </c>
      <c r="T165" s="25" t="s">
        <v>62</v>
      </c>
      <c r="U165" s="30"/>
      <c r="V165" t="s">
        <v>63</v>
      </c>
      <c r="X165" s="25" t="s">
        <v>63</v>
      </c>
      <c r="Y165" s="27"/>
      <c r="Z165" s="30"/>
      <c r="AA165" t="s">
        <v>62</v>
      </c>
      <c r="AC165" s="25" t="s">
        <v>63</v>
      </c>
      <c r="AD165" s="27"/>
      <c r="AE165" s="30"/>
    </row>
    <row r="166" spans="1:31" x14ac:dyDescent="0.2">
      <c r="A166" s="14">
        <v>41</v>
      </c>
      <c r="B166" t="s">
        <v>63</v>
      </c>
      <c r="C166" t="s">
        <v>65</v>
      </c>
      <c r="D166" t="s">
        <v>64</v>
      </c>
      <c r="E166" s="30"/>
      <c r="F166" s="22" t="s">
        <v>63</v>
      </c>
      <c r="G166" s="27"/>
      <c r="I166" s="25" t="s">
        <v>63</v>
      </c>
      <c r="J166" s="30"/>
      <c r="K166" s="25" t="s">
        <v>63</v>
      </c>
      <c r="L166" s="30"/>
      <c r="M166" t="s">
        <v>62</v>
      </c>
      <c r="N166" s="30"/>
      <c r="O166" s="36" t="s">
        <v>63</v>
      </c>
      <c r="R166" s="101" t="s">
        <v>62</v>
      </c>
      <c r="T166" s="25" t="s">
        <v>63</v>
      </c>
      <c r="U166" s="30"/>
      <c r="V166" t="s">
        <v>62</v>
      </c>
      <c r="X166" s="25" t="s">
        <v>63</v>
      </c>
      <c r="Y166" s="27"/>
      <c r="Z166" s="30"/>
      <c r="AA166" t="s">
        <v>62</v>
      </c>
      <c r="AC166" s="25" t="s">
        <v>63</v>
      </c>
      <c r="AD166" s="27"/>
      <c r="AE166" s="30"/>
    </row>
    <row r="167" spans="1:31" x14ac:dyDescent="0.2">
      <c r="A167" s="14">
        <v>41.5</v>
      </c>
      <c r="B167" t="s">
        <v>65</v>
      </c>
      <c r="E167" s="30"/>
      <c r="F167" s="22" t="s">
        <v>65</v>
      </c>
      <c r="G167" s="27"/>
      <c r="I167" s="25" t="s">
        <v>62</v>
      </c>
      <c r="J167" s="30"/>
      <c r="K167" s="25" t="s">
        <v>62</v>
      </c>
      <c r="L167" s="30"/>
      <c r="M167" t="s">
        <v>62</v>
      </c>
      <c r="N167" s="30"/>
      <c r="O167" s="36" t="s">
        <v>63</v>
      </c>
      <c r="R167" s="101" t="s">
        <v>62</v>
      </c>
      <c r="T167" s="25" t="s">
        <v>63</v>
      </c>
      <c r="U167" s="30"/>
      <c r="V167" t="s">
        <v>62</v>
      </c>
      <c r="X167" s="25" t="s">
        <v>63</v>
      </c>
      <c r="Y167" s="27"/>
      <c r="Z167" s="30"/>
      <c r="AA167" t="s">
        <v>62</v>
      </c>
      <c r="AC167" s="25" t="s">
        <v>63</v>
      </c>
      <c r="AD167" s="27"/>
      <c r="AE167" s="30"/>
    </row>
    <row r="168" spans="1:31" x14ac:dyDescent="0.2">
      <c r="A168" s="14">
        <v>42</v>
      </c>
      <c r="B168" t="s">
        <v>65</v>
      </c>
      <c r="E168" s="30"/>
      <c r="F168" s="22" t="s">
        <v>64</v>
      </c>
      <c r="G168" s="27" t="s">
        <v>63</v>
      </c>
      <c r="I168" s="25" t="s">
        <v>62</v>
      </c>
      <c r="J168" s="30"/>
      <c r="K168" s="25" t="s">
        <v>62</v>
      </c>
      <c r="L168" s="30"/>
      <c r="M168" t="s">
        <v>62</v>
      </c>
      <c r="N168" s="30"/>
      <c r="O168" s="36" t="s">
        <v>63</v>
      </c>
      <c r="R168" s="101" t="s">
        <v>62</v>
      </c>
      <c r="T168" s="25" t="s">
        <v>63</v>
      </c>
      <c r="U168" s="30"/>
      <c r="V168" t="s">
        <v>62</v>
      </c>
      <c r="X168" s="25" t="s">
        <v>62</v>
      </c>
      <c r="Y168" s="27"/>
      <c r="Z168" s="30"/>
      <c r="AA168" t="s">
        <v>62</v>
      </c>
      <c r="AC168" s="25" t="s">
        <v>63</v>
      </c>
      <c r="AD168" s="27"/>
      <c r="AE168" s="30"/>
    </row>
    <row r="169" spans="1:31" x14ac:dyDescent="0.2">
      <c r="A169" s="14">
        <v>42.5</v>
      </c>
      <c r="B169" t="s">
        <v>64</v>
      </c>
      <c r="E169" s="30"/>
      <c r="F169" s="22" t="s">
        <v>64</v>
      </c>
      <c r="G169" s="27"/>
      <c r="I169" s="25" t="s">
        <v>62</v>
      </c>
      <c r="J169" s="30"/>
      <c r="K169" s="25" t="s">
        <v>62</v>
      </c>
      <c r="L169" s="30"/>
      <c r="M169" t="s">
        <v>62</v>
      </c>
      <c r="N169" s="30"/>
      <c r="O169" s="36" t="s">
        <v>63</v>
      </c>
      <c r="R169" s="101" t="s">
        <v>62</v>
      </c>
      <c r="T169" s="25" t="s">
        <v>63</v>
      </c>
      <c r="U169" s="30"/>
      <c r="V169" t="s">
        <v>63</v>
      </c>
      <c r="X169" s="25" t="s">
        <v>62</v>
      </c>
      <c r="Y169" s="27"/>
      <c r="Z169" s="30"/>
      <c r="AA169" t="s">
        <v>62</v>
      </c>
      <c r="AC169" s="25" t="s">
        <v>63</v>
      </c>
      <c r="AD169" s="27"/>
      <c r="AE169" s="30"/>
    </row>
    <row r="170" spans="1:31" x14ac:dyDescent="0.2">
      <c r="A170" s="14">
        <v>43</v>
      </c>
      <c r="B170" t="s">
        <v>65</v>
      </c>
      <c r="E170" s="30"/>
      <c r="F170" s="22" t="s">
        <v>65</v>
      </c>
      <c r="G170" s="27" t="s">
        <v>63</v>
      </c>
      <c r="I170" s="25" t="s">
        <v>62</v>
      </c>
      <c r="J170" s="30"/>
      <c r="K170" s="25" t="s">
        <v>63</v>
      </c>
      <c r="L170" s="30"/>
      <c r="M170" t="s">
        <v>62</v>
      </c>
      <c r="N170" s="30"/>
      <c r="O170" s="36" t="s">
        <v>63</v>
      </c>
      <c r="R170" s="101" t="s">
        <v>62</v>
      </c>
      <c r="T170" s="25" t="s">
        <v>63</v>
      </c>
      <c r="U170" s="30"/>
      <c r="V170" t="s">
        <v>63</v>
      </c>
      <c r="X170" s="25" t="s">
        <v>63</v>
      </c>
      <c r="Y170" s="27"/>
      <c r="Z170" s="30"/>
      <c r="AA170" t="s">
        <v>62</v>
      </c>
      <c r="AC170" s="25" t="s">
        <v>63</v>
      </c>
      <c r="AD170" s="27"/>
      <c r="AE170" s="30"/>
    </row>
    <row r="171" spans="1:31" x14ac:dyDescent="0.2">
      <c r="A171" s="14">
        <v>43.5</v>
      </c>
      <c r="B171" t="s">
        <v>65</v>
      </c>
      <c r="C171" t="s">
        <v>64</v>
      </c>
      <c r="E171" s="30"/>
      <c r="F171" s="22" t="s">
        <v>65</v>
      </c>
      <c r="G171" s="27"/>
      <c r="I171" s="25" t="s">
        <v>62</v>
      </c>
      <c r="J171" s="30"/>
      <c r="K171" s="25" t="s">
        <v>63</v>
      </c>
      <c r="L171" s="30"/>
      <c r="M171" t="s">
        <v>62</v>
      </c>
      <c r="N171" s="30"/>
      <c r="O171" s="36" t="s">
        <v>63</v>
      </c>
      <c r="R171" s="101" t="s">
        <v>62</v>
      </c>
      <c r="T171" s="25" t="s">
        <v>62</v>
      </c>
      <c r="U171" s="30"/>
      <c r="V171" t="s">
        <v>63</v>
      </c>
      <c r="X171" s="25" t="s">
        <v>63</v>
      </c>
      <c r="Y171" s="27"/>
      <c r="Z171" s="30"/>
      <c r="AA171" t="s">
        <v>62</v>
      </c>
      <c r="AC171" s="25" t="s">
        <v>63</v>
      </c>
      <c r="AD171" s="27"/>
      <c r="AE171" s="30"/>
    </row>
    <row r="172" spans="1:31" x14ac:dyDescent="0.2">
      <c r="A172" s="14">
        <v>44</v>
      </c>
      <c r="B172" t="s">
        <v>65</v>
      </c>
      <c r="C172" t="s">
        <v>64</v>
      </c>
      <c r="E172" s="30"/>
      <c r="F172" s="22" t="s">
        <v>65</v>
      </c>
      <c r="G172" s="22" t="s">
        <v>64</v>
      </c>
      <c r="I172" s="25" t="s">
        <v>62</v>
      </c>
      <c r="J172" s="30"/>
      <c r="K172" s="25" t="s">
        <v>63</v>
      </c>
      <c r="L172" s="30"/>
      <c r="M172" t="s">
        <v>62</v>
      </c>
      <c r="N172" s="30"/>
      <c r="O172" s="36" t="s">
        <v>63</v>
      </c>
      <c r="R172" s="101" t="s">
        <v>62</v>
      </c>
      <c r="T172" s="25" t="s">
        <v>63</v>
      </c>
      <c r="U172" s="30"/>
      <c r="V172" t="s">
        <v>63</v>
      </c>
      <c r="X172" s="25" t="s">
        <v>62</v>
      </c>
      <c r="Y172" s="27"/>
      <c r="Z172" s="30"/>
      <c r="AA172" t="s">
        <v>62</v>
      </c>
      <c r="AC172" s="25" t="s">
        <v>63</v>
      </c>
      <c r="AD172" s="27"/>
      <c r="AE172" s="30"/>
    </row>
    <row r="173" spans="1:31" x14ac:dyDescent="0.2">
      <c r="A173" s="14">
        <v>44.5</v>
      </c>
      <c r="B173" t="s">
        <v>64</v>
      </c>
      <c r="E173" s="30"/>
      <c r="F173" s="22" t="s">
        <v>65</v>
      </c>
      <c r="G173" s="27"/>
      <c r="I173" s="25" t="s">
        <v>62</v>
      </c>
      <c r="J173" s="30"/>
      <c r="K173" s="25" t="s">
        <v>63</v>
      </c>
      <c r="L173" s="30"/>
      <c r="M173" t="s">
        <v>62</v>
      </c>
      <c r="N173" s="30"/>
      <c r="O173" s="36" t="s">
        <v>63</v>
      </c>
      <c r="R173" s="101" t="s">
        <v>62</v>
      </c>
      <c r="T173" s="25" t="s">
        <v>63</v>
      </c>
      <c r="U173" s="30"/>
      <c r="V173" t="s">
        <v>63</v>
      </c>
      <c r="X173" s="25" t="s">
        <v>66</v>
      </c>
      <c r="Y173" s="27"/>
      <c r="Z173" s="30"/>
      <c r="AA173" t="s">
        <v>62</v>
      </c>
      <c r="AC173" s="25" t="s">
        <v>63</v>
      </c>
      <c r="AD173" s="27"/>
      <c r="AE173" s="30"/>
    </row>
    <row r="174" spans="1:31" x14ac:dyDescent="0.2">
      <c r="A174" s="14">
        <v>45</v>
      </c>
      <c r="B174" t="s">
        <v>64</v>
      </c>
      <c r="C174" t="s">
        <v>65</v>
      </c>
      <c r="E174" s="30"/>
      <c r="F174" s="22" t="s">
        <v>65</v>
      </c>
      <c r="G174" s="22" t="s">
        <v>64</v>
      </c>
      <c r="I174" s="25" t="s">
        <v>62</v>
      </c>
      <c r="J174" s="30"/>
      <c r="K174" s="25" t="s">
        <v>62</v>
      </c>
      <c r="L174" s="30"/>
      <c r="M174" t="s">
        <v>62</v>
      </c>
      <c r="N174" s="30"/>
      <c r="O174" s="36" t="s">
        <v>63</v>
      </c>
      <c r="R174" s="101" t="s">
        <v>62</v>
      </c>
      <c r="T174" s="25" t="s">
        <v>63</v>
      </c>
      <c r="U174" s="30"/>
      <c r="V174" t="s">
        <v>62</v>
      </c>
      <c r="X174" s="25" t="s">
        <v>62</v>
      </c>
      <c r="Y174" s="27"/>
      <c r="Z174" s="30"/>
      <c r="AA174" t="s">
        <v>63</v>
      </c>
      <c r="AC174" s="25" t="s">
        <v>63</v>
      </c>
      <c r="AD174" s="27" t="s">
        <v>66</v>
      </c>
      <c r="AE174" s="30"/>
    </row>
    <row r="175" spans="1:31" x14ac:dyDescent="0.2">
      <c r="A175" s="14">
        <v>45.5</v>
      </c>
      <c r="B175" t="s">
        <v>64</v>
      </c>
      <c r="C175" t="s">
        <v>65</v>
      </c>
      <c r="E175" s="30"/>
      <c r="F175" s="22" t="s">
        <v>65</v>
      </c>
      <c r="G175" s="22" t="s">
        <v>64</v>
      </c>
      <c r="I175" s="25" t="s">
        <v>62</v>
      </c>
      <c r="J175" s="30"/>
      <c r="K175" s="25" t="s">
        <v>62</v>
      </c>
      <c r="L175" s="30"/>
      <c r="M175" t="s">
        <v>62</v>
      </c>
      <c r="N175" s="30"/>
      <c r="O175" s="36" t="s">
        <v>63</v>
      </c>
      <c r="P175" s="85" t="s">
        <v>66</v>
      </c>
      <c r="R175" s="101" t="s">
        <v>62</v>
      </c>
      <c r="T175" s="25" t="s">
        <v>63</v>
      </c>
      <c r="U175" s="30" t="s">
        <v>66</v>
      </c>
      <c r="V175" s="22" t="s">
        <v>66</v>
      </c>
      <c r="X175" s="25" t="s">
        <v>66</v>
      </c>
      <c r="Y175" s="27"/>
      <c r="Z175" s="30"/>
      <c r="AA175" t="s">
        <v>62</v>
      </c>
      <c r="AC175" s="25" t="s">
        <v>63</v>
      </c>
      <c r="AD175" s="27"/>
      <c r="AE175" s="30"/>
    </row>
    <row r="176" spans="1:31" x14ac:dyDescent="0.2">
      <c r="A176" s="14">
        <v>46</v>
      </c>
      <c r="B176" t="s">
        <v>65</v>
      </c>
      <c r="E176" s="30"/>
      <c r="F176" s="22" t="s">
        <v>65</v>
      </c>
      <c r="G176" s="22" t="s">
        <v>63</v>
      </c>
      <c r="I176" s="25" t="s">
        <v>62</v>
      </c>
      <c r="J176" s="30"/>
      <c r="K176" s="25" t="s">
        <v>63</v>
      </c>
      <c r="L176" s="30"/>
      <c r="M176" t="s">
        <v>62</v>
      </c>
      <c r="N176" s="30"/>
      <c r="O176" s="36" t="s">
        <v>63</v>
      </c>
      <c r="R176" s="101" t="s">
        <v>62</v>
      </c>
      <c r="T176" s="25" t="s">
        <v>66</v>
      </c>
      <c r="U176" s="30"/>
      <c r="V176" s="22" t="s">
        <v>66</v>
      </c>
      <c r="X176" s="25" t="s">
        <v>62</v>
      </c>
      <c r="Y176" s="27"/>
      <c r="Z176" s="30"/>
      <c r="AA176" t="s">
        <v>66</v>
      </c>
      <c r="AC176" s="25" t="s">
        <v>63</v>
      </c>
      <c r="AD176" s="27" t="s">
        <v>66</v>
      </c>
      <c r="AE176" s="30"/>
    </row>
    <row r="177" spans="1:31" x14ac:dyDescent="0.2">
      <c r="A177" s="14">
        <v>46.5</v>
      </c>
      <c r="B177" t="s">
        <v>65</v>
      </c>
      <c r="C177" t="s">
        <v>64</v>
      </c>
      <c r="E177" s="30"/>
      <c r="F177" s="22" t="s">
        <v>65</v>
      </c>
      <c r="G177" s="22" t="s">
        <v>64</v>
      </c>
      <c r="I177" s="25" t="s">
        <v>62</v>
      </c>
      <c r="J177" s="30"/>
      <c r="K177" s="25" t="s">
        <v>63</v>
      </c>
      <c r="L177" s="30"/>
      <c r="M177" t="s">
        <v>62</v>
      </c>
      <c r="N177" s="30"/>
      <c r="O177" s="36" t="s">
        <v>63</v>
      </c>
      <c r="R177" s="101" t="s">
        <v>62</v>
      </c>
      <c r="T177" s="25" t="s">
        <v>62</v>
      </c>
      <c r="U177" s="30"/>
      <c r="V177" s="22" t="s">
        <v>66</v>
      </c>
      <c r="W177" s="22" t="s">
        <v>63</v>
      </c>
      <c r="X177" s="48" t="s">
        <v>62</v>
      </c>
      <c r="Y177" s="27"/>
      <c r="Z177" s="30"/>
      <c r="AA177" s="22" t="s">
        <v>62</v>
      </c>
      <c r="AC177" s="25" t="s">
        <v>63</v>
      </c>
      <c r="AD177" s="27" t="s">
        <v>99</v>
      </c>
      <c r="AE177" s="30"/>
    </row>
    <row r="178" spans="1:31" x14ac:dyDescent="0.2">
      <c r="A178" s="14">
        <v>47</v>
      </c>
      <c r="B178" t="s">
        <v>65</v>
      </c>
      <c r="C178" t="s">
        <v>64</v>
      </c>
      <c r="D178" t="s">
        <v>63</v>
      </c>
      <c r="E178" s="30"/>
      <c r="F178" s="22" t="s">
        <v>65</v>
      </c>
      <c r="G178" s="22" t="s">
        <v>63</v>
      </c>
      <c r="H178" s="22" t="s">
        <v>64</v>
      </c>
      <c r="I178" s="25" t="s">
        <v>62</v>
      </c>
      <c r="J178" s="30"/>
      <c r="K178" s="25" t="s">
        <v>63</v>
      </c>
      <c r="L178" s="30"/>
      <c r="M178" s="22" t="s">
        <v>174</v>
      </c>
      <c r="N178" s="30"/>
      <c r="O178" s="36" t="s">
        <v>63</v>
      </c>
      <c r="R178" s="101" t="s">
        <v>62</v>
      </c>
      <c r="T178" s="25" t="s">
        <v>63</v>
      </c>
      <c r="U178" s="30" t="s">
        <v>66</v>
      </c>
      <c r="V178" s="22" t="s">
        <v>63</v>
      </c>
      <c r="X178" s="48" t="s">
        <v>66</v>
      </c>
      <c r="Y178" s="27"/>
      <c r="Z178" s="30"/>
      <c r="AA178" s="22" t="s">
        <v>62</v>
      </c>
      <c r="AC178" s="25" t="s">
        <v>63</v>
      </c>
      <c r="AD178" s="27"/>
      <c r="AE178" s="30"/>
    </row>
    <row r="179" spans="1:31" x14ac:dyDescent="0.2">
      <c r="A179" s="14">
        <v>47.5</v>
      </c>
      <c r="B179" t="s">
        <v>65</v>
      </c>
      <c r="E179" s="30"/>
      <c r="F179" s="22" t="s">
        <v>65</v>
      </c>
      <c r="G179" s="27"/>
      <c r="I179" s="25" t="s">
        <v>62</v>
      </c>
      <c r="J179" s="30"/>
      <c r="K179" s="25" t="s">
        <v>63</v>
      </c>
      <c r="L179" s="30"/>
      <c r="M179" s="22" t="s">
        <v>174</v>
      </c>
      <c r="N179" s="30"/>
      <c r="O179" s="36" t="s">
        <v>63</v>
      </c>
      <c r="R179" s="101" t="s">
        <v>62</v>
      </c>
      <c r="T179" s="25" t="s">
        <v>63</v>
      </c>
      <c r="U179" s="30"/>
      <c r="V179" s="22" t="s">
        <v>63</v>
      </c>
      <c r="X179" s="48" t="s">
        <v>62</v>
      </c>
      <c r="Y179" s="27"/>
      <c r="Z179" s="30"/>
      <c r="AA179" s="22" t="s">
        <v>62</v>
      </c>
      <c r="AC179" s="25" t="s">
        <v>63</v>
      </c>
      <c r="AD179" s="27" t="s">
        <v>99</v>
      </c>
      <c r="AE179" s="30"/>
    </row>
    <row r="180" spans="1:31" x14ac:dyDescent="0.2">
      <c r="A180" s="14">
        <v>48</v>
      </c>
      <c r="B180" t="s">
        <v>65</v>
      </c>
      <c r="C180" t="s">
        <v>64</v>
      </c>
      <c r="E180" s="30"/>
      <c r="F180" s="22" t="s">
        <v>65</v>
      </c>
      <c r="G180" s="27"/>
      <c r="I180" s="25" t="s">
        <v>62</v>
      </c>
      <c r="J180" s="30"/>
      <c r="K180" s="25" t="s">
        <v>63</v>
      </c>
      <c r="L180" s="30"/>
      <c r="M180" s="22" t="s">
        <v>62</v>
      </c>
      <c r="N180" s="30"/>
      <c r="O180" s="36" t="s">
        <v>63</v>
      </c>
      <c r="R180" s="101" t="s">
        <v>62</v>
      </c>
      <c r="T180" s="25" t="s">
        <v>63</v>
      </c>
      <c r="U180" s="30"/>
      <c r="V180" s="22" t="s">
        <v>63</v>
      </c>
      <c r="X180" s="48" t="s">
        <v>63</v>
      </c>
      <c r="Y180" s="27"/>
      <c r="Z180" s="30"/>
      <c r="AA180" s="22" t="s">
        <v>62</v>
      </c>
      <c r="AC180" s="25" t="s">
        <v>63</v>
      </c>
      <c r="AD180" s="27"/>
      <c r="AE180" s="30"/>
    </row>
    <row r="181" spans="1:31" x14ac:dyDescent="0.2">
      <c r="A181" s="14">
        <v>48.5</v>
      </c>
      <c r="B181" t="s">
        <v>65</v>
      </c>
      <c r="E181" s="30"/>
      <c r="F181" s="22" t="s">
        <v>65</v>
      </c>
      <c r="G181" s="27"/>
      <c r="I181" s="25" t="s">
        <v>66</v>
      </c>
      <c r="J181" s="30"/>
      <c r="K181" s="25" t="s">
        <v>63</v>
      </c>
      <c r="L181" s="30"/>
      <c r="M181" s="22" t="s">
        <v>63</v>
      </c>
      <c r="N181" s="30"/>
      <c r="O181" s="36" t="s">
        <v>63</v>
      </c>
      <c r="R181" s="101" t="s">
        <v>62</v>
      </c>
      <c r="T181" s="25" t="s">
        <v>63</v>
      </c>
      <c r="U181" s="30"/>
      <c r="V181" s="22" t="s">
        <v>63</v>
      </c>
      <c r="X181" s="48" t="s">
        <v>62</v>
      </c>
      <c r="Y181" s="27"/>
      <c r="Z181" s="30"/>
      <c r="AA181" s="22" t="s">
        <v>62</v>
      </c>
      <c r="AC181" s="25" t="s">
        <v>63</v>
      </c>
      <c r="AD181" s="27"/>
      <c r="AE181" s="30"/>
    </row>
    <row r="182" spans="1:31" x14ac:dyDescent="0.2">
      <c r="A182" s="14">
        <v>49</v>
      </c>
      <c r="B182" t="s">
        <v>65</v>
      </c>
      <c r="C182" t="s">
        <v>64</v>
      </c>
      <c r="E182" s="30"/>
      <c r="F182" s="22" t="s">
        <v>64</v>
      </c>
      <c r="G182" s="27"/>
      <c r="I182" s="25" t="s">
        <v>62</v>
      </c>
      <c r="J182" s="30"/>
      <c r="K182" s="25" t="s">
        <v>63</v>
      </c>
      <c r="L182" s="30"/>
      <c r="M182" s="22" t="s">
        <v>62</v>
      </c>
      <c r="N182" s="30"/>
      <c r="O182" s="36" t="s">
        <v>63</v>
      </c>
      <c r="R182" s="101" t="s">
        <v>62</v>
      </c>
      <c r="T182" s="25" t="s">
        <v>63</v>
      </c>
      <c r="U182" s="30"/>
      <c r="V182" s="22" t="s">
        <v>63</v>
      </c>
      <c r="X182" s="48" t="s">
        <v>63</v>
      </c>
      <c r="Y182" s="27"/>
      <c r="Z182" s="30"/>
      <c r="AA182" s="22" t="s">
        <v>62</v>
      </c>
      <c r="AC182" s="25" t="s">
        <v>63</v>
      </c>
      <c r="AD182" s="27"/>
      <c r="AE182" s="30"/>
    </row>
    <row r="183" spans="1:31" x14ac:dyDescent="0.2">
      <c r="A183" s="14">
        <v>49.5</v>
      </c>
      <c r="B183" t="s">
        <v>65</v>
      </c>
      <c r="C183" t="s">
        <v>64</v>
      </c>
      <c r="E183" s="30"/>
      <c r="F183" s="22" t="s">
        <v>65</v>
      </c>
      <c r="G183" s="22" t="s">
        <v>64</v>
      </c>
      <c r="I183" s="25" t="s">
        <v>62</v>
      </c>
      <c r="J183" s="30"/>
      <c r="K183" s="25" t="s">
        <v>63</v>
      </c>
      <c r="L183" s="30"/>
      <c r="M183" s="22" t="s">
        <v>62</v>
      </c>
      <c r="N183" s="30"/>
      <c r="O183" s="36" t="s">
        <v>63</v>
      </c>
      <c r="R183" s="101" t="s">
        <v>62</v>
      </c>
      <c r="T183" s="25" t="s">
        <v>63</v>
      </c>
      <c r="U183" s="30"/>
      <c r="V183" s="22" t="s">
        <v>63</v>
      </c>
      <c r="X183" s="48" t="s">
        <v>63</v>
      </c>
      <c r="Y183" s="27"/>
      <c r="Z183" s="30"/>
      <c r="AA183" s="22" t="s">
        <v>62</v>
      </c>
      <c r="AC183" s="25" t="s">
        <v>63</v>
      </c>
      <c r="AD183" s="27" t="s">
        <v>99</v>
      </c>
      <c r="AE183" s="30"/>
    </row>
    <row r="184" spans="1:31" x14ac:dyDescent="0.2">
      <c r="A184" s="14">
        <v>50</v>
      </c>
      <c r="B184" t="s">
        <v>64</v>
      </c>
      <c r="E184" s="30"/>
      <c r="F184" s="22" t="s">
        <v>65</v>
      </c>
      <c r="G184" s="22" t="s">
        <v>64</v>
      </c>
      <c r="I184" s="25" t="s">
        <v>62</v>
      </c>
      <c r="J184" s="30"/>
      <c r="K184" s="25" t="s">
        <v>63</v>
      </c>
      <c r="L184" s="30"/>
      <c r="M184" s="22" t="s">
        <v>62</v>
      </c>
      <c r="N184" s="30"/>
      <c r="O184" s="36" t="s">
        <v>63</v>
      </c>
      <c r="R184" s="101" t="s">
        <v>62</v>
      </c>
      <c r="T184" s="25" t="s">
        <v>63</v>
      </c>
      <c r="U184" s="30"/>
      <c r="V184" s="22" t="s">
        <v>63</v>
      </c>
      <c r="X184" s="48" t="s">
        <v>63</v>
      </c>
      <c r="Y184" s="27"/>
      <c r="Z184" s="30"/>
      <c r="AA184" s="22" t="s">
        <v>62</v>
      </c>
      <c r="AC184" s="25" t="s">
        <v>63</v>
      </c>
      <c r="AD184" s="27" t="s">
        <v>99</v>
      </c>
      <c r="AE184" s="30"/>
    </row>
    <row r="185" spans="1:31" x14ac:dyDescent="0.2">
      <c r="A185" s="14">
        <v>50.5</v>
      </c>
      <c r="B185" t="s">
        <v>65</v>
      </c>
      <c r="E185" s="30"/>
      <c r="F185" s="22" t="s">
        <v>62</v>
      </c>
      <c r="G185" s="27"/>
      <c r="I185" s="25" t="s">
        <v>62</v>
      </c>
      <c r="J185" s="30"/>
      <c r="K185" s="25" t="s">
        <v>63</v>
      </c>
      <c r="L185" s="30"/>
      <c r="M185" s="22" t="s">
        <v>62</v>
      </c>
      <c r="N185" s="30"/>
      <c r="O185" s="36" t="s">
        <v>63</v>
      </c>
      <c r="R185" s="101" t="s">
        <v>62</v>
      </c>
      <c r="T185" s="25" t="s">
        <v>63</v>
      </c>
      <c r="U185" s="30"/>
      <c r="V185" s="22" t="s">
        <v>63</v>
      </c>
      <c r="X185" s="48" t="s">
        <v>63</v>
      </c>
      <c r="Y185" s="27"/>
      <c r="Z185" s="30"/>
      <c r="AA185" s="22" t="s">
        <v>62</v>
      </c>
      <c r="AC185" s="25" t="s">
        <v>63</v>
      </c>
      <c r="AD185" s="27"/>
      <c r="AE185" s="30"/>
    </row>
    <row r="186" spans="1:31" x14ac:dyDescent="0.2">
      <c r="A186" s="14">
        <v>51</v>
      </c>
      <c r="B186" t="s">
        <v>65</v>
      </c>
      <c r="C186" t="s">
        <v>64</v>
      </c>
      <c r="E186" s="30"/>
      <c r="F186" s="22" t="s">
        <v>62</v>
      </c>
      <c r="G186" s="27"/>
      <c r="I186" s="25" t="s">
        <v>62</v>
      </c>
      <c r="J186" s="30"/>
      <c r="K186" s="25" t="s">
        <v>63</v>
      </c>
      <c r="L186" s="30"/>
      <c r="M186" s="22" t="s">
        <v>174</v>
      </c>
      <c r="N186" s="30"/>
      <c r="O186" s="36" t="s">
        <v>63</v>
      </c>
      <c r="R186" s="101" t="s">
        <v>62</v>
      </c>
      <c r="T186" s="25" t="s">
        <v>62</v>
      </c>
      <c r="U186" s="30"/>
      <c r="V186" s="22" t="s">
        <v>63</v>
      </c>
      <c r="X186" s="48" t="s">
        <v>63</v>
      </c>
      <c r="Y186" s="27"/>
      <c r="Z186" s="30"/>
      <c r="AA186" s="22" t="s">
        <v>62</v>
      </c>
      <c r="AC186" s="25" t="s">
        <v>63</v>
      </c>
      <c r="AD186" s="27"/>
      <c r="AE186" s="30"/>
    </row>
    <row r="187" spans="1:31" x14ac:dyDescent="0.2">
      <c r="A187" s="14">
        <v>51.5</v>
      </c>
      <c r="B187" t="s">
        <v>65</v>
      </c>
      <c r="C187" t="s">
        <v>64</v>
      </c>
      <c r="D187" t="s">
        <v>63</v>
      </c>
      <c r="E187" s="30"/>
      <c r="F187" s="22" t="s">
        <v>65</v>
      </c>
      <c r="G187" s="27"/>
      <c r="I187" s="25" t="s">
        <v>62</v>
      </c>
      <c r="J187" s="30"/>
      <c r="K187" s="25" t="s">
        <v>63</v>
      </c>
      <c r="L187" s="30"/>
      <c r="M187" s="22" t="s">
        <v>62</v>
      </c>
      <c r="N187" s="30"/>
      <c r="O187" s="36" t="s">
        <v>63</v>
      </c>
      <c r="R187" s="101" t="s">
        <v>62</v>
      </c>
      <c r="T187" s="25" t="s">
        <v>63</v>
      </c>
      <c r="U187" s="30"/>
      <c r="V187" s="22" t="s">
        <v>63</v>
      </c>
      <c r="X187" s="48" t="s">
        <v>63</v>
      </c>
      <c r="Y187" s="27"/>
      <c r="Z187" s="30"/>
      <c r="AA187" s="22" t="s">
        <v>62</v>
      </c>
      <c r="AC187" s="25" t="s">
        <v>63</v>
      </c>
      <c r="AD187" s="27"/>
      <c r="AE187" s="30"/>
    </row>
    <row r="188" spans="1:31" x14ac:dyDescent="0.2">
      <c r="A188" s="14">
        <v>52</v>
      </c>
      <c r="B188" t="s">
        <v>63</v>
      </c>
      <c r="C188" t="s">
        <v>64</v>
      </c>
      <c r="E188" s="30"/>
      <c r="F188" s="22" t="s">
        <v>62</v>
      </c>
      <c r="G188" s="27"/>
      <c r="I188" s="25" t="s">
        <v>62</v>
      </c>
      <c r="J188" s="30"/>
      <c r="K188" s="25" t="s">
        <v>63</v>
      </c>
      <c r="L188" s="30"/>
      <c r="M188" s="22" t="s">
        <v>62</v>
      </c>
      <c r="N188" s="30"/>
      <c r="O188" s="36" t="s">
        <v>63</v>
      </c>
      <c r="R188" s="101" t="s">
        <v>62</v>
      </c>
      <c r="T188" s="25" t="s">
        <v>63</v>
      </c>
      <c r="U188" s="30"/>
      <c r="V188" s="22" t="s">
        <v>62</v>
      </c>
      <c r="X188" s="48" t="s">
        <v>62</v>
      </c>
      <c r="Y188" s="27"/>
      <c r="Z188" s="30"/>
      <c r="AA188" s="22" t="s">
        <v>62</v>
      </c>
      <c r="AC188" s="25" t="s">
        <v>63</v>
      </c>
      <c r="AD188" s="27"/>
      <c r="AE188" s="30"/>
    </row>
    <row r="189" spans="1:31" x14ac:dyDescent="0.2">
      <c r="A189" s="14">
        <v>52.5</v>
      </c>
      <c r="B189" t="s">
        <v>65</v>
      </c>
      <c r="C189" t="s">
        <v>64</v>
      </c>
      <c r="E189" s="30"/>
      <c r="F189" s="22" t="s">
        <v>65</v>
      </c>
      <c r="G189" s="27"/>
      <c r="I189" s="25" t="s">
        <v>63</v>
      </c>
      <c r="J189" s="30"/>
      <c r="K189" s="25" t="s">
        <v>63</v>
      </c>
      <c r="L189" s="30"/>
      <c r="M189" s="22" t="s">
        <v>62</v>
      </c>
      <c r="N189" s="30"/>
      <c r="O189" s="36" t="s">
        <v>63</v>
      </c>
      <c r="R189" s="101" t="s">
        <v>62</v>
      </c>
      <c r="T189" s="25" t="s">
        <v>62</v>
      </c>
      <c r="U189" s="30"/>
      <c r="V189" s="22" t="s">
        <v>62</v>
      </c>
      <c r="X189" s="48" t="s">
        <v>63</v>
      </c>
      <c r="Y189" s="27"/>
      <c r="Z189" s="30"/>
      <c r="AA189" s="22" t="s">
        <v>62</v>
      </c>
      <c r="AC189" s="25" t="s">
        <v>63</v>
      </c>
      <c r="AD189" s="27"/>
      <c r="AE189" s="30"/>
    </row>
    <row r="190" spans="1:31" x14ac:dyDescent="0.2">
      <c r="A190" s="14">
        <v>53</v>
      </c>
      <c r="B190" t="s">
        <v>63</v>
      </c>
      <c r="C190" t="s">
        <v>64</v>
      </c>
      <c r="E190" s="30"/>
      <c r="F190" s="22" t="s">
        <v>65</v>
      </c>
      <c r="G190" s="27"/>
      <c r="I190" s="25" t="s">
        <v>63</v>
      </c>
      <c r="J190" s="30"/>
      <c r="K190" s="25" t="s">
        <v>63</v>
      </c>
      <c r="L190" s="30"/>
      <c r="M190" s="22" t="s">
        <v>62</v>
      </c>
      <c r="N190" s="30"/>
      <c r="O190" s="36" t="s">
        <v>63</v>
      </c>
      <c r="R190" s="101" t="s">
        <v>62</v>
      </c>
      <c r="T190" s="25" t="s">
        <v>63</v>
      </c>
      <c r="U190" s="30"/>
      <c r="V190" s="22" t="s">
        <v>63</v>
      </c>
      <c r="X190" s="48" t="s">
        <v>63</v>
      </c>
      <c r="Y190" s="27"/>
      <c r="Z190" s="30"/>
      <c r="AA190" s="22" t="s">
        <v>62</v>
      </c>
      <c r="AC190" s="25" t="s">
        <v>63</v>
      </c>
      <c r="AD190" s="27"/>
      <c r="AE190" s="30"/>
    </row>
    <row r="191" spans="1:31" x14ac:dyDescent="0.2">
      <c r="A191" s="14">
        <v>53.5</v>
      </c>
      <c r="B191" t="s">
        <v>64</v>
      </c>
      <c r="E191" s="30"/>
      <c r="F191" s="22" t="s">
        <v>62</v>
      </c>
      <c r="G191" s="27"/>
      <c r="I191" s="25" t="s">
        <v>63</v>
      </c>
      <c r="J191" s="30"/>
      <c r="K191" s="25" t="s">
        <v>63</v>
      </c>
      <c r="L191" s="30"/>
      <c r="M191" s="22" t="s">
        <v>174</v>
      </c>
      <c r="N191" s="30"/>
      <c r="O191" s="36" t="s">
        <v>63</v>
      </c>
      <c r="R191" s="101" t="s">
        <v>62</v>
      </c>
      <c r="T191" s="25" t="s">
        <v>63</v>
      </c>
      <c r="U191" s="30"/>
      <c r="V191" s="22" t="s">
        <v>63</v>
      </c>
      <c r="X191" s="48" t="s">
        <v>63</v>
      </c>
      <c r="Y191" s="27"/>
      <c r="Z191" s="30"/>
      <c r="AA191" s="22" t="s">
        <v>62</v>
      </c>
      <c r="AC191" s="25" t="s">
        <v>63</v>
      </c>
      <c r="AD191" s="27"/>
      <c r="AE191" s="30"/>
    </row>
    <row r="192" spans="1:31" x14ac:dyDescent="0.2">
      <c r="A192" s="14">
        <v>54</v>
      </c>
      <c r="B192" t="s">
        <v>65</v>
      </c>
      <c r="C192" t="s">
        <v>64</v>
      </c>
      <c r="E192" s="30"/>
      <c r="F192" s="22" t="s">
        <v>62</v>
      </c>
      <c r="G192" s="27"/>
      <c r="I192" s="25" t="s">
        <v>62</v>
      </c>
      <c r="J192" s="30"/>
      <c r="K192" s="25" t="s">
        <v>63</v>
      </c>
      <c r="L192" s="30"/>
      <c r="M192" s="22" t="s">
        <v>62</v>
      </c>
      <c r="N192" s="30"/>
      <c r="O192" s="36" t="s">
        <v>63</v>
      </c>
      <c r="R192" s="101" t="s">
        <v>62</v>
      </c>
      <c r="T192" s="25" t="s">
        <v>62</v>
      </c>
      <c r="U192" s="30"/>
      <c r="V192" s="22" t="s">
        <v>63</v>
      </c>
      <c r="X192" s="48" t="s">
        <v>63</v>
      </c>
      <c r="Y192" s="27"/>
      <c r="Z192" s="30"/>
      <c r="AA192" s="22" t="s">
        <v>62</v>
      </c>
      <c r="AC192" s="25" t="s">
        <v>63</v>
      </c>
      <c r="AD192" s="27" t="s">
        <v>99</v>
      </c>
      <c r="AE192" s="30"/>
    </row>
    <row r="193" spans="1:31" x14ac:dyDescent="0.2">
      <c r="A193" s="14">
        <v>54.5</v>
      </c>
      <c r="B193" t="s">
        <v>65</v>
      </c>
      <c r="C193" t="s">
        <v>64</v>
      </c>
      <c r="E193" s="30"/>
      <c r="F193" s="22" t="s">
        <v>65</v>
      </c>
      <c r="G193" s="27"/>
      <c r="I193" s="25" t="s">
        <v>62</v>
      </c>
      <c r="J193" s="30"/>
      <c r="K193" s="25" t="s">
        <v>63</v>
      </c>
      <c r="L193" s="30"/>
      <c r="M193" s="22" t="s">
        <v>174</v>
      </c>
      <c r="N193" s="30"/>
      <c r="O193" s="36" t="s">
        <v>63</v>
      </c>
      <c r="R193" s="101" t="s">
        <v>62</v>
      </c>
      <c r="T193" s="25" t="s">
        <v>62</v>
      </c>
      <c r="U193" s="30"/>
      <c r="V193" s="22" t="s">
        <v>63</v>
      </c>
      <c r="X193" s="48" t="s">
        <v>63</v>
      </c>
      <c r="Y193" s="27"/>
      <c r="Z193" s="30"/>
      <c r="AA193" s="22" t="s">
        <v>62</v>
      </c>
      <c r="AC193" s="25" t="s">
        <v>63</v>
      </c>
      <c r="AD193" s="27" t="s">
        <v>99</v>
      </c>
      <c r="AE193" s="30"/>
    </row>
    <row r="194" spans="1:31" x14ac:dyDescent="0.2">
      <c r="A194" s="14">
        <v>55</v>
      </c>
      <c r="B194" t="s">
        <v>65</v>
      </c>
      <c r="C194" t="s">
        <v>64</v>
      </c>
      <c r="E194" s="30"/>
      <c r="F194" s="22" t="s">
        <v>65</v>
      </c>
      <c r="G194" s="27"/>
      <c r="I194" s="25" t="s">
        <v>62</v>
      </c>
      <c r="J194" s="30"/>
      <c r="K194" s="25" t="s">
        <v>63</v>
      </c>
      <c r="L194" s="30"/>
      <c r="M194" s="22" t="s">
        <v>62</v>
      </c>
      <c r="N194" s="30"/>
      <c r="O194" s="36" t="s">
        <v>63</v>
      </c>
      <c r="R194" s="101" t="s">
        <v>62</v>
      </c>
      <c r="T194" s="25" t="s">
        <v>62</v>
      </c>
      <c r="U194" s="30"/>
      <c r="V194" s="22" t="s">
        <v>62</v>
      </c>
      <c r="X194" s="48" t="s">
        <v>63</v>
      </c>
      <c r="Y194" s="27"/>
      <c r="Z194" s="30"/>
      <c r="AA194" s="22" t="s">
        <v>62</v>
      </c>
      <c r="AC194" s="25" t="s">
        <v>63</v>
      </c>
      <c r="AD194" s="27"/>
      <c r="AE194" s="30"/>
    </row>
    <row r="195" spans="1:31" x14ac:dyDescent="0.2">
      <c r="A195" s="14">
        <v>55.5</v>
      </c>
      <c r="B195" t="s">
        <v>65</v>
      </c>
      <c r="C195" t="s">
        <v>64</v>
      </c>
      <c r="E195" s="30"/>
      <c r="F195" s="22" t="s">
        <v>65</v>
      </c>
      <c r="G195" s="27"/>
      <c r="I195" s="25" t="s">
        <v>62</v>
      </c>
      <c r="J195" s="30"/>
      <c r="K195" s="25" t="s">
        <v>63</v>
      </c>
      <c r="L195" s="30"/>
      <c r="M195" s="22" t="s">
        <v>62</v>
      </c>
      <c r="N195" s="30"/>
      <c r="O195" s="36" t="s">
        <v>63</v>
      </c>
      <c r="R195" s="101" t="s">
        <v>62</v>
      </c>
      <c r="T195" s="25" t="s">
        <v>62</v>
      </c>
      <c r="U195" s="30"/>
      <c r="V195" s="22" t="s">
        <v>63</v>
      </c>
      <c r="X195" s="48" t="s">
        <v>63</v>
      </c>
      <c r="Y195" s="27"/>
      <c r="Z195" s="30"/>
      <c r="AA195" s="22" t="s">
        <v>62</v>
      </c>
      <c r="AC195" s="25" t="s">
        <v>63</v>
      </c>
      <c r="AD195" s="27"/>
      <c r="AE195" s="30"/>
    </row>
    <row r="196" spans="1:31" x14ac:dyDescent="0.2">
      <c r="A196" s="14">
        <v>56</v>
      </c>
      <c r="B196" t="s">
        <v>65</v>
      </c>
      <c r="C196" t="s">
        <v>64</v>
      </c>
      <c r="E196" s="30"/>
      <c r="F196" s="22" t="s">
        <v>62</v>
      </c>
      <c r="G196" s="27"/>
      <c r="I196" s="25" t="s">
        <v>62</v>
      </c>
      <c r="J196" s="30"/>
      <c r="K196" s="25" t="s">
        <v>63</v>
      </c>
      <c r="L196" s="30"/>
      <c r="M196" s="22" t="s">
        <v>174</v>
      </c>
      <c r="N196" s="30"/>
      <c r="O196" s="36" t="s">
        <v>63</v>
      </c>
      <c r="R196" s="101" t="s">
        <v>62</v>
      </c>
      <c r="T196" s="25" t="s">
        <v>63</v>
      </c>
      <c r="U196" s="30"/>
      <c r="V196" s="22" t="s">
        <v>62</v>
      </c>
      <c r="X196" s="48" t="s">
        <v>63</v>
      </c>
      <c r="Y196" s="27"/>
      <c r="Z196" s="30"/>
      <c r="AA196" s="22" t="s">
        <v>62</v>
      </c>
      <c r="AC196" s="25" t="s">
        <v>63</v>
      </c>
      <c r="AD196" s="27" t="s">
        <v>99</v>
      </c>
      <c r="AE196" s="30"/>
    </row>
    <row r="197" spans="1:31" x14ac:dyDescent="0.2">
      <c r="A197" s="14">
        <v>56.5</v>
      </c>
      <c r="B197" t="s">
        <v>65</v>
      </c>
      <c r="C197" t="s">
        <v>64</v>
      </c>
      <c r="E197" s="30"/>
      <c r="F197" s="22" t="s">
        <v>65</v>
      </c>
      <c r="G197" s="27"/>
      <c r="I197" s="25" t="s">
        <v>63</v>
      </c>
      <c r="J197" s="30"/>
      <c r="K197" s="25" t="s">
        <v>63</v>
      </c>
      <c r="L197" s="30"/>
      <c r="M197" s="22" t="s">
        <v>62</v>
      </c>
      <c r="N197" s="30"/>
      <c r="O197" s="36" t="s">
        <v>63</v>
      </c>
      <c r="R197" s="101" t="s">
        <v>62</v>
      </c>
      <c r="T197" s="25" t="s">
        <v>63</v>
      </c>
      <c r="U197" s="30"/>
      <c r="V197" s="22" t="s">
        <v>63</v>
      </c>
      <c r="X197" s="48" t="s">
        <v>63</v>
      </c>
      <c r="Y197" s="22" t="s">
        <v>66</v>
      </c>
      <c r="Z197" s="30"/>
      <c r="AA197" s="22" t="s">
        <v>62</v>
      </c>
      <c r="AC197" s="25" t="s">
        <v>63</v>
      </c>
      <c r="AD197" s="27"/>
      <c r="AE197" s="30"/>
    </row>
    <row r="198" spans="1:31" x14ac:dyDescent="0.2">
      <c r="A198" s="14">
        <v>57</v>
      </c>
      <c r="B198" t="s">
        <v>65</v>
      </c>
      <c r="C198" t="s">
        <v>64</v>
      </c>
      <c r="D198" t="s">
        <v>63</v>
      </c>
      <c r="E198" s="30"/>
      <c r="F198" s="22" t="s">
        <v>62</v>
      </c>
      <c r="G198" s="27"/>
      <c r="I198" s="25" t="s">
        <v>62</v>
      </c>
      <c r="J198" s="30"/>
      <c r="K198" s="25" t="s">
        <v>63</v>
      </c>
      <c r="L198" s="30"/>
      <c r="M198" s="22" t="s">
        <v>62</v>
      </c>
      <c r="N198" s="30"/>
      <c r="O198" s="36" t="s">
        <v>63</v>
      </c>
      <c r="R198" s="101" t="s">
        <v>62</v>
      </c>
      <c r="T198" s="25" t="s">
        <v>63</v>
      </c>
      <c r="U198" s="30"/>
      <c r="V198" s="22" t="s">
        <v>63</v>
      </c>
      <c r="X198" s="48" t="s">
        <v>63</v>
      </c>
      <c r="Y198" s="27"/>
      <c r="Z198" s="30"/>
      <c r="AA198" s="22" t="s">
        <v>62</v>
      </c>
      <c r="AC198" s="25" t="s">
        <v>63</v>
      </c>
      <c r="AD198" s="27"/>
      <c r="AE198" s="30"/>
    </row>
    <row r="199" spans="1:31" x14ac:dyDescent="0.2">
      <c r="A199" s="14">
        <v>57.5</v>
      </c>
      <c r="B199" t="s">
        <v>65</v>
      </c>
      <c r="C199" t="s">
        <v>64</v>
      </c>
      <c r="E199" s="30"/>
      <c r="F199" s="22" t="s">
        <v>64</v>
      </c>
      <c r="G199" s="22" t="s">
        <v>67</v>
      </c>
      <c r="I199" s="25" t="s">
        <v>62</v>
      </c>
      <c r="J199" s="30"/>
      <c r="K199" s="25" t="s">
        <v>62</v>
      </c>
      <c r="L199" s="30"/>
      <c r="M199" s="22" t="s">
        <v>174</v>
      </c>
      <c r="N199" s="30"/>
      <c r="O199" s="36" t="s">
        <v>63</v>
      </c>
      <c r="R199" s="101" t="s">
        <v>62</v>
      </c>
      <c r="T199" s="25" t="s">
        <v>63</v>
      </c>
      <c r="U199" s="30"/>
      <c r="V199" s="22" t="s">
        <v>63</v>
      </c>
      <c r="X199" s="48" t="s">
        <v>63</v>
      </c>
      <c r="Y199" s="27"/>
      <c r="Z199" s="30"/>
      <c r="AA199" s="22" t="s">
        <v>62</v>
      </c>
      <c r="AC199" s="25" t="s">
        <v>63</v>
      </c>
      <c r="AD199" s="27" t="s">
        <v>99</v>
      </c>
      <c r="AE199" s="30"/>
    </row>
    <row r="200" spans="1:31" x14ac:dyDescent="0.2">
      <c r="A200" s="14">
        <v>58</v>
      </c>
      <c r="B200" t="s">
        <v>63</v>
      </c>
      <c r="C200" t="s">
        <v>64</v>
      </c>
      <c r="E200" s="30"/>
      <c r="F200" s="22" t="s">
        <v>67</v>
      </c>
      <c r="G200" s="27"/>
      <c r="I200" s="25" t="s">
        <v>62</v>
      </c>
      <c r="J200" s="30"/>
      <c r="K200" s="25" t="s">
        <v>62</v>
      </c>
      <c r="L200" s="30"/>
      <c r="M200" s="22" t="s">
        <v>62</v>
      </c>
      <c r="N200" s="30"/>
      <c r="O200" s="36" t="s">
        <v>63</v>
      </c>
      <c r="R200" s="101" t="s">
        <v>62</v>
      </c>
      <c r="T200" s="25" t="s">
        <v>63</v>
      </c>
      <c r="U200" s="30"/>
      <c r="V200" s="22" t="s">
        <v>63</v>
      </c>
      <c r="X200" s="48" t="s">
        <v>63</v>
      </c>
      <c r="Y200" s="27"/>
      <c r="Z200" s="30"/>
      <c r="AA200" s="22" t="s">
        <v>62</v>
      </c>
      <c r="AC200" s="25" t="s">
        <v>66</v>
      </c>
      <c r="AD200" s="27" t="s">
        <v>99</v>
      </c>
      <c r="AE200" s="30"/>
    </row>
    <row r="201" spans="1:31" x14ac:dyDescent="0.2">
      <c r="A201" s="14">
        <v>58.5</v>
      </c>
      <c r="B201" t="s">
        <v>65</v>
      </c>
      <c r="C201" t="s">
        <v>64</v>
      </c>
      <c r="E201" s="30"/>
      <c r="F201" s="22" t="s">
        <v>67</v>
      </c>
      <c r="G201" s="27"/>
      <c r="I201" s="25" t="s">
        <v>62</v>
      </c>
      <c r="J201" s="30"/>
      <c r="K201" s="25" t="s">
        <v>63</v>
      </c>
      <c r="L201" s="30"/>
      <c r="M201" s="22" t="s">
        <v>62</v>
      </c>
      <c r="N201" s="30"/>
      <c r="O201" s="36" t="s">
        <v>63</v>
      </c>
      <c r="R201" s="101" t="s">
        <v>62</v>
      </c>
      <c r="T201" s="25" t="s">
        <v>63</v>
      </c>
      <c r="U201" s="30"/>
      <c r="V201" s="22" t="s">
        <v>63</v>
      </c>
      <c r="X201" s="48" t="s">
        <v>63</v>
      </c>
      <c r="Y201" s="27"/>
      <c r="Z201" s="30"/>
      <c r="AA201" s="22" t="s">
        <v>62</v>
      </c>
      <c r="AC201" s="25" t="s">
        <v>99</v>
      </c>
      <c r="AD201" s="27"/>
      <c r="AE201" s="30"/>
    </row>
    <row r="202" spans="1:31" x14ac:dyDescent="0.2">
      <c r="A202" s="14">
        <v>59</v>
      </c>
      <c r="B202" t="s">
        <v>64</v>
      </c>
      <c r="E202" s="30"/>
      <c r="F202" s="22" t="s">
        <v>64</v>
      </c>
      <c r="G202" s="27" t="s">
        <v>63</v>
      </c>
      <c r="I202" s="25" t="s">
        <v>62</v>
      </c>
      <c r="J202" s="30"/>
      <c r="K202" s="25" t="s">
        <v>62</v>
      </c>
      <c r="L202" s="30"/>
      <c r="M202" s="22" t="s">
        <v>62</v>
      </c>
      <c r="N202" s="30"/>
      <c r="O202" s="36" t="s">
        <v>63</v>
      </c>
      <c r="R202" s="101" t="s">
        <v>62</v>
      </c>
      <c r="T202" s="25" t="s">
        <v>63</v>
      </c>
      <c r="U202" s="30"/>
      <c r="V202" s="22" t="s">
        <v>63</v>
      </c>
      <c r="X202" s="48" t="s">
        <v>63</v>
      </c>
      <c r="Y202" s="27"/>
      <c r="Z202" s="30"/>
      <c r="AA202" s="22" t="s">
        <v>62</v>
      </c>
      <c r="AC202" s="25" t="s">
        <v>63</v>
      </c>
      <c r="AD202" s="27" t="s">
        <v>99</v>
      </c>
      <c r="AE202" s="30"/>
    </row>
    <row r="203" spans="1:31" x14ac:dyDescent="0.2">
      <c r="A203" s="14">
        <v>59.5</v>
      </c>
      <c r="B203" t="s">
        <v>64</v>
      </c>
      <c r="C203" t="s">
        <v>67</v>
      </c>
      <c r="E203" s="30"/>
      <c r="F203" s="22" t="s">
        <v>64</v>
      </c>
      <c r="G203" s="27" t="s">
        <v>63</v>
      </c>
      <c r="I203" s="25" t="s">
        <v>63</v>
      </c>
      <c r="J203" s="30"/>
      <c r="K203" s="25" t="s">
        <v>63</v>
      </c>
      <c r="L203" s="30"/>
      <c r="M203" s="22" t="s">
        <v>62</v>
      </c>
      <c r="N203" s="30"/>
      <c r="O203" s="36" t="s">
        <v>63</v>
      </c>
      <c r="R203" s="101" t="s">
        <v>62</v>
      </c>
      <c r="T203" s="25" t="s">
        <v>63</v>
      </c>
      <c r="U203" s="30"/>
      <c r="V203" s="22" t="s">
        <v>63</v>
      </c>
      <c r="X203" s="48" t="s">
        <v>63</v>
      </c>
      <c r="Y203" s="27"/>
      <c r="Z203" s="30"/>
      <c r="AA203" s="22" t="s">
        <v>62</v>
      </c>
      <c r="AC203" s="25" t="s">
        <v>63</v>
      </c>
      <c r="AD203" s="27"/>
      <c r="AE203" s="30"/>
    </row>
    <row r="204" spans="1:31" x14ac:dyDescent="0.2">
      <c r="A204" s="14">
        <v>60</v>
      </c>
      <c r="B204" t="s">
        <v>63</v>
      </c>
      <c r="E204" s="30"/>
      <c r="F204" s="22" t="s">
        <v>63</v>
      </c>
      <c r="G204" s="27"/>
      <c r="I204" s="25" t="s">
        <v>63</v>
      </c>
      <c r="J204" s="30"/>
      <c r="K204" s="25" t="s">
        <v>63</v>
      </c>
      <c r="L204" s="30"/>
      <c r="M204" s="22" t="s">
        <v>62</v>
      </c>
      <c r="N204" s="30"/>
      <c r="O204" s="36" t="s">
        <v>63</v>
      </c>
      <c r="R204" s="101" t="s">
        <v>62</v>
      </c>
      <c r="T204" s="25" t="s">
        <v>62</v>
      </c>
      <c r="U204" s="30"/>
      <c r="V204" s="22" t="s">
        <v>62</v>
      </c>
      <c r="X204" s="48" t="s">
        <v>63</v>
      </c>
      <c r="Y204" s="27"/>
      <c r="Z204" s="30"/>
      <c r="AA204" s="22" t="s">
        <v>62</v>
      </c>
      <c r="AC204" s="25" t="s">
        <v>63</v>
      </c>
      <c r="AD204" s="27"/>
      <c r="AE204" s="30"/>
    </row>
    <row r="205" spans="1:31" x14ac:dyDescent="0.2">
      <c r="A205" s="14">
        <v>60.5</v>
      </c>
      <c r="B205" t="s">
        <v>64</v>
      </c>
      <c r="C205" t="s">
        <v>67</v>
      </c>
      <c r="E205" s="30"/>
      <c r="F205" s="22" t="s">
        <v>63</v>
      </c>
      <c r="G205" s="27"/>
      <c r="I205" s="25" t="s">
        <v>62</v>
      </c>
      <c r="J205" s="30"/>
      <c r="K205" s="25" t="s">
        <v>63</v>
      </c>
      <c r="L205" s="30"/>
      <c r="M205" s="22" t="s">
        <v>62</v>
      </c>
      <c r="N205" s="30"/>
      <c r="O205" s="36" t="s">
        <v>63</v>
      </c>
      <c r="R205" s="101" t="s">
        <v>62</v>
      </c>
      <c r="T205" s="25" t="s">
        <v>62</v>
      </c>
      <c r="U205" s="30"/>
      <c r="V205" s="22" t="s">
        <v>62</v>
      </c>
      <c r="X205" s="48" t="s">
        <v>63</v>
      </c>
      <c r="Y205" s="27"/>
      <c r="Z205" s="30"/>
      <c r="AA205" s="22" t="s">
        <v>62</v>
      </c>
      <c r="AC205" s="25" t="s">
        <v>63</v>
      </c>
      <c r="AD205" s="27"/>
      <c r="AE205" s="30"/>
    </row>
    <row r="206" spans="1:31" x14ac:dyDescent="0.2">
      <c r="A206" s="14">
        <v>61</v>
      </c>
      <c r="B206" t="s">
        <v>64</v>
      </c>
      <c r="E206" s="30"/>
      <c r="F206" s="22" t="s">
        <v>64</v>
      </c>
      <c r="G206" s="27" t="s">
        <v>63</v>
      </c>
      <c r="I206" s="25" t="s">
        <v>62</v>
      </c>
      <c r="J206" s="30"/>
      <c r="K206" s="25" t="s">
        <v>63</v>
      </c>
      <c r="L206" s="30"/>
      <c r="M206" s="22" t="s">
        <v>62</v>
      </c>
      <c r="N206" s="30"/>
      <c r="O206" s="36" t="s">
        <v>63</v>
      </c>
      <c r="R206" s="101" t="s">
        <v>62</v>
      </c>
      <c r="T206" s="25" t="s">
        <v>63</v>
      </c>
      <c r="U206" s="30"/>
      <c r="V206" s="22" t="s">
        <v>62</v>
      </c>
      <c r="X206" s="48" t="s">
        <v>62</v>
      </c>
      <c r="Y206" s="27"/>
      <c r="Z206" s="30"/>
      <c r="AA206" s="22" t="s">
        <v>62</v>
      </c>
      <c r="AC206" s="25" t="s">
        <v>63</v>
      </c>
      <c r="AD206" s="27"/>
      <c r="AE206" s="30"/>
    </row>
    <row r="207" spans="1:31" x14ac:dyDescent="0.2">
      <c r="A207" s="14">
        <v>61.5</v>
      </c>
      <c r="B207" t="s">
        <v>64</v>
      </c>
      <c r="C207" t="s">
        <v>65</v>
      </c>
      <c r="E207" s="30"/>
      <c r="F207" s="22" t="s">
        <v>65</v>
      </c>
      <c r="G207" s="22" t="s">
        <v>64</v>
      </c>
      <c r="I207" s="25" t="s">
        <v>63</v>
      </c>
      <c r="J207" s="30" t="s">
        <v>66</v>
      </c>
      <c r="K207" s="25" t="s">
        <v>63</v>
      </c>
      <c r="L207" s="30"/>
      <c r="M207" s="22" t="s">
        <v>62</v>
      </c>
      <c r="N207" s="30"/>
      <c r="O207" s="36" t="s">
        <v>63</v>
      </c>
      <c r="R207" s="101" t="s">
        <v>62</v>
      </c>
      <c r="T207" s="25" t="s">
        <v>63</v>
      </c>
      <c r="U207" s="30"/>
      <c r="V207" s="22" t="s">
        <v>62</v>
      </c>
      <c r="X207" s="48" t="s">
        <v>63</v>
      </c>
      <c r="Y207" s="27"/>
      <c r="Z207" s="30"/>
      <c r="AA207" s="22" t="s">
        <v>62</v>
      </c>
      <c r="AC207" s="25" t="s">
        <v>63</v>
      </c>
      <c r="AD207" s="27" t="s">
        <v>99</v>
      </c>
      <c r="AE207" s="30"/>
    </row>
    <row r="208" spans="1:31" x14ac:dyDescent="0.2">
      <c r="A208" s="14">
        <v>62</v>
      </c>
      <c r="B208" t="s">
        <v>64</v>
      </c>
      <c r="E208" s="30"/>
      <c r="F208" s="22" t="s">
        <v>67</v>
      </c>
      <c r="G208" s="22" t="s">
        <v>64</v>
      </c>
      <c r="H208" t="s">
        <v>63</v>
      </c>
      <c r="I208" s="25" t="s">
        <v>63</v>
      </c>
      <c r="J208" s="30"/>
      <c r="K208" s="25" t="s">
        <v>63</v>
      </c>
      <c r="L208" s="30"/>
      <c r="M208" s="22" t="s">
        <v>62</v>
      </c>
      <c r="N208" s="30"/>
      <c r="O208" s="36" t="s">
        <v>63</v>
      </c>
      <c r="R208" s="101" t="s">
        <v>62</v>
      </c>
      <c r="T208" s="25" t="s">
        <v>63</v>
      </c>
      <c r="U208" s="30"/>
      <c r="V208" s="22" t="s">
        <v>62</v>
      </c>
      <c r="X208" s="48" t="s">
        <v>63</v>
      </c>
      <c r="Y208" s="27"/>
      <c r="Z208" s="30"/>
      <c r="AA208" s="22" t="s">
        <v>62</v>
      </c>
      <c r="AC208" s="25" t="s">
        <v>68</v>
      </c>
      <c r="AD208" s="27"/>
      <c r="AE208" s="30"/>
    </row>
    <row r="209" spans="1:31" x14ac:dyDescent="0.2">
      <c r="A209" s="14">
        <v>62.5</v>
      </c>
      <c r="B209" t="s">
        <v>64</v>
      </c>
      <c r="C209" t="s">
        <v>65</v>
      </c>
      <c r="E209" s="30"/>
      <c r="F209" s="22" t="s">
        <v>67</v>
      </c>
      <c r="G209" s="22" t="s">
        <v>63</v>
      </c>
      <c r="I209" s="25" t="s">
        <v>63</v>
      </c>
      <c r="J209" s="30"/>
      <c r="K209" s="25" t="s">
        <v>63</v>
      </c>
      <c r="L209" s="30"/>
      <c r="M209" s="22" t="s">
        <v>62</v>
      </c>
      <c r="N209" s="30"/>
      <c r="O209" s="36" t="s">
        <v>63</v>
      </c>
      <c r="R209" s="101" t="s">
        <v>62</v>
      </c>
      <c r="T209" s="25" t="s">
        <v>63</v>
      </c>
      <c r="U209" s="30"/>
      <c r="V209" s="22" t="s">
        <v>63</v>
      </c>
      <c r="X209" s="48" t="s">
        <v>63</v>
      </c>
      <c r="Y209" s="27"/>
      <c r="Z209" s="30"/>
      <c r="AA209" s="22" t="s">
        <v>62</v>
      </c>
      <c r="AC209" s="25" t="s">
        <v>310</v>
      </c>
      <c r="AD209" s="27"/>
      <c r="AE209" s="30"/>
    </row>
    <row r="210" spans="1:31" x14ac:dyDescent="0.2">
      <c r="A210" s="14">
        <v>63</v>
      </c>
      <c r="B210" t="s">
        <v>64</v>
      </c>
      <c r="C210" t="s">
        <v>65</v>
      </c>
      <c r="E210" s="30"/>
      <c r="F210" s="22" t="s">
        <v>63</v>
      </c>
      <c r="G210" s="27"/>
      <c r="I210" s="25" t="s">
        <v>63</v>
      </c>
      <c r="J210" s="30"/>
      <c r="K210" s="25" t="s">
        <v>63</v>
      </c>
      <c r="L210" s="30"/>
      <c r="M210" s="22" t="s">
        <v>62</v>
      </c>
      <c r="N210" s="30"/>
      <c r="O210" s="36" t="s">
        <v>63</v>
      </c>
      <c r="R210" s="101" t="s">
        <v>62</v>
      </c>
      <c r="T210" s="25" t="s">
        <v>63</v>
      </c>
      <c r="U210" s="30"/>
      <c r="V210" s="22" t="s">
        <v>63</v>
      </c>
      <c r="X210" s="48" t="s">
        <v>63</v>
      </c>
      <c r="Y210" s="27"/>
      <c r="Z210" s="30"/>
      <c r="AA210" s="22" t="s">
        <v>62</v>
      </c>
      <c r="AC210" s="25" t="s">
        <v>63</v>
      </c>
      <c r="AD210" s="27"/>
      <c r="AE210" s="30"/>
    </row>
    <row r="211" spans="1:31" x14ac:dyDescent="0.2">
      <c r="A211" s="14">
        <v>63.5</v>
      </c>
      <c r="B211" t="s">
        <v>65</v>
      </c>
      <c r="C211" t="s">
        <v>63</v>
      </c>
      <c r="E211" s="30"/>
      <c r="F211" s="22" t="s">
        <v>65</v>
      </c>
      <c r="G211" s="27"/>
      <c r="I211" s="25" t="s">
        <v>63</v>
      </c>
      <c r="J211" s="30"/>
      <c r="K211" s="25" t="s">
        <v>63</v>
      </c>
      <c r="L211" s="30"/>
      <c r="M211" s="22" t="s">
        <v>62</v>
      </c>
      <c r="N211" s="30"/>
      <c r="O211" s="36" t="s">
        <v>63</v>
      </c>
      <c r="R211" s="101" t="s">
        <v>62</v>
      </c>
      <c r="T211" s="25" t="s">
        <v>63</v>
      </c>
      <c r="U211" s="30"/>
      <c r="V211" s="22" t="s">
        <v>63</v>
      </c>
      <c r="X211" s="48" t="s">
        <v>63</v>
      </c>
      <c r="Y211" s="27"/>
      <c r="Z211" s="30"/>
      <c r="AA211" s="22" t="s">
        <v>63</v>
      </c>
      <c r="AC211" s="25" t="s">
        <v>63</v>
      </c>
      <c r="AD211" s="27"/>
      <c r="AE211" s="30"/>
    </row>
    <row r="212" spans="1:31" x14ac:dyDescent="0.2">
      <c r="A212" s="14">
        <v>64</v>
      </c>
      <c r="B212" t="s">
        <v>67</v>
      </c>
      <c r="C212" t="s">
        <v>63</v>
      </c>
      <c r="E212" s="30"/>
      <c r="F212" s="22" t="s">
        <v>65</v>
      </c>
      <c r="G212" s="22" t="s">
        <v>63</v>
      </c>
      <c r="I212" s="25" t="s">
        <v>63</v>
      </c>
      <c r="J212" s="30"/>
      <c r="K212" s="25" t="s">
        <v>63</v>
      </c>
      <c r="L212" s="30"/>
      <c r="M212" s="22" t="s">
        <v>62</v>
      </c>
      <c r="N212" s="30"/>
      <c r="O212" s="36" t="s">
        <v>63</v>
      </c>
      <c r="R212" s="101" t="s">
        <v>62</v>
      </c>
      <c r="T212" s="25" t="s">
        <v>63</v>
      </c>
      <c r="U212" s="30"/>
      <c r="V212" s="22" t="s">
        <v>63</v>
      </c>
      <c r="X212" s="48" t="s">
        <v>63</v>
      </c>
      <c r="Y212" s="27"/>
      <c r="Z212" s="30"/>
      <c r="AA212" s="22" t="s">
        <v>62</v>
      </c>
      <c r="AC212" s="25" t="s">
        <v>63</v>
      </c>
      <c r="AD212" s="27"/>
      <c r="AE212" s="30"/>
    </row>
    <row r="213" spans="1:31" x14ac:dyDescent="0.2">
      <c r="A213" s="14">
        <v>64.5</v>
      </c>
      <c r="B213" t="s">
        <v>63</v>
      </c>
      <c r="E213" s="30"/>
      <c r="F213" s="22" t="s">
        <v>65</v>
      </c>
      <c r="G213" s="22" t="s">
        <v>63</v>
      </c>
      <c r="I213" s="25" t="s">
        <v>62</v>
      </c>
      <c r="J213" s="30"/>
      <c r="K213" s="25" t="s">
        <v>63</v>
      </c>
      <c r="L213" s="30"/>
      <c r="M213" s="22" t="s">
        <v>62</v>
      </c>
      <c r="N213" s="30"/>
      <c r="O213" s="36" t="s">
        <v>63</v>
      </c>
      <c r="R213" s="101" t="s">
        <v>62</v>
      </c>
      <c r="T213" s="25" t="s">
        <v>63</v>
      </c>
      <c r="U213" s="30"/>
      <c r="V213" s="22" t="s">
        <v>63</v>
      </c>
      <c r="X213" s="48" t="s">
        <v>63</v>
      </c>
      <c r="Y213" s="27"/>
      <c r="Z213" s="30"/>
      <c r="AA213" s="22" t="s">
        <v>68</v>
      </c>
      <c r="AC213" s="25" t="s">
        <v>63</v>
      </c>
      <c r="AD213" s="27"/>
      <c r="AE213" s="30"/>
    </row>
    <row r="214" spans="1:31" x14ac:dyDescent="0.2">
      <c r="A214" s="14">
        <v>65</v>
      </c>
      <c r="B214" t="s">
        <v>65</v>
      </c>
      <c r="C214" t="s">
        <v>64</v>
      </c>
      <c r="E214" s="30"/>
      <c r="F214" s="22" t="s">
        <v>65</v>
      </c>
      <c r="G214" s="27"/>
      <c r="I214" s="25" t="s">
        <v>62</v>
      </c>
      <c r="J214" s="30"/>
      <c r="K214" s="25" t="s">
        <v>63</v>
      </c>
      <c r="L214" s="30"/>
      <c r="M214" s="22" t="s">
        <v>62</v>
      </c>
      <c r="N214" s="30"/>
      <c r="O214" s="36" t="s">
        <v>63</v>
      </c>
      <c r="R214" s="101" t="s">
        <v>62</v>
      </c>
      <c r="T214" s="25" t="s">
        <v>63</v>
      </c>
      <c r="U214" s="30" t="s">
        <v>68</v>
      </c>
      <c r="V214" s="22" t="s">
        <v>63</v>
      </c>
      <c r="X214" s="48" t="s">
        <v>62</v>
      </c>
      <c r="Y214" s="27"/>
      <c r="Z214" s="30"/>
      <c r="AA214" s="22" t="s">
        <v>68</v>
      </c>
      <c r="AC214" s="25" t="s">
        <v>63</v>
      </c>
      <c r="AD214" s="27"/>
      <c r="AE214" s="30"/>
    </row>
    <row r="215" spans="1:31" x14ac:dyDescent="0.2">
      <c r="A215" s="14">
        <v>65.5</v>
      </c>
      <c r="B215" t="s">
        <v>65</v>
      </c>
      <c r="C215" t="s">
        <v>64</v>
      </c>
      <c r="E215" s="30"/>
      <c r="F215" s="22" t="s">
        <v>67</v>
      </c>
      <c r="G215" s="27"/>
      <c r="I215" s="25" t="s">
        <v>62</v>
      </c>
      <c r="J215" s="30"/>
      <c r="K215" s="25" t="s">
        <v>63</v>
      </c>
      <c r="L215" s="30"/>
      <c r="M215" s="22" t="s">
        <v>62</v>
      </c>
      <c r="N215" s="30"/>
      <c r="O215" s="36" t="s">
        <v>63</v>
      </c>
      <c r="R215" s="101" t="s">
        <v>62</v>
      </c>
      <c r="T215" s="25" t="s">
        <v>68</v>
      </c>
      <c r="U215" s="30"/>
      <c r="V215" s="22" t="s">
        <v>63</v>
      </c>
      <c r="X215" s="48" t="s">
        <v>63</v>
      </c>
      <c r="Y215" s="22" t="s">
        <v>66</v>
      </c>
      <c r="Z215" s="30"/>
      <c r="AA215" s="22" t="s">
        <v>62</v>
      </c>
      <c r="AC215" s="25" t="s">
        <v>68</v>
      </c>
      <c r="AD215" s="27"/>
      <c r="AE215" s="30"/>
    </row>
    <row r="216" spans="1:31" x14ac:dyDescent="0.2">
      <c r="A216" s="14">
        <v>66</v>
      </c>
      <c r="B216" t="s">
        <v>65</v>
      </c>
      <c r="C216" t="s">
        <v>64</v>
      </c>
      <c r="E216" s="30"/>
      <c r="F216" s="22" t="s">
        <v>62</v>
      </c>
      <c r="G216" s="27"/>
      <c r="I216" s="25" t="s">
        <v>62</v>
      </c>
      <c r="J216" s="30"/>
      <c r="K216" s="25" t="s">
        <v>63</v>
      </c>
      <c r="L216" s="30" t="s">
        <v>66</v>
      </c>
      <c r="M216" s="22" t="s">
        <v>62</v>
      </c>
      <c r="N216" s="30"/>
      <c r="O216" s="36" t="s">
        <v>63</v>
      </c>
      <c r="R216" s="101" t="s">
        <v>66</v>
      </c>
      <c r="T216" s="25" t="s">
        <v>63</v>
      </c>
      <c r="U216" s="30" t="s">
        <v>68</v>
      </c>
      <c r="V216" s="22" t="s">
        <v>63</v>
      </c>
      <c r="X216" s="48" t="s">
        <v>63</v>
      </c>
      <c r="Y216" s="27"/>
      <c r="Z216" s="30"/>
      <c r="AA216" s="22" t="s">
        <v>62</v>
      </c>
      <c r="AC216" s="25" t="s">
        <v>68</v>
      </c>
      <c r="AD216" s="27" t="s">
        <v>99</v>
      </c>
      <c r="AE216" s="30"/>
    </row>
    <row r="217" spans="1:31" x14ac:dyDescent="0.2">
      <c r="A217" s="14">
        <v>66.5</v>
      </c>
      <c r="B217" t="s">
        <v>64</v>
      </c>
      <c r="E217" s="30"/>
      <c r="F217" s="22" t="s">
        <v>63</v>
      </c>
      <c r="G217" s="27"/>
      <c r="I217" s="25" t="s">
        <v>62</v>
      </c>
      <c r="J217" s="30"/>
      <c r="K217" s="25" t="s">
        <v>63</v>
      </c>
      <c r="L217" s="30" t="s">
        <v>66</v>
      </c>
      <c r="M217" s="22" t="s">
        <v>62</v>
      </c>
      <c r="N217" s="30"/>
      <c r="O217" s="36" t="s">
        <v>63</v>
      </c>
      <c r="R217" s="101" t="s">
        <v>66</v>
      </c>
      <c r="T217" s="25" t="s">
        <v>63</v>
      </c>
      <c r="U217" s="30"/>
      <c r="V217" s="22" t="s">
        <v>63</v>
      </c>
      <c r="X217" s="48" t="s">
        <v>63</v>
      </c>
      <c r="Y217" s="27"/>
      <c r="Z217" s="30"/>
      <c r="AA217" s="22" t="s">
        <v>68</v>
      </c>
      <c r="AC217" s="25" t="s">
        <v>63</v>
      </c>
      <c r="AD217" s="27"/>
      <c r="AE217" s="30"/>
    </row>
    <row r="218" spans="1:31" x14ac:dyDescent="0.2">
      <c r="A218" s="14">
        <v>67</v>
      </c>
      <c r="B218" t="s">
        <v>65</v>
      </c>
      <c r="C218" t="s">
        <v>63</v>
      </c>
      <c r="E218" s="30"/>
      <c r="F218" s="22" t="s">
        <v>67</v>
      </c>
      <c r="G218" s="22" t="s">
        <v>63</v>
      </c>
      <c r="I218" s="25" t="s">
        <v>62</v>
      </c>
      <c r="J218" s="30"/>
      <c r="K218" s="25" t="s">
        <v>63</v>
      </c>
      <c r="L218" s="30"/>
      <c r="M218" s="22" t="s">
        <v>62</v>
      </c>
      <c r="N218" s="30"/>
      <c r="O218" s="36" t="s">
        <v>63</v>
      </c>
      <c r="R218" s="101" t="s">
        <v>66</v>
      </c>
      <c r="T218" s="25" t="s">
        <v>63</v>
      </c>
      <c r="U218" s="30" t="s">
        <v>66</v>
      </c>
      <c r="V218" s="22" t="s">
        <v>63</v>
      </c>
      <c r="X218" s="48" t="s">
        <v>62</v>
      </c>
      <c r="Y218" s="27"/>
      <c r="Z218" s="30"/>
      <c r="AA218" s="22" t="s">
        <v>62</v>
      </c>
      <c r="AC218" s="25" t="s">
        <v>63</v>
      </c>
      <c r="AD218" s="27" t="s">
        <v>99</v>
      </c>
      <c r="AE218" s="30"/>
    </row>
    <row r="219" spans="1:31" x14ac:dyDescent="0.2">
      <c r="A219" s="14">
        <v>67.5</v>
      </c>
      <c r="B219" t="s">
        <v>65</v>
      </c>
      <c r="C219" t="s">
        <v>64</v>
      </c>
      <c r="E219" s="30"/>
      <c r="F219" s="22" t="s">
        <v>67</v>
      </c>
      <c r="G219" s="22" t="s">
        <v>64</v>
      </c>
      <c r="I219" s="25" t="s">
        <v>63</v>
      </c>
      <c r="J219" s="30"/>
      <c r="K219" s="25" t="s">
        <v>63</v>
      </c>
      <c r="L219" s="30"/>
      <c r="M219" s="22" t="s">
        <v>62</v>
      </c>
      <c r="N219" s="30"/>
      <c r="O219" s="36" t="s">
        <v>63</v>
      </c>
      <c r="R219" s="101" t="s">
        <v>62</v>
      </c>
      <c r="T219" s="25" t="s">
        <v>63</v>
      </c>
      <c r="U219" s="30" t="s">
        <v>68</v>
      </c>
      <c r="V219" s="22" t="s">
        <v>63</v>
      </c>
      <c r="X219" s="48" t="s">
        <v>62</v>
      </c>
      <c r="Y219" s="27"/>
      <c r="Z219" s="30"/>
      <c r="AA219" s="22" t="s">
        <v>62</v>
      </c>
      <c r="AC219" s="25" t="s">
        <v>63</v>
      </c>
      <c r="AD219" s="27" t="s">
        <v>99</v>
      </c>
      <c r="AE219" s="30" t="s">
        <v>68</v>
      </c>
    </row>
    <row r="220" spans="1:31" x14ac:dyDescent="0.2">
      <c r="A220" s="14">
        <v>68</v>
      </c>
      <c r="B220" t="s">
        <v>65</v>
      </c>
      <c r="C220" t="s">
        <v>64</v>
      </c>
      <c r="E220" s="30"/>
      <c r="F220" s="22" t="s">
        <v>62</v>
      </c>
      <c r="G220" s="27"/>
      <c r="I220" s="25" t="s">
        <v>63</v>
      </c>
      <c r="J220" s="30"/>
      <c r="K220" s="25" t="s">
        <v>62</v>
      </c>
      <c r="L220" s="30"/>
      <c r="M220" s="22" t="s">
        <v>68</v>
      </c>
      <c r="N220" s="30"/>
      <c r="O220" s="36" t="s">
        <v>63</v>
      </c>
      <c r="R220" s="101" t="s">
        <v>62</v>
      </c>
      <c r="T220" s="25" t="s">
        <v>63</v>
      </c>
      <c r="U220" s="30" t="s">
        <v>68</v>
      </c>
      <c r="V220" s="22" t="s">
        <v>62</v>
      </c>
      <c r="X220" s="48" t="s">
        <v>63</v>
      </c>
      <c r="Y220" s="27"/>
      <c r="Z220" s="30"/>
      <c r="AA220" s="22" t="s">
        <v>62</v>
      </c>
      <c r="AC220" s="25" t="s">
        <v>63</v>
      </c>
      <c r="AD220" s="27"/>
      <c r="AE220" s="30"/>
    </row>
    <row r="221" spans="1:31" x14ac:dyDescent="0.2">
      <c r="A221" s="14">
        <v>68.5</v>
      </c>
      <c r="B221" t="s">
        <v>64</v>
      </c>
      <c r="E221" s="30"/>
      <c r="F221" s="22" t="s">
        <v>65</v>
      </c>
      <c r="G221" s="27"/>
      <c r="I221" s="25" t="s">
        <v>63</v>
      </c>
      <c r="J221" s="30"/>
      <c r="K221" s="25" t="s">
        <v>63</v>
      </c>
      <c r="L221" s="30"/>
      <c r="M221" s="22" t="s">
        <v>62</v>
      </c>
      <c r="N221" s="30"/>
      <c r="O221" s="36" t="s">
        <v>63</v>
      </c>
      <c r="R221" s="101" t="s">
        <v>62</v>
      </c>
      <c r="T221" s="25" t="s">
        <v>63</v>
      </c>
      <c r="U221" s="30" t="s">
        <v>68</v>
      </c>
      <c r="V221" s="22" t="s">
        <v>63</v>
      </c>
      <c r="X221" s="48" t="s">
        <v>63</v>
      </c>
      <c r="Y221" s="22" t="s">
        <v>66</v>
      </c>
      <c r="Z221" s="30"/>
      <c r="AA221" s="22" t="s">
        <v>62</v>
      </c>
      <c r="AC221" s="25" t="s">
        <v>63</v>
      </c>
      <c r="AD221" s="27"/>
      <c r="AE221" s="30"/>
    </row>
    <row r="222" spans="1:31" x14ac:dyDescent="0.2">
      <c r="A222" s="14">
        <v>69</v>
      </c>
      <c r="B222" t="s">
        <v>63</v>
      </c>
      <c r="C222" t="s">
        <v>68</v>
      </c>
      <c r="E222" s="30"/>
      <c r="F222" s="22" t="s">
        <v>65</v>
      </c>
      <c r="G222" s="27"/>
      <c r="I222" s="25" t="s">
        <v>63</v>
      </c>
      <c r="J222" s="30"/>
      <c r="K222" s="25" t="s">
        <v>66</v>
      </c>
      <c r="L222" s="30"/>
      <c r="M222" s="22" t="s">
        <v>174</v>
      </c>
      <c r="N222" s="30"/>
      <c r="O222" s="36" t="s">
        <v>63</v>
      </c>
      <c r="R222" s="101" t="s">
        <v>62</v>
      </c>
      <c r="T222" s="25" t="s">
        <v>63</v>
      </c>
      <c r="U222" s="30"/>
      <c r="V222" s="22" t="s">
        <v>63</v>
      </c>
      <c r="X222" s="48" t="s">
        <v>63</v>
      </c>
      <c r="Y222" s="27"/>
      <c r="Z222" s="30"/>
      <c r="AA222" s="22" t="s">
        <v>62</v>
      </c>
      <c r="AC222" s="25" t="s">
        <v>63</v>
      </c>
      <c r="AD222" s="27"/>
      <c r="AE222" s="30"/>
    </row>
    <row r="223" spans="1:31" x14ac:dyDescent="0.2">
      <c r="A223" s="14">
        <v>69.5</v>
      </c>
      <c r="B223" t="s">
        <v>65</v>
      </c>
      <c r="C223" t="s">
        <v>64</v>
      </c>
      <c r="E223" s="30"/>
      <c r="F223" s="22" t="s">
        <v>66</v>
      </c>
      <c r="G223" s="27"/>
      <c r="I223" s="25" t="s">
        <v>62</v>
      </c>
      <c r="J223" s="30"/>
      <c r="K223" s="25" t="s">
        <v>68</v>
      </c>
      <c r="L223" s="30"/>
      <c r="M223" s="22" t="s">
        <v>66</v>
      </c>
      <c r="N223" s="30"/>
      <c r="O223" s="36" t="s">
        <v>63</v>
      </c>
      <c r="R223" s="101" t="s">
        <v>68</v>
      </c>
      <c r="T223" s="25" t="s">
        <v>63</v>
      </c>
      <c r="U223" s="30" t="s">
        <v>68</v>
      </c>
      <c r="V223" s="22" t="s">
        <v>63</v>
      </c>
      <c r="X223" s="48" t="s">
        <v>62</v>
      </c>
      <c r="Y223" s="27"/>
      <c r="Z223" s="30"/>
      <c r="AA223" s="22" t="s">
        <v>62</v>
      </c>
      <c r="AC223" s="25" t="s">
        <v>63</v>
      </c>
      <c r="AD223" s="27" t="s">
        <v>66</v>
      </c>
      <c r="AE223" s="30"/>
    </row>
    <row r="224" spans="1:31" x14ac:dyDescent="0.2">
      <c r="A224" s="14">
        <v>70</v>
      </c>
      <c r="B224" t="s">
        <v>65</v>
      </c>
      <c r="E224" s="30"/>
      <c r="F224" s="22" t="s">
        <v>65</v>
      </c>
      <c r="G224" s="27" t="s">
        <v>63</v>
      </c>
      <c r="I224" s="25" t="s">
        <v>66</v>
      </c>
      <c r="J224" s="30"/>
      <c r="K224" s="25" t="s">
        <v>63</v>
      </c>
      <c r="L224" s="30" t="s">
        <v>68</v>
      </c>
      <c r="M224" s="22" t="s">
        <v>68</v>
      </c>
      <c r="N224" s="30"/>
      <c r="O224" s="36" t="s">
        <v>63</v>
      </c>
      <c r="R224" s="101" t="s">
        <v>62</v>
      </c>
      <c r="T224" s="25" t="s">
        <v>63</v>
      </c>
      <c r="U224" s="30" t="s">
        <v>68</v>
      </c>
      <c r="V224" s="22" t="s">
        <v>63</v>
      </c>
      <c r="X224" s="48" t="s">
        <v>63</v>
      </c>
      <c r="Y224" s="27"/>
      <c r="Z224" s="30"/>
      <c r="AA224" s="22" t="s">
        <v>62</v>
      </c>
      <c r="AC224" s="25" t="s">
        <v>63</v>
      </c>
      <c r="AD224" s="27" t="s">
        <v>66</v>
      </c>
      <c r="AE224" s="30"/>
    </row>
    <row r="225" spans="1:31" x14ac:dyDescent="0.2">
      <c r="A225" s="14">
        <v>70.5</v>
      </c>
      <c r="B225" t="s">
        <v>65</v>
      </c>
      <c r="E225" s="30"/>
      <c r="F225" s="22" t="s">
        <v>62</v>
      </c>
      <c r="G225" s="27"/>
      <c r="I225" s="25" t="s">
        <v>66</v>
      </c>
      <c r="J225" s="30"/>
      <c r="K225" s="25" t="s">
        <v>63</v>
      </c>
      <c r="L225" s="30" t="s">
        <v>68</v>
      </c>
      <c r="M225" s="22" t="s">
        <v>68</v>
      </c>
      <c r="N225" s="30"/>
      <c r="O225" s="36" t="s">
        <v>63</v>
      </c>
      <c r="P225" s="85" t="s">
        <v>66</v>
      </c>
      <c r="R225" s="101" t="s">
        <v>62</v>
      </c>
      <c r="T225" s="25" t="s">
        <v>63</v>
      </c>
      <c r="U225" s="30" t="s">
        <v>68</v>
      </c>
      <c r="V225" s="22" t="s">
        <v>62</v>
      </c>
      <c r="X225" s="48" t="s">
        <v>62</v>
      </c>
      <c r="Y225" s="27"/>
      <c r="Z225" s="30"/>
      <c r="AA225" s="22" t="s">
        <v>66</v>
      </c>
      <c r="AC225" s="25" t="s">
        <v>63</v>
      </c>
      <c r="AD225" s="27"/>
      <c r="AE225" s="30"/>
    </row>
    <row r="226" spans="1:31" x14ac:dyDescent="0.2">
      <c r="A226" s="14">
        <v>71</v>
      </c>
      <c r="B226" t="s">
        <v>65</v>
      </c>
      <c r="C226" t="s">
        <v>64</v>
      </c>
      <c r="E226" s="30"/>
      <c r="F226" s="22" t="s">
        <v>65</v>
      </c>
      <c r="G226" s="22" t="s">
        <v>63</v>
      </c>
      <c r="I226" s="25" t="s">
        <v>62</v>
      </c>
      <c r="J226" s="30"/>
      <c r="K226" s="25" t="s">
        <v>63</v>
      </c>
      <c r="L226" s="30" t="s">
        <v>68</v>
      </c>
      <c r="M226" s="22" t="s">
        <v>62</v>
      </c>
      <c r="N226" s="30"/>
      <c r="O226" s="36" t="s">
        <v>63</v>
      </c>
      <c r="R226" s="101" t="s">
        <v>62</v>
      </c>
      <c r="T226" s="25" t="s">
        <v>63</v>
      </c>
      <c r="U226" s="30" t="s">
        <v>68</v>
      </c>
      <c r="V226" s="22" t="s">
        <v>62</v>
      </c>
      <c r="X226" s="48" t="s">
        <v>63</v>
      </c>
      <c r="Y226" s="22" t="s">
        <v>66</v>
      </c>
      <c r="Z226" s="30"/>
      <c r="AA226" s="22" t="s">
        <v>62</v>
      </c>
      <c r="AC226" s="25" t="s">
        <v>63</v>
      </c>
      <c r="AD226" s="27"/>
      <c r="AE226" s="30"/>
    </row>
    <row r="227" spans="1:31" x14ac:dyDescent="0.2">
      <c r="A227" s="14">
        <v>71.5</v>
      </c>
      <c r="B227" t="s">
        <v>65</v>
      </c>
      <c r="C227" t="s">
        <v>64</v>
      </c>
      <c r="E227" s="30"/>
      <c r="F227" s="22" t="s">
        <v>67</v>
      </c>
      <c r="G227" s="22" t="s">
        <v>63</v>
      </c>
      <c r="I227" s="25" t="s">
        <v>62</v>
      </c>
      <c r="J227" s="30"/>
      <c r="K227" s="25" t="s">
        <v>63</v>
      </c>
      <c r="L227" s="30" t="s">
        <v>68</v>
      </c>
      <c r="M227" s="22" t="s">
        <v>62</v>
      </c>
      <c r="N227" s="30"/>
      <c r="O227" s="36" t="s">
        <v>63</v>
      </c>
      <c r="P227" s="85" t="s">
        <v>68</v>
      </c>
      <c r="R227" s="101" t="s">
        <v>68</v>
      </c>
      <c r="T227" s="25" t="s">
        <v>66</v>
      </c>
      <c r="U227" s="30" t="s">
        <v>68</v>
      </c>
      <c r="V227" s="22" t="s">
        <v>63</v>
      </c>
      <c r="X227" s="48" t="s">
        <v>63</v>
      </c>
      <c r="Y227" s="27"/>
      <c r="Z227" s="30"/>
      <c r="AA227" s="22" t="s">
        <v>62</v>
      </c>
      <c r="AC227" s="25" t="s">
        <v>63</v>
      </c>
      <c r="AD227" s="27" t="s">
        <v>66</v>
      </c>
      <c r="AE227" s="30"/>
    </row>
    <row r="228" spans="1:31" x14ac:dyDescent="0.2">
      <c r="A228" s="14">
        <v>72</v>
      </c>
      <c r="B228" t="s">
        <v>63</v>
      </c>
      <c r="C228" t="s">
        <v>64</v>
      </c>
      <c r="E228" s="30"/>
      <c r="F228" s="22" t="s">
        <v>65</v>
      </c>
      <c r="G228" s="27"/>
      <c r="I228" s="25" t="s">
        <v>62</v>
      </c>
      <c r="J228" s="30"/>
      <c r="K228" s="25" t="s">
        <v>63</v>
      </c>
      <c r="L228" s="30" t="s">
        <v>66</v>
      </c>
      <c r="M228" s="22" t="s">
        <v>62</v>
      </c>
      <c r="N228" s="30"/>
      <c r="O228" s="36" t="s">
        <v>63</v>
      </c>
      <c r="R228" s="101" t="s">
        <v>66</v>
      </c>
      <c r="T228" s="25" t="s">
        <v>66</v>
      </c>
      <c r="U228" s="30" t="s">
        <v>68</v>
      </c>
      <c r="V228" s="22" t="s">
        <v>66</v>
      </c>
      <c r="W228" s="22" t="s">
        <v>63</v>
      </c>
      <c r="X228" s="48" t="s">
        <v>68</v>
      </c>
      <c r="Y228" s="27"/>
      <c r="Z228" s="30"/>
      <c r="AA228" s="22" t="s">
        <v>66</v>
      </c>
      <c r="AB228" s="22" t="s">
        <v>68</v>
      </c>
      <c r="AC228" s="25" t="s">
        <v>66</v>
      </c>
      <c r="AD228" s="27"/>
      <c r="AE228" s="30"/>
    </row>
    <row r="229" spans="1:31" x14ac:dyDescent="0.2">
      <c r="A229" s="14">
        <v>72.5</v>
      </c>
      <c r="B229" t="s">
        <v>64</v>
      </c>
      <c r="E229" s="30"/>
      <c r="F229" s="22" t="s">
        <v>67</v>
      </c>
      <c r="G229" s="27"/>
      <c r="I229" s="25" t="s">
        <v>62</v>
      </c>
      <c r="J229" s="30"/>
      <c r="K229" s="25" t="s">
        <v>63</v>
      </c>
      <c r="L229" s="30" t="s">
        <v>68</v>
      </c>
      <c r="M229" s="22" t="s">
        <v>62</v>
      </c>
      <c r="N229" s="30"/>
      <c r="O229" s="36" t="s">
        <v>63</v>
      </c>
      <c r="R229" s="101" t="s">
        <v>68</v>
      </c>
      <c r="T229" s="25" t="s">
        <v>63</v>
      </c>
      <c r="U229" s="30" t="s">
        <v>66</v>
      </c>
      <c r="V229" s="22" t="s">
        <v>66</v>
      </c>
      <c r="X229" s="48" t="s">
        <v>68</v>
      </c>
      <c r="Y229" s="27"/>
      <c r="Z229" s="30"/>
      <c r="AA229" s="22" t="s">
        <v>62</v>
      </c>
      <c r="AC229" s="25" t="s">
        <v>62</v>
      </c>
      <c r="AD229" s="27"/>
      <c r="AE229" s="30"/>
    </row>
    <row r="230" spans="1:31" x14ac:dyDescent="0.2">
      <c r="A230" s="14">
        <v>73</v>
      </c>
      <c r="B230" t="s">
        <v>65</v>
      </c>
      <c r="C230" t="s">
        <v>64</v>
      </c>
      <c r="E230" s="30"/>
      <c r="F230" s="22" t="s">
        <v>67</v>
      </c>
      <c r="G230" s="27"/>
      <c r="I230" s="25" t="s">
        <v>63</v>
      </c>
      <c r="J230" s="30"/>
      <c r="K230" s="25" t="s">
        <v>63</v>
      </c>
      <c r="L230" s="30"/>
      <c r="M230" s="22" t="s">
        <v>63</v>
      </c>
      <c r="N230" s="30"/>
      <c r="O230" s="36" t="s">
        <v>63</v>
      </c>
      <c r="P230" s="85" t="s">
        <v>68</v>
      </c>
      <c r="R230" s="101" t="s">
        <v>62</v>
      </c>
      <c r="T230" s="25" t="s">
        <v>68</v>
      </c>
      <c r="U230" s="30"/>
      <c r="V230" s="22" t="s">
        <v>63</v>
      </c>
      <c r="X230" s="48" t="s">
        <v>68</v>
      </c>
      <c r="Y230" s="27"/>
      <c r="Z230" s="30"/>
      <c r="AA230" s="22" t="s">
        <v>62</v>
      </c>
      <c r="AC230" s="25" t="s">
        <v>63</v>
      </c>
      <c r="AD230" s="27"/>
      <c r="AE230" s="30"/>
    </row>
    <row r="231" spans="1:31" x14ac:dyDescent="0.2">
      <c r="A231" s="14">
        <v>73.5</v>
      </c>
      <c r="B231" t="s">
        <v>64</v>
      </c>
      <c r="E231" s="30"/>
      <c r="F231" s="22" t="s">
        <v>67</v>
      </c>
      <c r="G231" s="27" t="s">
        <v>63</v>
      </c>
      <c r="I231" s="25" t="s">
        <v>63</v>
      </c>
      <c r="J231" s="30"/>
      <c r="K231" s="25" t="s">
        <v>63</v>
      </c>
      <c r="L231" s="30"/>
      <c r="M231" s="22" t="s">
        <v>62</v>
      </c>
      <c r="N231" s="30"/>
      <c r="O231" s="36" t="s">
        <v>63</v>
      </c>
      <c r="R231" s="101" t="s">
        <v>62</v>
      </c>
      <c r="T231" s="25" t="s">
        <v>68</v>
      </c>
      <c r="U231" s="30"/>
      <c r="V231" s="22" t="s">
        <v>62</v>
      </c>
      <c r="X231" s="48" t="s">
        <v>63</v>
      </c>
      <c r="Y231" s="27"/>
      <c r="Z231" s="30"/>
      <c r="AA231" s="22" t="s">
        <v>62</v>
      </c>
      <c r="AC231" s="25" t="s">
        <v>63</v>
      </c>
      <c r="AD231" s="27"/>
      <c r="AE231" s="30"/>
    </row>
    <row r="232" spans="1:31" x14ac:dyDescent="0.2">
      <c r="A232" s="14">
        <v>74</v>
      </c>
      <c r="B232" t="s">
        <v>65</v>
      </c>
      <c r="E232" s="30"/>
      <c r="F232" s="22" t="s">
        <v>67</v>
      </c>
      <c r="G232" s="27"/>
      <c r="I232" s="25" t="s">
        <v>62</v>
      </c>
      <c r="J232" s="30"/>
      <c r="K232" s="25" t="s">
        <v>63</v>
      </c>
      <c r="L232" s="30"/>
      <c r="M232" s="22" t="s">
        <v>174</v>
      </c>
      <c r="N232" s="30"/>
      <c r="O232" s="36" t="s">
        <v>63</v>
      </c>
      <c r="R232" s="101" t="s">
        <v>62</v>
      </c>
      <c r="T232" s="25" t="s">
        <v>62</v>
      </c>
      <c r="U232" s="30"/>
      <c r="V232" s="22" t="s">
        <v>63</v>
      </c>
      <c r="X232" s="48" t="s">
        <v>68</v>
      </c>
      <c r="Y232" s="27"/>
      <c r="Z232" s="30"/>
      <c r="AA232" s="22" t="s">
        <v>66</v>
      </c>
      <c r="AB232" t="s">
        <v>63</v>
      </c>
      <c r="AC232" s="25" t="s">
        <v>309</v>
      </c>
      <c r="AD232" s="27"/>
      <c r="AE232" s="30"/>
    </row>
    <row r="233" spans="1:31" x14ac:dyDescent="0.2">
      <c r="A233" s="14">
        <v>74.5</v>
      </c>
      <c r="B233" t="s">
        <v>65</v>
      </c>
      <c r="C233" t="s">
        <v>64</v>
      </c>
      <c r="E233" s="30"/>
      <c r="F233" s="22" t="s">
        <v>65</v>
      </c>
      <c r="G233" s="22" t="s">
        <v>66</v>
      </c>
      <c r="I233" s="25" t="s">
        <v>62</v>
      </c>
      <c r="J233" s="30"/>
      <c r="K233" s="25" t="s">
        <v>63</v>
      </c>
      <c r="L233" s="30"/>
      <c r="M233" s="22" t="s">
        <v>62</v>
      </c>
      <c r="N233" s="30"/>
      <c r="O233" s="36" t="s">
        <v>63</v>
      </c>
      <c r="R233" s="101" t="s">
        <v>62</v>
      </c>
      <c r="T233" s="25" t="s">
        <v>63</v>
      </c>
      <c r="U233" s="30" t="s">
        <v>68</v>
      </c>
      <c r="V233" s="22" t="s">
        <v>66</v>
      </c>
      <c r="X233" s="48" t="s">
        <v>62</v>
      </c>
      <c r="Y233" s="27"/>
      <c r="Z233" s="30"/>
      <c r="AA233" s="22" t="s">
        <v>68</v>
      </c>
      <c r="AC233" s="25" t="s">
        <v>68</v>
      </c>
      <c r="AD233" s="27"/>
      <c r="AE233" s="30"/>
    </row>
    <row r="234" spans="1:31" x14ac:dyDescent="0.2">
      <c r="A234" s="14">
        <v>75</v>
      </c>
      <c r="B234" t="s">
        <v>65</v>
      </c>
      <c r="E234" s="30"/>
      <c r="F234" s="22" t="s">
        <v>67</v>
      </c>
      <c r="G234" s="27"/>
      <c r="I234" s="25" t="s">
        <v>62</v>
      </c>
      <c r="J234" s="30"/>
      <c r="K234" s="25" t="s">
        <v>63</v>
      </c>
      <c r="L234" s="30" t="s">
        <v>68</v>
      </c>
      <c r="M234" s="22" t="s">
        <v>62</v>
      </c>
      <c r="N234" s="30"/>
      <c r="O234" s="36" t="s">
        <v>63</v>
      </c>
      <c r="R234" s="101" t="s">
        <v>62</v>
      </c>
      <c r="T234" s="25" t="s">
        <v>63</v>
      </c>
      <c r="U234" s="30"/>
      <c r="V234" s="22" t="s">
        <v>66</v>
      </c>
      <c r="X234" s="48" t="s">
        <v>66</v>
      </c>
      <c r="Y234" s="27"/>
      <c r="Z234" s="30"/>
      <c r="AA234" s="22" t="s">
        <v>68</v>
      </c>
      <c r="AC234" s="25" t="s">
        <v>68</v>
      </c>
      <c r="AD234" s="27"/>
      <c r="AE234" s="30"/>
    </row>
    <row r="235" spans="1:31" x14ac:dyDescent="0.2">
      <c r="A235" s="14">
        <v>75.5</v>
      </c>
      <c r="B235" t="s">
        <v>67</v>
      </c>
      <c r="C235" t="s">
        <v>64</v>
      </c>
      <c r="D235" t="s">
        <v>66</v>
      </c>
      <c r="E235" s="30"/>
      <c r="F235" s="22" t="s">
        <v>64</v>
      </c>
      <c r="G235" s="22" t="s">
        <v>63</v>
      </c>
      <c r="I235" s="25" t="s">
        <v>62</v>
      </c>
      <c r="J235" s="30"/>
      <c r="K235" s="25" t="s">
        <v>63</v>
      </c>
      <c r="L235" s="30" t="s">
        <v>66</v>
      </c>
      <c r="M235" s="22" t="s">
        <v>62</v>
      </c>
      <c r="N235" s="30"/>
      <c r="O235" s="36" t="s">
        <v>63</v>
      </c>
      <c r="R235" s="101" t="s">
        <v>62</v>
      </c>
      <c r="T235" s="25" t="s">
        <v>63</v>
      </c>
      <c r="U235" s="30"/>
      <c r="V235" s="22" t="s">
        <v>66</v>
      </c>
      <c r="W235" s="22" t="s">
        <v>63</v>
      </c>
      <c r="X235" s="48" t="s">
        <v>63</v>
      </c>
      <c r="Y235" s="22" t="s">
        <v>68</v>
      </c>
      <c r="Z235" s="30"/>
      <c r="AA235" s="22" t="s">
        <v>62</v>
      </c>
      <c r="AC235" s="25" t="s">
        <v>68</v>
      </c>
      <c r="AD235" s="22" t="s">
        <v>66</v>
      </c>
      <c r="AE235" s="30"/>
    </row>
    <row r="236" spans="1:31" x14ac:dyDescent="0.2">
      <c r="A236" s="14">
        <v>76</v>
      </c>
      <c r="B236" t="s">
        <v>65</v>
      </c>
      <c r="E236" s="30"/>
      <c r="F236" s="22" t="s">
        <v>67</v>
      </c>
      <c r="G236" s="27"/>
      <c r="I236" s="25" t="s">
        <v>62</v>
      </c>
      <c r="J236" s="30"/>
      <c r="K236" s="25" t="s">
        <v>63</v>
      </c>
      <c r="L236" s="30"/>
      <c r="M236" s="22" t="s">
        <v>62</v>
      </c>
      <c r="N236" s="30"/>
      <c r="O236" s="36" t="s">
        <v>63</v>
      </c>
      <c r="R236" s="101" t="s">
        <v>62</v>
      </c>
      <c r="T236" s="25" t="s">
        <v>63</v>
      </c>
      <c r="U236" s="30" t="s">
        <v>68</v>
      </c>
      <c r="V236" s="22" t="s">
        <v>63</v>
      </c>
      <c r="X236" s="48" t="s">
        <v>66</v>
      </c>
      <c r="Y236" s="22" t="s">
        <v>68</v>
      </c>
      <c r="Z236" s="30"/>
      <c r="AA236" s="22" t="s">
        <v>62</v>
      </c>
      <c r="AC236" s="25" t="s">
        <v>68</v>
      </c>
      <c r="AD236" s="27"/>
      <c r="AE236" s="30"/>
    </row>
    <row r="237" spans="1:31" x14ac:dyDescent="0.2">
      <c r="A237" s="14">
        <v>76.5</v>
      </c>
      <c r="B237" t="s">
        <v>65</v>
      </c>
      <c r="C237" t="s">
        <v>66</v>
      </c>
      <c r="E237" s="30"/>
      <c r="F237" s="22" t="s">
        <v>65</v>
      </c>
      <c r="G237" s="22" t="s">
        <v>66</v>
      </c>
      <c r="I237" s="25" t="s">
        <v>62</v>
      </c>
      <c r="J237" s="30"/>
      <c r="K237" s="25" t="s">
        <v>63</v>
      </c>
      <c r="L237" s="30"/>
      <c r="M237" s="22" t="s">
        <v>62</v>
      </c>
      <c r="N237" s="30"/>
      <c r="O237" s="36" t="s">
        <v>63</v>
      </c>
      <c r="R237" s="101" t="s">
        <v>62</v>
      </c>
      <c r="T237" s="25" t="s">
        <v>63</v>
      </c>
      <c r="U237" s="30"/>
      <c r="V237" s="22" t="s">
        <v>66</v>
      </c>
      <c r="W237" s="22" t="s">
        <v>63</v>
      </c>
      <c r="X237" s="48" t="s">
        <v>66</v>
      </c>
      <c r="Y237" s="27"/>
      <c r="Z237" s="30"/>
      <c r="AA237" s="22" t="s">
        <v>66</v>
      </c>
      <c r="AB237" s="22" t="s">
        <v>68</v>
      </c>
      <c r="AC237" s="25" t="s">
        <v>68</v>
      </c>
      <c r="AD237" s="27"/>
      <c r="AE237" s="30"/>
    </row>
    <row r="238" spans="1:31" x14ac:dyDescent="0.2">
      <c r="A238" s="14">
        <v>77</v>
      </c>
      <c r="B238" t="s">
        <v>64</v>
      </c>
      <c r="E238" s="30"/>
      <c r="F238" s="22" t="s">
        <v>67</v>
      </c>
      <c r="G238" s="27"/>
      <c r="I238" s="25" t="s">
        <v>66</v>
      </c>
      <c r="J238" s="30"/>
      <c r="K238" s="25" t="s">
        <v>63</v>
      </c>
      <c r="L238" s="30"/>
      <c r="M238" s="22" t="s">
        <v>62</v>
      </c>
      <c r="N238" s="30"/>
      <c r="O238" s="36" t="s">
        <v>63</v>
      </c>
      <c r="P238" s="85" t="s">
        <v>66</v>
      </c>
      <c r="R238" s="101" t="s">
        <v>62</v>
      </c>
      <c r="T238" s="25" t="s">
        <v>63</v>
      </c>
      <c r="U238" s="30"/>
      <c r="V238" s="22" t="s">
        <v>63</v>
      </c>
      <c r="X238" s="48" t="s">
        <v>66</v>
      </c>
      <c r="Y238" s="22" t="s">
        <v>63</v>
      </c>
      <c r="Z238" s="30"/>
      <c r="AA238" s="22" t="s">
        <v>66</v>
      </c>
      <c r="AC238" s="25" t="s">
        <v>68</v>
      </c>
      <c r="AD238" s="27"/>
      <c r="AE238" s="30"/>
    </row>
    <row r="239" spans="1:31" x14ac:dyDescent="0.2">
      <c r="A239" s="14">
        <v>77.5</v>
      </c>
      <c r="B239" t="s">
        <v>64</v>
      </c>
      <c r="C239" t="s">
        <v>69</v>
      </c>
      <c r="E239" s="30"/>
      <c r="F239" s="22" t="s">
        <v>67</v>
      </c>
      <c r="G239" s="22" t="s">
        <v>69</v>
      </c>
      <c r="I239" s="25" t="s">
        <v>66</v>
      </c>
      <c r="J239" s="30"/>
      <c r="K239" s="25" t="s">
        <v>63</v>
      </c>
      <c r="L239" s="30"/>
      <c r="M239" s="22" t="s">
        <v>62</v>
      </c>
      <c r="N239" s="30"/>
      <c r="O239" s="36" t="s">
        <v>63</v>
      </c>
      <c r="P239" s="85" t="s">
        <v>66</v>
      </c>
      <c r="R239" s="101" t="s">
        <v>62</v>
      </c>
      <c r="T239" s="25" t="s">
        <v>63</v>
      </c>
      <c r="U239" s="30"/>
      <c r="V239" s="22" t="s">
        <v>63</v>
      </c>
      <c r="X239" s="112" t="s">
        <v>63</v>
      </c>
      <c r="Y239" s="22"/>
      <c r="Z239" s="30"/>
      <c r="AA239" s="22" t="s">
        <v>62</v>
      </c>
      <c r="AC239" s="25" t="s">
        <v>63</v>
      </c>
      <c r="AD239" s="27"/>
      <c r="AE239" s="30"/>
    </row>
    <row r="240" spans="1:31" x14ac:dyDescent="0.2">
      <c r="A240" s="14">
        <v>78</v>
      </c>
      <c r="B240" t="s">
        <v>65</v>
      </c>
      <c r="E240" s="30"/>
      <c r="F240" s="22" t="s">
        <v>67</v>
      </c>
      <c r="G240" s="27"/>
      <c r="I240" s="25" t="s">
        <v>62</v>
      </c>
      <c r="J240" s="30"/>
      <c r="K240" s="25" t="s">
        <v>63</v>
      </c>
      <c r="L240" s="30" t="s">
        <v>68</v>
      </c>
      <c r="M240" s="22" t="s">
        <v>62</v>
      </c>
      <c r="N240" s="30"/>
      <c r="O240" s="36" t="s">
        <v>63</v>
      </c>
      <c r="P240" s="85" t="s">
        <v>68</v>
      </c>
      <c r="R240" s="101" t="s">
        <v>66</v>
      </c>
      <c r="T240" s="25" t="s">
        <v>68</v>
      </c>
      <c r="U240" s="30" t="s">
        <v>66</v>
      </c>
      <c r="V240" s="22" t="s">
        <v>63</v>
      </c>
      <c r="X240" s="25" t="s">
        <v>66</v>
      </c>
      <c r="Y240" s="22" t="s">
        <v>63</v>
      </c>
      <c r="Z240" s="30"/>
      <c r="AA240" s="22" t="s">
        <v>62</v>
      </c>
      <c r="AC240" s="25" t="s">
        <v>66</v>
      </c>
      <c r="AD240" s="27"/>
      <c r="AE240" s="30"/>
    </row>
    <row r="241" spans="1:31" x14ac:dyDescent="0.2">
      <c r="A241" s="14">
        <v>78.5</v>
      </c>
      <c r="B241" t="s">
        <v>63</v>
      </c>
      <c r="C241" t="s">
        <v>66</v>
      </c>
      <c r="E241" s="30"/>
      <c r="F241" s="22" t="s">
        <v>65</v>
      </c>
      <c r="G241" s="27"/>
      <c r="I241" s="25" t="s">
        <v>66</v>
      </c>
      <c r="J241" s="30"/>
      <c r="K241" s="25" t="s">
        <v>63</v>
      </c>
      <c r="L241" s="30"/>
      <c r="M241" s="22" t="s">
        <v>62</v>
      </c>
      <c r="N241" s="30"/>
      <c r="O241" s="36" t="s">
        <v>66</v>
      </c>
      <c r="P241" s="85" t="s">
        <v>68</v>
      </c>
      <c r="R241" s="101" t="s">
        <v>62</v>
      </c>
      <c r="T241" s="25" t="s">
        <v>66</v>
      </c>
      <c r="U241" s="30"/>
      <c r="V241" s="22" t="s">
        <v>66</v>
      </c>
      <c r="X241" s="25" t="s">
        <v>66</v>
      </c>
      <c r="Y241" s="27"/>
      <c r="Z241" s="30"/>
      <c r="AA241" s="22" t="s">
        <v>66</v>
      </c>
      <c r="AC241" s="25" t="s">
        <v>66</v>
      </c>
      <c r="AD241" s="27"/>
      <c r="AE241" s="30"/>
    </row>
    <row r="242" spans="1:31" x14ac:dyDescent="0.2">
      <c r="A242" s="14">
        <v>79</v>
      </c>
      <c r="B242" t="s">
        <v>62</v>
      </c>
      <c r="E242" s="30"/>
      <c r="F242" s="22" t="s">
        <v>62</v>
      </c>
      <c r="G242" s="27"/>
      <c r="I242" s="25" t="s">
        <v>66</v>
      </c>
      <c r="J242" s="30"/>
      <c r="K242" s="25" t="s">
        <v>68</v>
      </c>
      <c r="L242" s="30"/>
      <c r="M242" s="22" t="s">
        <v>63</v>
      </c>
      <c r="N242" s="49" t="s">
        <v>66</v>
      </c>
      <c r="O242" s="86" t="s">
        <v>66</v>
      </c>
      <c r="P242" s="86" t="s">
        <v>68</v>
      </c>
      <c r="R242" s="101" t="s">
        <v>66</v>
      </c>
      <c r="T242" s="25" t="s">
        <v>66</v>
      </c>
      <c r="U242" s="30"/>
      <c r="V242" s="22" t="s">
        <v>63</v>
      </c>
      <c r="X242" s="25" t="s">
        <v>62</v>
      </c>
      <c r="Y242" s="27"/>
      <c r="Z242" s="30"/>
      <c r="AA242" s="22" t="s">
        <v>62</v>
      </c>
      <c r="AC242" s="25" t="s">
        <v>66</v>
      </c>
      <c r="AD242" s="27"/>
      <c r="AE242" s="30"/>
    </row>
    <row r="243" spans="1:31" x14ac:dyDescent="0.2">
      <c r="A243" s="14">
        <v>79.5</v>
      </c>
      <c r="B243" t="s">
        <v>66</v>
      </c>
      <c r="E243" s="30"/>
      <c r="F243" s="22" t="s">
        <v>63</v>
      </c>
      <c r="G243" s="27"/>
      <c r="I243" s="25" t="s">
        <v>62</v>
      </c>
      <c r="J243" s="30"/>
      <c r="K243" s="25" t="s">
        <v>63</v>
      </c>
      <c r="L243" s="30" t="s">
        <v>66</v>
      </c>
      <c r="M243" s="22" t="s">
        <v>66</v>
      </c>
      <c r="N243" s="30"/>
      <c r="O243" s="86" t="s">
        <v>68</v>
      </c>
      <c r="R243" s="101" t="s">
        <v>66</v>
      </c>
      <c r="T243" s="25" t="s">
        <v>66</v>
      </c>
      <c r="U243" s="30"/>
      <c r="V243" s="22" t="s">
        <v>66</v>
      </c>
      <c r="W243" s="22" t="s">
        <v>63</v>
      </c>
      <c r="X243" s="48" t="s">
        <v>66</v>
      </c>
      <c r="Y243" s="27"/>
      <c r="Z243" s="30"/>
      <c r="AA243" s="22" t="s">
        <v>66</v>
      </c>
      <c r="AC243" s="25" t="s">
        <v>66</v>
      </c>
      <c r="AD243" s="27" t="s">
        <v>68</v>
      </c>
      <c r="AE243" s="30"/>
    </row>
    <row r="244" spans="1:31" x14ac:dyDescent="0.2">
      <c r="A244" s="14">
        <v>80</v>
      </c>
      <c r="B244" t="s">
        <v>66</v>
      </c>
      <c r="E244" s="30"/>
      <c r="F244" s="22" t="s">
        <v>63</v>
      </c>
      <c r="G244" s="27"/>
      <c r="I244" s="25" t="s">
        <v>62</v>
      </c>
      <c r="J244" s="30"/>
      <c r="K244" s="25" t="s">
        <v>63</v>
      </c>
      <c r="L244" s="30" t="s">
        <v>66</v>
      </c>
      <c r="M244" s="22" t="s">
        <v>62</v>
      </c>
      <c r="N244" s="30"/>
      <c r="O244" s="86" t="s">
        <v>63</v>
      </c>
      <c r="P244" s="86" t="s">
        <v>66</v>
      </c>
      <c r="Q244" s="86" t="s">
        <v>68</v>
      </c>
      <c r="R244" s="101" t="s">
        <v>66</v>
      </c>
      <c r="T244" s="25" t="s">
        <v>66</v>
      </c>
      <c r="U244" s="30"/>
      <c r="V244" s="22" t="s">
        <v>63</v>
      </c>
      <c r="X244" s="48" t="s">
        <v>66</v>
      </c>
      <c r="Y244" s="27"/>
      <c r="Z244" s="30"/>
      <c r="AA244" s="22" t="s">
        <v>66</v>
      </c>
      <c r="AB244" t="s">
        <v>68</v>
      </c>
      <c r="AC244" s="25" t="s">
        <v>62</v>
      </c>
      <c r="AD244" s="27"/>
      <c r="AE244" s="30"/>
    </row>
    <row r="245" spans="1:31" x14ac:dyDescent="0.2">
      <c r="A245" s="14">
        <v>80.5</v>
      </c>
      <c r="B245" t="s">
        <v>65</v>
      </c>
      <c r="E245" s="30"/>
      <c r="F245" s="22" t="s">
        <v>62</v>
      </c>
      <c r="G245" s="27"/>
      <c r="I245" s="25" t="s">
        <v>62</v>
      </c>
      <c r="J245" s="30"/>
      <c r="K245" s="25" t="s">
        <v>63</v>
      </c>
      <c r="L245" s="30" t="s">
        <v>66</v>
      </c>
      <c r="M245" s="22" t="s">
        <v>62</v>
      </c>
      <c r="N245" s="30"/>
      <c r="O245" s="86" t="s">
        <v>63</v>
      </c>
      <c r="P245" s="86" t="s">
        <v>68</v>
      </c>
      <c r="R245" s="101" t="s">
        <v>62</v>
      </c>
      <c r="T245" s="25" t="s">
        <v>66</v>
      </c>
      <c r="U245" s="30"/>
      <c r="V245" s="22" t="s">
        <v>66</v>
      </c>
      <c r="W245" s="22" t="s">
        <v>68</v>
      </c>
      <c r="X245" s="48" t="s">
        <v>66</v>
      </c>
      <c r="Y245" s="27"/>
      <c r="Z245" s="30"/>
      <c r="AA245" s="22" t="s">
        <v>66</v>
      </c>
      <c r="AC245" s="25" t="s">
        <v>66</v>
      </c>
      <c r="AD245" s="27"/>
      <c r="AE245" s="30"/>
    </row>
    <row r="246" spans="1:31" x14ac:dyDescent="0.2">
      <c r="A246" s="14">
        <v>81</v>
      </c>
      <c r="B246" t="s">
        <v>62</v>
      </c>
      <c r="E246" s="30"/>
      <c r="F246" s="22" t="s">
        <v>65</v>
      </c>
      <c r="G246" s="27" t="s">
        <v>63</v>
      </c>
      <c r="I246" s="25" t="s">
        <v>62</v>
      </c>
      <c r="J246" s="30"/>
      <c r="K246" s="25" t="s">
        <v>62</v>
      </c>
      <c r="L246" s="30"/>
      <c r="M246" s="22" t="s">
        <v>63</v>
      </c>
      <c r="N246" s="30"/>
      <c r="O246" s="86" t="s">
        <v>63</v>
      </c>
      <c r="R246" s="101" t="s">
        <v>62</v>
      </c>
      <c r="T246" s="25" t="s">
        <v>66</v>
      </c>
      <c r="U246" s="30"/>
      <c r="V246" s="22" t="s">
        <v>66</v>
      </c>
      <c r="X246" s="48" t="s">
        <v>66</v>
      </c>
      <c r="Y246" s="27"/>
      <c r="Z246" s="30"/>
      <c r="AA246" s="22" t="s">
        <v>66</v>
      </c>
      <c r="AC246" s="25" t="s">
        <v>66</v>
      </c>
      <c r="AD246" s="27"/>
      <c r="AE246" s="30"/>
    </row>
    <row r="247" spans="1:31" x14ac:dyDescent="0.2">
      <c r="A247" s="14">
        <v>81.5</v>
      </c>
      <c r="B247" t="s">
        <v>65</v>
      </c>
      <c r="C247" t="s">
        <v>63</v>
      </c>
      <c r="D247" t="s">
        <v>66</v>
      </c>
      <c r="E247" s="30"/>
      <c r="F247" s="22" t="s">
        <v>65</v>
      </c>
      <c r="G247" s="27"/>
      <c r="I247" s="25" t="s">
        <v>62</v>
      </c>
      <c r="J247" s="30"/>
      <c r="K247" s="25" t="s">
        <v>63</v>
      </c>
      <c r="L247" s="30"/>
      <c r="M247" s="22" t="s">
        <v>62</v>
      </c>
      <c r="N247" s="30"/>
      <c r="O247" s="86" t="s">
        <v>66</v>
      </c>
      <c r="P247" s="86" t="s">
        <v>68</v>
      </c>
      <c r="R247" s="101" t="s">
        <v>66</v>
      </c>
      <c r="T247" s="25" t="s">
        <v>63</v>
      </c>
      <c r="U247" s="30" t="s">
        <v>66</v>
      </c>
      <c r="V247" s="22" t="s">
        <v>66</v>
      </c>
      <c r="X247" s="48" t="s">
        <v>63</v>
      </c>
      <c r="Y247" s="27"/>
      <c r="Z247" s="30"/>
      <c r="AA247" s="22" t="s">
        <v>66</v>
      </c>
      <c r="AC247" s="25" t="s">
        <v>63</v>
      </c>
      <c r="AD247" s="27"/>
      <c r="AE247" s="30"/>
    </row>
    <row r="248" spans="1:31" x14ac:dyDescent="0.2">
      <c r="A248" s="14">
        <v>82</v>
      </c>
      <c r="B248" t="s">
        <v>65</v>
      </c>
      <c r="E248" s="30"/>
      <c r="F248" s="22" t="s">
        <v>65</v>
      </c>
      <c r="G248" s="27"/>
      <c r="I248" s="25" t="s">
        <v>66</v>
      </c>
      <c r="J248" s="30"/>
      <c r="K248" s="25" t="s">
        <v>63</v>
      </c>
      <c r="L248" s="30"/>
      <c r="M248" s="22" t="s">
        <v>66</v>
      </c>
      <c r="N248" s="30"/>
      <c r="O248" s="86" t="s">
        <v>63</v>
      </c>
      <c r="R248" s="101" t="s">
        <v>66</v>
      </c>
      <c r="T248" s="25" t="s">
        <v>66</v>
      </c>
      <c r="U248" s="30"/>
      <c r="V248" s="22" t="s">
        <v>66</v>
      </c>
      <c r="X248" s="48" t="s">
        <v>63</v>
      </c>
      <c r="Y248" s="22" t="s">
        <v>66</v>
      </c>
      <c r="Z248" s="30"/>
      <c r="AA248" s="22" t="s">
        <v>66</v>
      </c>
      <c r="AB248" s="22" t="s">
        <v>63</v>
      </c>
      <c r="AC248" s="25" t="s">
        <v>66</v>
      </c>
      <c r="AD248" s="27"/>
      <c r="AE248" s="30"/>
    </row>
    <row r="249" spans="1:31" x14ac:dyDescent="0.2">
      <c r="A249" s="14">
        <v>82.5</v>
      </c>
      <c r="B249" t="s">
        <v>65</v>
      </c>
      <c r="E249" s="30"/>
      <c r="F249" s="22" t="s">
        <v>65</v>
      </c>
      <c r="G249" s="27" t="s">
        <v>63</v>
      </c>
      <c r="I249" s="25" t="s">
        <v>62</v>
      </c>
      <c r="J249" s="30"/>
      <c r="K249" s="25" t="s">
        <v>63</v>
      </c>
      <c r="L249" s="30"/>
      <c r="M249" s="22" t="s">
        <v>66</v>
      </c>
      <c r="N249" s="30"/>
      <c r="O249" s="86" t="s">
        <v>63</v>
      </c>
      <c r="R249" s="101" t="s">
        <v>66</v>
      </c>
      <c r="T249" s="25" t="s">
        <v>66</v>
      </c>
      <c r="U249" s="30"/>
      <c r="V249" s="22" t="s">
        <v>66</v>
      </c>
      <c r="W249" s="22" t="s">
        <v>63</v>
      </c>
      <c r="X249" s="48" t="s">
        <v>66</v>
      </c>
      <c r="Y249" s="27"/>
      <c r="Z249" s="30"/>
      <c r="AA249" s="22" t="s">
        <v>62</v>
      </c>
      <c r="AC249" s="25" t="s">
        <v>66</v>
      </c>
      <c r="AD249" s="27" t="s">
        <v>99</v>
      </c>
      <c r="AE249" s="30"/>
    </row>
    <row r="250" spans="1:31" x14ac:dyDescent="0.2">
      <c r="A250" s="14">
        <v>83</v>
      </c>
      <c r="B250" t="s">
        <v>69</v>
      </c>
      <c r="E250" s="30"/>
      <c r="F250" s="22" t="s">
        <v>65</v>
      </c>
      <c r="G250" s="27"/>
      <c r="I250" s="25" t="s">
        <v>62</v>
      </c>
      <c r="J250" s="30"/>
      <c r="K250" s="25" t="s">
        <v>63</v>
      </c>
      <c r="L250" s="30"/>
      <c r="M250" s="22" t="s">
        <v>62</v>
      </c>
      <c r="N250" s="30"/>
      <c r="O250" s="86" t="s">
        <v>63</v>
      </c>
      <c r="P250" s="86" t="s">
        <v>66</v>
      </c>
      <c r="R250" s="101" t="s">
        <v>66</v>
      </c>
      <c r="T250" s="25" t="s">
        <v>63</v>
      </c>
      <c r="U250" s="30" t="s">
        <v>66</v>
      </c>
      <c r="V250" s="22" t="s">
        <v>63</v>
      </c>
      <c r="X250" s="48" t="s">
        <v>66</v>
      </c>
      <c r="Y250" s="27"/>
      <c r="Z250" s="30"/>
      <c r="AA250" s="22" t="s">
        <v>66</v>
      </c>
      <c r="AC250" s="25" t="s">
        <v>66</v>
      </c>
      <c r="AD250" s="27" t="s">
        <v>101</v>
      </c>
      <c r="AE250" s="30"/>
    </row>
    <row r="251" spans="1:31" x14ac:dyDescent="0.2">
      <c r="A251" s="14">
        <v>83.5</v>
      </c>
      <c r="B251" t="s">
        <v>66</v>
      </c>
      <c r="E251" s="30"/>
      <c r="F251" s="22" t="s">
        <v>63</v>
      </c>
      <c r="G251" s="27" t="s">
        <v>66</v>
      </c>
      <c r="I251" s="25" t="s">
        <v>66</v>
      </c>
      <c r="J251" s="30"/>
      <c r="K251" s="25" t="s">
        <v>63</v>
      </c>
      <c r="L251" s="30" t="s">
        <v>66</v>
      </c>
      <c r="M251" s="22" t="s">
        <v>62</v>
      </c>
      <c r="N251" s="30"/>
      <c r="O251" s="86" t="s">
        <v>63</v>
      </c>
      <c r="R251" s="101" t="s">
        <v>66</v>
      </c>
      <c r="T251" s="25" t="s">
        <v>63</v>
      </c>
      <c r="U251" s="30" t="s">
        <v>66</v>
      </c>
      <c r="V251" s="22" t="s">
        <v>66</v>
      </c>
      <c r="X251" s="48" t="s">
        <v>66</v>
      </c>
      <c r="Y251" s="27"/>
      <c r="Z251" s="30"/>
      <c r="AA251" s="22" t="s">
        <v>66</v>
      </c>
      <c r="AC251" s="25" t="s">
        <v>66</v>
      </c>
      <c r="AD251" s="27"/>
      <c r="AE251" s="30"/>
    </row>
    <row r="252" spans="1:31" x14ac:dyDescent="0.2">
      <c r="A252" s="14">
        <v>84</v>
      </c>
      <c r="B252" t="s">
        <v>66</v>
      </c>
      <c r="E252" s="30"/>
      <c r="F252" s="22" t="s">
        <v>63</v>
      </c>
      <c r="G252" s="27"/>
      <c r="I252" s="25" t="s">
        <v>63</v>
      </c>
      <c r="J252" s="30"/>
      <c r="K252" s="25" t="s">
        <v>63</v>
      </c>
      <c r="L252" s="30" t="s">
        <v>66</v>
      </c>
      <c r="M252" s="22" t="s">
        <v>66</v>
      </c>
      <c r="N252" s="49" t="s">
        <v>63</v>
      </c>
      <c r="O252" s="86" t="s">
        <v>63</v>
      </c>
      <c r="R252" s="101" t="s">
        <v>66</v>
      </c>
      <c r="T252" s="25" t="s">
        <v>63</v>
      </c>
      <c r="U252" s="30" t="s">
        <v>66</v>
      </c>
      <c r="V252" s="22" t="s">
        <v>63</v>
      </c>
      <c r="X252" s="48" t="s">
        <v>66</v>
      </c>
      <c r="Y252" s="27"/>
      <c r="Z252" s="30"/>
      <c r="AA252" s="22" t="s">
        <v>66</v>
      </c>
      <c r="AC252" s="25" t="s">
        <v>66</v>
      </c>
      <c r="AD252" s="27"/>
      <c r="AE252" s="30"/>
    </row>
    <row r="253" spans="1:31" x14ac:dyDescent="0.2">
      <c r="A253" s="14">
        <v>84.5</v>
      </c>
      <c r="B253" t="s">
        <v>65</v>
      </c>
      <c r="C253" t="s">
        <v>69</v>
      </c>
      <c r="E253" s="30"/>
      <c r="F253" s="22" t="s">
        <v>65</v>
      </c>
      <c r="G253" s="22" t="s">
        <v>63</v>
      </c>
      <c r="I253" s="25" t="s">
        <v>66</v>
      </c>
      <c r="J253" s="30"/>
      <c r="K253" s="25" t="s">
        <v>63</v>
      </c>
      <c r="L253" s="30" t="s">
        <v>66</v>
      </c>
      <c r="M253" s="22" t="s">
        <v>66</v>
      </c>
      <c r="N253" s="30"/>
      <c r="O253" s="86" t="s">
        <v>63</v>
      </c>
      <c r="P253" s="86" t="s">
        <v>66</v>
      </c>
      <c r="R253" s="101" t="s">
        <v>66</v>
      </c>
      <c r="T253" s="25" t="s">
        <v>63</v>
      </c>
      <c r="U253" s="30"/>
      <c r="V253" s="22" t="s">
        <v>66</v>
      </c>
      <c r="X253" s="48" t="s">
        <v>66</v>
      </c>
      <c r="Y253" s="27"/>
      <c r="Z253" s="30"/>
      <c r="AA253" s="22" t="s">
        <v>66</v>
      </c>
      <c r="AC253" s="25" t="s">
        <v>63</v>
      </c>
      <c r="AD253" s="27"/>
      <c r="AE253" s="30"/>
    </row>
    <row r="254" spans="1:31" x14ac:dyDescent="0.2">
      <c r="A254" s="14">
        <v>85</v>
      </c>
      <c r="B254" t="s">
        <v>65</v>
      </c>
      <c r="C254" t="s">
        <v>63</v>
      </c>
      <c r="E254" s="30"/>
      <c r="F254" s="22" t="s">
        <v>65</v>
      </c>
      <c r="G254" s="22" t="s">
        <v>64</v>
      </c>
      <c r="H254" s="22" t="s">
        <v>63</v>
      </c>
      <c r="I254" s="48" t="s">
        <v>62</v>
      </c>
      <c r="J254" s="30"/>
      <c r="K254" s="25" t="s">
        <v>63</v>
      </c>
      <c r="L254" s="30" t="s">
        <v>66</v>
      </c>
      <c r="M254" s="22" t="s">
        <v>66</v>
      </c>
      <c r="N254" s="30"/>
      <c r="O254" s="86" t="s">
        <v>63</v>
      </c>
      <c r="P254" s="86" t="s">
        <v>66</v>
      </c>
      <c r="R254" s="101" t="s">
        <v>66</v>
      </c>
      <c r="T254" s="25" t="s">
        <v>63</v>
      </c>
      <c r="U254" s="30" t="s">
        <v>66</v>
      </c>
      <c r="V254" s="22" t="s">
        <v>66</v>
      </c>
      <c r="W254" s="22" t="s">
        <v>63</v>
      </c>
      <c r="X254" s="48" t="s">
        <v>66</v>
      </c>
      <c r="Y254" s="27"/>
      <c r="Z254" s="30"/>
      <c r="AA254" s="22" t="s">
        <v>62</v>
      </c>
      <c r="AC254" s="25" t="s">
        <v>63</v>
      </c>
      <c r="AD254" s="27" t="s">
        <v>99</v>
      </c>
      <c r="AE254" s="30"/>
    </row>
    <row r="255" spans="1:31" x14ac:dyDescent="0.2">
      <c r="A255" s="14">
        <v>85.5</v>
      </c>
      <c r="B255" t="s">
        <v>65</v>
      </c>
      <c r="E255" s="30"/>
      <c r="F255" s="22" t="s">
        <v>65</v>
      </c>
      <c r="G255" s="27"/>
      <c r="I255" s="48" t="s">
        <v>66</v>
      </c>
      <c r="J255" s="30"/>
      <c r="K255" s="25" t="s">
        <v>66</v>
      </c>
      <c r="L255" s="30"/>
      <c r="M255" s="22" t="s">
        <v>66</v>
      </c>
      <c r="N255" s="30"/>
      <c r="O255" s="86" t="s">
        <v>63</v>
      </c>
      <c r="P255" s="86" t="s">
        <v>66</v>
      </c>
      <c r="R255" s="101" t="s">
        <v>62</v>
      </c>
      <c r="T255" s="25" t="s">
        <v>63</v>
      </c>
      <c r="U255" s="30" t="s">
        <v>66</v>
      </c>
      <c r="V255" s="22" t="s">
        <v>66</v>
      </c>
      <c r="W255" t="s">
        <v>63</v>
      </c>
      <c r="X255" s="48" t="s">
        <v>63</v>
      </c>
      <c r="Y255" s="27"/>
      <c r="Z255" s="30"/>
      <c r="AA255" s="22" t="s">
        <v>62</v>
      </c>
      <c r="AC255" s="25" t="s">
        <v>63</v>
      </c>
      <c r="AD255" s="27"/>
      <c r="AE255" s="30"/>
    </row>
    <row r="256" spans="1:31" x14ac:dyDescent="0.2">
      <c r="A256" s="14">
        <v>86</v>
      </c>
      <c r="B256" t="s">
        <v>65</v>
      </c>
      <c r="C256" t="s">
        <v>64</v>
      </c>
      <c r="D256" t="s">
        <v>66</v>
      </c>
      <c r="E256" s="30"/>
      <c r="F256" s="22" t="s">
        <v>67</v>
      </c>
      <c r="G256" s="22" t="s">
        <v>63</v>
      </c>
      <c r="I256" s="48" t="s">
        <v>62</v>
      </c>
      <c r="J256" s="30"/>
      <c r="K256" s="25" t="s">
        <v>66</v>
      </c>
      <c r="L256" s="30"/>
      <c r="M256" s="22" t="s">
        <v>63</v>
      </c>
      <c r="N256" s="30"/>
      <c r="O256" s="86" t="s">
        <v>63</v>
      </c>
      <c r="R256" s="101" t="s">
        <v>66</v>
      </c>
      <c r="T256" s="25" t="s">
        <v>63</v>
      </c>
      <c r="U256" s="30"/>
      <c r="V256" s="22" t="s">
        <v>63</v>
      </c>
      <c r="X256" s="48" t="s">
        <v>63</v>
      </c>
      <c r="Y256" s="27"/>
      <c r="Z256" s="30"/>
      <c r="AA256" s="22" t="s">
        <v>62</v>
      </c>
      <c r="AC256" s="25" t="s">
        <v>63</v>
      </c>
      <c r="AD256" s="27"/>
      <c r="AE256" s="30"/>
    </row>
    <row r="257" spans="1:31" x14ac:dyDescent="0.2">
      <c r="A257" s="14">
        <v>86.5</v>
      </c>
      <c r="B257" t="s">
        <v>65</v>
      </c>
      <c r="E257" s="30"/>
      <c r="F257" s="22" t="s">
        <v>67</v>
      </c>
      <c r="G257" s="22" t="s">
        <v>63</v>
      </c>
      <c r="I257" s="48" t="s">
        <v>66</v>
      </c>
      <c r="J257" s="30"/>
      <c r="K257" s="25" t="s">
        <v>62</v>
      </c>
      <c r="L257" s="30"/>
      <c r="M257" s="22" t="s">
        <v>62</v>
      </c>
      <c r="N257" s="30"/>
      <c r="O257" s="86" t="s">
        <v>63</v>
      </c>
      <c r="R257" s="101" t="s">
        <v>62</v>
      </c>
      <c r="T257" s="25" t="s">
        <v>63</v>
      </c>
      <c r="U257" s="30" t="s">
        <v>66</v>
      </c>
      <c r="V257" s="22" t="s">
        <v>63</v>
      </c>
      <c r="X257" s="48" t="s">
        <v>66</v>
      </c>
      <c r="Y257" s="27"/>
      <c r="Z257" s="30"/>
      <c r="AA257" s="22" t="s">
        <v>62</v>
      </c>
      <c r="AC257" s="25" t="s">
        <v>63</v>
      </c>
      <c r="AD257" s="27" t="s">
        <v>66</v>
      </c>
      <c r="AE257" s="30"/>
    </row>
    <row r="258" spans="1:31" x14ac:dyDescent="0.2">
      <c r="A258" s="14">
        <v>87</v>
      </c>
      <c r="B258" t="s">
        <v>67</v>
      </c>
      <c r="E258" s="30"/>
      <c r="F258" s="22" t="s">
        <v>67</v>
      </c>
      <c r="G258" s="22" t="s">
        <v>63</v>
      </c>
      <c r="I258" s="48" t="s">
        <v>62</v>
      </c>
      <c r="J258" s="30"/>
      <c r="K258" s="25" t="s">
        <v>62</v>
      </c>
      <c r="L258" s="30"/>
      <c r="M258" s="22" t="s">
        <v>62</v>
      </c>
      <c r="N258" s="30"/>
      <c r="O258" s="86" t="s">
        <v>63</v>
      </c>
      <c r="R258" s="101" t="s">
        <v>66</v>
      </c>
      <c r="T258" s="25" t="s">
        <v>63</v>
      </c>
      <c r="U258" s="30" t="s">
        <v>66</v>
      </c>
      <c r="V258" s="22" t="s">
        <v>63</v>
      </c>
      <c r="X258" s="48" t="s">
        <v>63</v>
      </c>
      <c r="Y258" s="22" t="s">
        <v>66</v>
      </c>
      <c r="Z258" s="30"/>
      <c r="AA258" s="22" t="s">
        <v>62</v>
      </c>
      <c r="AC258" s="25" t="s">
        <v>63</v>
      </c>
      <c r="AD258" s="27"/>
      <c r="AE258" s="30"/>
    </row>
    <row r="259" spans="1:31" x14ac:dyDescent="0.2">
      <c r="A259" s="14">
        <v>87.5</v>
      </c>
      <c r="B259" t="s">
        <v>64</v>
      </c>
      <c r="C259" t="s">
        <v>63</v>
      </c>
      <c r="E259" s="30"/>
      <c r="F259" s="22" t="s">
        <v>64</v>
      </c>
      <c r="G259" s="27"/>
      <c r="I259" s="48" t="s">
        <v>62</v>
      </c>
      <c r="J259" s="30"/>
      <c r="K259" s="25" t="s">
        <v>63</v>
      </c>
      <c r="L259" s="30"/>
      <c r="M259" s="22" t="s">
        <v>62</v>
      </c>
      <c r="N259" s="30"/>
      <c r="O259" s="86" t="s">
        <v>63</v>
      </c>
      <c r="R259" s="101" t="s">
        <v>66</v>
      </c>
      <c r="T259" s="25" t="s">
        <v>63</v>
      </c>
      <c r="U259" s="30" t="s">
        <v>66</v>
      </c>
      <c r="V259" s="22" t="s">
        <v>62</v>
      </c>
      <c r="X259" s="48" t="s">
        <v>66</v>
      </c>
      <c r="Y259" s="27"/>
      <c r="Z259" s="30"/>
      <c r="AA259" s="22" t="s">
        <v>62</v>
      </c>
      <c r="AC259" s="25" t="s">
        <v>66</v>
      </c>
      <c r="AD259" s="27"/>
      <c r="AE259" s="30"/>
    </row>
    <row r="260" spans="1:31" x14ac:dyDescent="0.2">
      <c r="A260" s="14">
        <v>88</v>
      </c>
      <c r="B260" t="s">
        <v>65</v>
      </c>
      <c r="C260" t="s">
        <v>64</v>
      </c>
      <c r="E260" s="30"/>
      <c r="F260" s="22" t="s">
        <v>64</v>
      </c>
      <c r="G260" s="22" t="s">
        <v>65</v>
      </c>
      <c r="I260" s="48" t="s">
        <v>62</v>
      </c>
      <c r="J260" s="30"/>
      <c r="K260" s="25" t="s">
        <v>66</v>
      </c>
      <c r="L260" s="30"/>
      <c r="M260" s="22" t="s">
        <v>62</v>
      </c>
      <c r="N260" s="30"/>
      <c r="O260" s="86" t="s">
        <v>63</v>
      </c>
      <c r="R260" s="101" t="s">
        <v>66</v>
      </c>
      <c r="T260" s="25" t="s">
        <v>63</v>
      </c>
      <c r="U260" s="30"/>
      <c r="V260" s="22" t="s">
        <v>66</v>
      </c>
      <c r="X260" s="48" t="s">
        <v>66</v>
      </c>
      <c r="Y260" s="27"/>
      <c r="Z260" s="30"/>
      <c r="AA260" s="22" t="s">
        <v>62</v>
      </c>
      <c r="AC260" s="25" t="s">
        <v>63</v>
      </c>
      <c r="AD260" s="27" t="s">
        <v>66</v>
      </c>
      <c r="AE260" s="30"/>
    </row>
    <row r="261" spans="1:31" x14ac:dyDescent="0.2">
      <c r="A261" s="14">
        <v>88.5</v>
      </c>
      <c r="B261" t="s">
        <v>65</v>
      </c>
      <c r="E261" s="30"/>
      <c r="F261" s="22" t="s">
        <v>67</v>
      </c>
      <c r="G261" s="27"/>
      <c r="I261" s="48" t="s">
        <v>62</v>
      </c>
      <c r="J261" s="30"/>
      <c r="K261" s="25" t="s">
        <v>62</v>
      </c>
      <c r="L261" s="30"/>
      <c r="M261" s="22" t="s">
        <v>63</v>
      </c>
      <c r="N261" s="30"/>
      <c r="O261" s="86" t="s">
        <v>63</v>
      </c>
      <c r="P261" s="86" t="s">
        <v>66</v>
      </c>
      <c r="R261" s="101" t="s">
        <v>66</v>
      </c>
      <c r="T261" s="25" t="s">
        <v>66</v>
      </c>
      <c r="U261" s="30"/>
      <c r="V261" s="22" t="s">
        <v>62</v>
      </c>
      <c r="X261" s="48" t="s">
        <v>66</v>
      </c>
      <c r="Y261" s="27"/>
      <c r="Z261" s="30"/>
      <c r="AA261" s="22" t="s">
        <v>62</v>
      </c>
      <c r="AC261" s="25" t="s">
        <v>63</v>
      </c>
      <c r="AD261" s="27" t="s">
        <v>66</v>
      </c>
      <c r="AE261" s="30"/>
    </row>
    <row r="262" spans="1:31" x14ac:dyDescent="0.2">
      <c r="A262" s="14">
        <v>89</v>
      </c>
      <c r="B262" t="s">
        <v>64</v>
      </c>
      <c r="C262" t="s">
        <v>63</v>
      </c>
      <c r="E262" s="30"/>
      <c r="F262" s="22" t="s">
        <v>65</v>
      </c>
      <c r="G262" s="22" t="s">
        <v>63</v>
      </c>
      <c r="I262" s="48" t="s">
        <v>62</v>
      </c>
      <c r="J262" s="30"/>
      <c r="K262" s="25" t="s">
        <v>62</v>
      </c>
      <c r="L262" s="30"/>
      <c r="M262" s="22" t="s">
        <v>63</v>
      </c>
      <c r="N262" s="30"/>
      <c r="O262" s="86" t="s">
        <v>63</v>
      </c>
      <c r="R262" s="101" t="s">
        <v>66</v>
      </c>
      <c r="T262" s="25" t="s">
        <v>63</v>
      </c>
      <c r="U262" s="30"/>
      <c r="V262" s="22" t="s">
        <v>62</v>
      </c>
      <c r="X262" s="48" t="s">
        <v>66</v>
      </c>
      <c r="Y262" s="27"/>
      <c r="Z262" s="30"/>
      <c r="AA262" s="22" t="s">
        <v>62</v>
      </c>
      <c r="AC262" s="25" t="s">
        <v>66</v>
      </c>
      <c r="AD262" s="22" t="s">
        <v>101</v>
      </c>
      <c r="AE262" s="30"/>
    </row>
    <row r="263" spans="1:31" x14ac:dyDescent="0.2">
      <c r="A263" s="14">
        <v>89.5</v>
      </c>
      <c r="B263" t="s">
        <v>67</v>
      </c>
      <c r="E263" s="30"/>
      <c r="F263" s="22" t="s">
        <v>62</v>
      </c>
      <c r="G263" s="27"/>
      <c r="I263" s="48" t="s">
        <v>62</v>
      </c>
      <c r="J263" s="30"/>
      <c r="K263" s="25" t="s">
        <v>63</v>
      </c>
      <c r="L263" s="30"/>
      <c r="M263" s="22" t="s">
        <v>62</v>
      </c>
      <c r="N263" s="30"/>
      <c r="O263" s="86" t="s">
        <v>63</v>
      </c>
      <c r="R263" s="101" t="s">
        <v>66</v>
      </c>
      <c r="T263" s="25" t="s">
        <v>63</v>
      </c>
      <c r="U263" s="30" t="s">
        <v>66</v>
      </c>
      <c r="V263" s="22" t="s">
        <v>62</v>
      </c>
      <c r="X263" s="48" t="s">
        <v>66</v>
      </c>
      <c r="Y263" s="22" t="s">
        <v>63</v>
      </c>
      <c r="Z263" s="30"/>
      <c r="AA263" s="22" t="s">
        <v>62</v>
      </c>
      <c r="AC263" s="25" t="s">
        <v>63</v>
      </c>
      <c r="AD263" s="27"/>
      <c r="AE263" s="30"/>
    </row>
    <row r="264" spans="1:31" x14ac:dyDescent="0.2">
      <c r="A264" s="14">
        <v>90</v>
      </c>
      <c r="B264" t="s">
        <v>67</v>
      </c>
      <c r="C264" t="s">
        <v>63</v>
      </c>
      <c r="E264" s="30"/>
      <c r="F264" s="22" t="s">
        <v>64</v>
      </c>
      <c r="G264" s="27"/>
      <c r="I264" s="48" t="s">
        <v>66</v>
      </c>
      <c r="J264" s="30"/>
      <c r="K264" s="25" t="s">
        <v>63</v>
      </c>
      <c r="L264" s="30"/>
      <c r="M264" s="22" t="s">
        <v>66</v>
      </c>
      <c r="N264" s="30"/>
      <c r="O264" s="86" t="s">
        <v>63</v>
      </c>
      <c r="R264" s="101" t="s">
        <v>62</v>
      </c>
      <c r="T264" s="25" t="s">
        <v>63</v>
      </c>
      <c r="U264" s="30" t="s">
        <v>66</v>
      </c>
      <c r="V264" s="22" t="s">
        <v>62</v>
      </c>
      <c r="X264" s="48" t="s">
        <v>63</v>
      </c>
      <c r="Y264" s="27"/>
      <c r="Z264" s="30"/>
      <c r="AA264" s="22" t="s">
        <v>62</v>
      </c>
      <c r="AC264" s="25" t="s">
        <v>63</v>
      </c>
      <c r="AD264" s="27"/>
      <c r="AE264" s="30"/>
    </row>
    <row r="265" spans="1:31" x14ac:dyDescent="0.2">
      <c r="A265" s="14">
        <v>90.5</v>
      </c>
      <c r="B265" t="s">
        <v>64</v>
      </c>
      <c r="C265" t="s">
        <v>63</v>
      </c>
      <c r="E265" s="30"/>
      <c r="F265" s="22" t="s">
        <v>65</v>
      </c>
      <c r="G265" s="22" t="s">
        <v>63</v>
      </c>
      <c r="I265" s="48" t="s">
        <v>63</v>
      </c>
      <c r="J265" s="30"/>
      <c r="K265" s="25" t="s">
        <v>63</v>
      </c>
      <c r="L265" s="30"/>
      <c r="M265" s="22" t="s">
        <v>66</v>
      </c>
      <c r="N265" s="30"/>
      <c r="O265" s="86" t="s">
        <v>63</v>
      </c>
      <c r="R265" s="101" t="s">
        <v>62</v>
      </c>
      <c r="T265" s="25" t="s">
        <v>63</v>
      </c>
      <c r="U265" s="30" t="s">
        <v>66</v>
      </c>
      <c r="V265" s="22" t="s">
        <v>66</v>
      </c>
      <c r="W265" s="22" t="s">
        <v>63</v>
      </c>
      <c r="X265" s="48" t="s">
        <v>66</v>
      </c>
      <c r="Y265" s="27"/>
      <c r="Z265" s="30"/>
      <c r="AA265" s="22" t="s">
        <v>62</v>
      </c>
      <c r="AC265" s="25" t="s">
        <v>63</v>
      </c>
      <c r="AD265" s="27"/>
      <c r="AE265" s="30"/>
    </row>
    <row r="266" spans="1:31" x14ac:dyDescent="0.2">
      <c r="A266" s="14">
        <v>91</v>
      </c>
      <c r="B266" t="s">
        <v>65</v>
      </c>
      <c r="C266" t="s">
        <v>63</v>
      </c>
      <c r="E266" s="30"/>
      <c r="F266" s="22" t="s">
        <v>67</v>
      </c>
      <c r="G266" s="27"/>
      <c r="I266" s="48" t="s">
        <v>63</v>
      </c>
      <c r="J266" s="30"/>
      <c r="K266" s="25" t="s">
        <v>63</v>
      </c>
      <c r="L266" s="30"/>
      <c r="M266" s="22" t="s">
        <v>62</v>
      </c>
      <c r="N266" s="30"/>
      <c r="O266" s="86" t="s">
        <v>63</v>
      </c>
      <c r="R266" s="101" t="s">
        <v>62</v>
      </c>
      <c r="T266" s="25" t="s">
        <v>63</v>
      </c>
      <c r="U266" s="30"/>
      <c r="V266" s="22" t="s">
        <v>63</v>
      </c>
      <c r="X266" s="48" t="s">
        <v>63</v>
      </c>
      <c r="Y266" s="27"/>
      <c r="Z266" s="30"/>
      <c r="AA266" s="22" t="s">
        <v>66</v>
      </c>
      <c r="AC266" s="25" t="s">
        <v>63</v>
      </c>
      <c r="AD266" s="27"/>
      <c r="AE266" s="30"/>
    </row>
    <row r="267" spans="1:31" x14ac:dyDescent="0.2">
      <c r="A267" s="14">
        <v>91.5</v>
      </c>
      <c r="B267" t="s">
        <v>63</v>
      </c>
      <c r="E267" s="30"/>
      <c r="F267" s="22" t="s">
        <v>63</v>
      </c>
      <c r="G267" s="27"/>
      <c r="I267" s="48" t="s">
        <v>62</v>
      </c>
      <c r="J267" s="30"/>
      <c r="K267" s="25" t="s">
        <v>63</v>
      </c>
      <c r="L267" s="30"/>
      <c r="M267" s="22" t="s">
        <v>62</v>
      </c>
      <c r="N267" s="30"/>
      <c r="O267" s="86" t="s">
        <v>63</v>
      </c>
      <c r="R267" s="101" t="s">
        <v>62</v>
      </c>
      <c r="T267" s="25" t="s">
        <v>63</v>
      </c>
      <c r="U267" s="30"/>
      <c r="V267" s="22" t="s">
        <v>63</v>
      </c>
      <c r="X267" s="48" t="s">
        <v>66</v>
      </c>
      <c r="Y267" s="22" t="s">
        <v>63</v>
      </c>
      <c r="Z267" s="30"/>
      <c r="AA267" s="22" t="s">
        <v>62</v>
      </c>
      <c r="AC267" s="25" t="s">
        <v>63</v>
      </c>
      <c r="AD267" s="22" t="s">
        <v>66</v>
      </c>
      <c r="AE267" s="30"/>
    </row>
    <row r="268" spans="1:31" x14ac:dyDescent="0.2">
      <c r="A268" s="14">
        <v>92</v>
      </c>
      <c r="B268" t="s">
        <v>62</v>
      </c>
      <c r="E268" s="30"/>
      <c r="F268" s="22" t="s">
        <v>63</v>
      </c>
      <c r="G268" s="27"/>
      <c r="I268" s="48" t="s">
        <v>62</v>
      </c>
      <c r="J268" s="30"/>
      <c r="K268" s="25" t="s">
        <v>63</v>
      </c>
      <c r="L268" s="30"/>
      <c r="M268" s="22" t="s">
        <v>62</v>
      </c>
      <c r="N268" s="30"/>
      <c r="O268" s="86" t="s">
        <v>63</v>
      </c>
      <c r="R268" s="101" t="s">
        <v>62</v>
      </c>
      <c r="T268" s="25" t="s">
        <v>63</v>
      </c>
      <c r="U268" s="30"/>
      <c r="V268" s="22" t="s">
        <v>62</v>
      </c>
      <c r="X268" s="48" t="s">
        <v>62</v>
      </c>
      <c r="Y268" s="27"/>
      <c r="Z268" s="30"/>
      <c r="AA268" s="22" t="s">
        <v>66</v>
      </c>
      <c r="AC268" s="25" t="s">
        <v>63</v>
      </c>
      <c r="AD268" s="27"/>
      <c r="AE268" s="30"/>
    </row>
    <row r="269" spans="1:31" x14ac:dyDescent="0.2">
      <c r="A269" s="14">
        <v>92.5</v>
      </c>
      <c r="B269" t="s">
        <v>65</v>
      </c>
      <c r="E269" s="30"/>
      <c r="F269" s="22" t="s">
        <v>63</v>
      </c>
      <c r="G269" s="27"/>
      <c r="I269" s="48" t="s">
        <v>62</v>
      </c>
      <c r="J269" s="30"/>
      <c r="K269" s="25" t="s">
        <v>63</v>
      </c>
      <c r="L269" s="30"/>
      <c r="M269" s="22" t="s">
        <v>62</v>
      </c>
      <c r="N269" s="30"/>
      <c r="O269" s="86" t="s">
        <v>63</v>
      </c>
      <c r="R269" s="101" t="s">
        <v>62</v>
      </c>
      <c r="T269" s="25" t="s">
        <v>63</v>
      </c>
      <c r="U269" s="30"/>
      <c r="V269" s="22" t="s">
        <v>63</v>
      </c>
      <c r="X269" s="48" t="s">
        <v>63</v>
      </c>
      <c r="Y269" s="27"/>
      <c r="Z269" s="30"/>
      <c r="AA269" s="22" t="s">
        <v>62</v>
      </c>
      <c r="AC269" s="25" t="s">
        <v>63</v>
      </c>
      <c r="AD269" s="27"/>
      <c r="AE269" s="30"/>
    </row>
    <row r="270" spans="1:31" x14ac:dyDescent="0.2">
      <c r="A270" s="14">
        <v>93</v>
      </c>
      <c r="B270" t="s">
        <v>63</v>
      </c>
      <c r="E270" s="30"/>
      <c r="F270" s="22" t="s">
        <v>63</v>
      </c>
      <c r="G270" s="27"/>
      <c r="I270" s="48" t="s">
        <v>62</v>
      </c>
      <c r="J270" s="30"/>
      <c r="K270" s="25" t="s">
        <v>63</v>
      </c>
      <c r="L270" s="30"/>
      <c r="M270" s="22" t="s">
        <v>63</v>
      </c>
      <c r="N270" s="30"/>
      <c r="O270" s="86" t="s">
        <v>63</v>
      </c>
      <c r="R270" s="101" t="s">
        <v>62</v>
      </c>
      <c r="T270" s="25" t="s">
        <v>63</v>
      </c>
      <c r="U270" s="30"/>
      <c r="V270" s="22" t="s">
        <v>63</v>
      </c>
      <c r="X270" s="48" t="s">
        <v>63</v>
      </c>
      <c r="Y270" s="27"/>
      <c r="Z270" s="30"/>
      <c r="AA270" s="22" t="s">
        <v>62</v>
      </c>
      <c r="AC270" s="25" t="s">
        <v>63</v>
      </c>
      <c r="AD270" s="27"/>
      <c r="AE270" s="30"/>
    </row>
    <row r="271" spans="1:31" x14ac:dyDescent="0.2">
      <c r="A271" s="14">
        <v>93.5</v>
      </c>
      <c r="B271" t="s">
        <v>67</v>
      </c>
      <c r="C271" t="s">
        <v>63</v>
      </c>
      <c r="E271" s="30"/>
      <c r="F271" s="22" t="s">
        <v>67</v>
      </c>
      <c r="G271" s="27"/>
      <c r="I271" s="48" t="s">
        <v>62</v>
      </c>
      <c r="J271" s="30"/>
      <c r="K271" s="25" t="s">
        <v>63</v>
      </c>
      <c r="L271" s="30"/>
      <c r="M271" s="22" t="s">
        <v>62</v>
      </c>
      <c r="N271" s="30"/>
      <c r="O271" s="86" t="s">
        <v>63</v>
      </c>
      <c r="R271" s="101" t="s">
        <v>62</v>
      </c>
      <c r="T271" s="25" t="s">
        <v>63</v>
      </c>
      <c r="U271" s="30"/>
      <c r="V271" s="22" t="s">
        <v>62</v>
      </c>
      <c r="X271" s="48" t="s">
        <v>63</v>
      </c>
      <c r="Y271" s="27"/>
      <c r="Z271" s="30"/>
      <c r="AA271" s="22" t="s">
        <v>62</v>
      </c>
      <c r="AC271" s="25" t="s">
        <v>63</v>
      </c>
      <c r="AD271" s="27"/>
      <c r="AE271" s="30"/>
    </row>
    <row r="272" spans="1:31" x14ac:dyDescent="0.2">
      <c r="A272" s="14">
        <v>94</v>
      </c>
      <c r="B272" t="s">
        <v>67</v>
      </c>
      <c r="C272" t="s">
        <v>63</v>
      </c>
      <c r="E272" s="30"/>
      <c r="F272" s="22" t="s">
        <v>67</v>
      </c>
      <c r="G272" s="27"/>
      <c r="I272" s="48" t="s">
        <v>63</v>
      </c>
      <c r="J272" s="30"/>
      <c r="K272" s="25" t="s">
        <v>63</v>
      </c>
      <c r="L272" s="30"/>
      <c r="M272" s="22" t="s">
        <v>62</v>
      </c>
      <c r="N272" s="30"/>
      <c r="O272" s="86" t="s">
        <v>63</v>
      </c>
      <c r="R272" s="101" t="s">
        <v>62</v>
      </c>
      <c r="T272" s="25" t="s">
        <v>63</v>
      </c>
      <c r="U272" s="30"/>
      <c r="V272" s="22" t="s">
        <v>62</v>
      </c>
      <c r="X272" s="48" t="s">
        <v>63</v>
      </c>
      <c r="Y272" s="27"/>
      <c r="Z272" s="30"/>
      <c r="AA272" s="22" t="s">
        <v>62</v>
      </c>
      <c r="AC272" s="25" t="s">
        <v>63</v>
      </c>
      <c r="AD272" s="27"/>
      <c r="AE272" s="30"/>
    </row>
    <row r="273" spans="1:31" x14ac:dyDescent="0.2">
      <c r="A273" s="14">
        <v>94.5</v>
      </c>
      <c r="B273" t="s">
        <v>64</v>
      </c>
      <c r="E273" s="30"/>
      <c r="F273" s="22" t="s">
        <v>67</v>
      </c>
      <c r="G273" s="27"/>
      <c r="I273" s="48" t="s">
        <v>63</v>
      </c>
      <c r="J273" s="30"/>
      <c r="K273" s="25" t="s">
        <v>63</v>
      </c>
      <c r="L273" s="30"/>
      <c r="M273" s="22" t="s">
        <v>62</v>
      </c>
      <c r="N273" s="30"/>
      <c r="O273" s="86" t="s">
        <v>63</v>
      </c>
      <c r="R273" s="101" t="s">
        <v>62</v>
      </c>
      <c r="T273" s="25" t="s">
        <v>63</v>
      </c>
      <c r="U273" s="30"/>
      <c r="V273" s="22" t="s">
        <v>62</v>
      </c>
      <c r="X273" s="48" t="s">
        <v>62</v>
      </c>
      <c r="Y273" s="27"/>
      <c r="Z273" s="30"/>
      <c r="AA273" s="22" t="s">
        <v>62</v>
      </c>
      <c r="AC273" s="25" t="s">
        <v>63</v>
      </c>
      <c r="AD273" s="27"/>
      <c r="AE273" s="30"/>
    </row>
    <row r="274" spans="1:31" x14ac:dyDescent="0.2">
      <c r="A274" s="14">
        <v>95</v>
      </c>
      <c r="B274" t="s">
        <v>64</v>
      </c>
      <c r="E274" s="30"/>
      <c r="F274" s="22" t="s">
        <v>67</v>
      </c>
      <c r="G274" s="27"/>
      <c r="I274" s="48" t="s">
        <v>63</v>
      </c>
      <c r="J274" s="30"/>
      <c r="K274" s="25" t="s">
        <v>66</v>
      </c>
      <c r="L274" s="30"/>
      <c r="M274" s="22" t="s">
        <v>62</v>
      </c>
      <c r="N274" s="30"/>
      <c r="O274" s="86" t="s">
        <v>63</v>
      </c>
      <c r="R274" s="101" t="s">
        <v>62</v>
      </c>
      <c r="T274" s="25" t="s">
        <v>63</v>
      </c>
      <c r="U274" s="30"/>
      <c r="V274" s="22" t="s">
        <v>62</v>
      </c>
      <c r="X274" s="48" t="s">
        <v>62</v>
      </c>
      <c r="Y274" s="27"/>
      <c r="Z274" s="30"/>
      <c r="AA274" s="22" t="s">
        <v>62</v>
      </c>
      <c r="AC274" s="25" t="s">
        <v>63</v>
      </c>
      <c r="AD274" s="27"/>
      <c r="AE274" s="30"/>
    </row>
    <row r="275" spans="1:31" x14ac:dyDescent="0.2">
      <c r="A275" s="14">
        <v>95.5</v>
      </c>
      <c r="B275" t="s">
        <v>67</v>
      </c>
      <c r="C275" t="s">
        <v>63</v>
      </c>
      <c r="E275" s="30"/>
      <c r="F275" s="22" t="s">
        <v>67</v>
      </c>
      <c r="G275" s="27"/>
      <c r="I275" s="48" t="s">
        <v>63</v>
      </c>
      <c r="J275" s="30"/>
      <c r="K275" s="25" t="s">
        <v>62</v>
      </c>
      <c r="L275" s="30"/>
      <c r="M275" s="22" t="s">
        <v>62</v>
      </c>
      <c r="N275" s="30"/>
      <c r="O275" s="86" t="s">
        <v>63</v>
      </c>
      <c r="R275" s="101" t="s">
        <v>62</v>
      </c>
      <c r="T275" s="25" t="s">
        <v>63</v>
      </c>
      <c r="U275" s="30"/>
      <c r="V275" s="22" t="s">
        <v>62</v>
      </c>
      <c r="X275" s="48" t="s">
        <v>63</v>
      </c>
      <c r="Y275" s="27"/>
      <c r="Z275" s="30"/>
      <c r="AA275" s="22" t="s">
        <v>62</v>
      </c>
      <c r="AC275" s="25" t="s">
        <v>63</v>
      </c>
      <c r="AD275" s="27"/>
      <c r="AE275" s="30"/>
    </row>
    <row r="276" spans="1:31" x14ac:dyDescent="0.2">
      <c r="A276" s="14">
        <v>96</v>
      </c>
      <c r="B276" t="s">
        <v>64</v>
      </c>
      <c r="C276" t="s">
        <v>63</v>
      </c>
      <c r="E276" s="30"/>
      <c r="F276" s="22" t="s">
        <v>67</v>
      </c>
      <c r="G276" s="27"/>
      <c r="I276" s="48" t="s">
        <v>66</v>
      </c>
      <c r="J276" s="30"/>
      <c r="K276" s="25" t="s">
        <v>63</v>
      </c>
      <c r="L276" s="30" t="s">
        <v>66</v>
      </c>
      <c r="M276" s="22" t="s">
        <v>66</v>
      </c>
      <c r="N276" s="30"/>
      <c r="O276" s="86" t="s">
        <v>63</v>
      </c>
      <c r="R276" s="101" t="s">
        <v>62</v>
      </c>
      <c r="T276" s="25" t="s">
        <v>63</v>
      </c>
      <c r="U276" s="30"/>
      <c r="V276" s="22" t="s">
        <v>62</v>
      </c>
      <c r="X276" s="48" t="s">
        <v>66</v>
      </c>
      <c r="Y276" s="27"/>
      <c r="Z276" s="30"/>
      <c r="AA276" s="22" t="s">
        <v>62</v>
      </c>
      <c r="AC276" s="25" t="s">
        <v>63</v>
      </c>
      <c r="AD276" s="27"/>
      <c r="AE276" s="30"/>
    </row>
    <row r="277" spans="1:31" x14ac:dyDescent="0.2">
      <c r="A277" s="14">
        <v>96.5</v>
      </c>
      <c r="B277" t="s">
        <v>67</v>
      </c>
      <c r="C277" t="s">
        <v>63</v>
      </c>
      <c r="E277" s="30"/>
      <c r="F277" s="22" t="s">
        <v>67</v>
      </c>
      <c r="G277" s="22" t="s">
        <v>66</v>
      </c>
      <c r="I277" s="48" t="s">
        <v>62</v>
      </c>
      <c r="J277" s="30"/>
      <c r="K277" s="25" t="s">
        <v>63</v>
      </c>
      <c r="L277" s="30" t="s">
        <v>66</v>
      </c>
      <c r="M277" s="22" t="s">
        <v>62</v>
      </c>
      <c r="N277" s="30"/>
      <c r="O277" s="86" t="s">
        <v>63</v>
      </c>
      <c r="P277" s="86" t="s">
        <v>66</v>
      </c>
      <c r="R277" s="101" t="s">
        <v>66</v>
      </c>
      <c r="T277" s="25" t="s">
        <v>63</v>
      </c>
      <c r="U277" s="30"/>
      <c r="V277" s="22" t="s">
        <v>62</v>
      </c>
      <c r="X277" s="48" t="s">
        <v>62</v>
      </c>
      <c r="Y277" s="27"/>
      <c r="Z277" s="30"/>
      <c r="AA277" s="22" t="s">
        <v>62</v>
      </c>
      <c r="AC277" s="25" t="s">
        <v>63</v>
      </c>
      <c r="AD277" s="27"/>
      <c r="AE277" s="30"/>
    </row>
    <row r="278" spans="1:31" x14ac:dyDescent="0.2">
      <c r="A278" s="14">
        <v>97</v>
      </c>
      <c r="B278" t="s">
        <v>65</v>
      </c>
      <c r="C278" t="s">
        <v>64</v>
      </c>
      <c r="E278" s="30"/>
      <c r="F278" s="22" t="s">
        <v>67</v>
      </c>
      <c r="G278" s="27"/>
      <c r="I278" s="48" t="s">
        <v>62</v>
      </c>
      <c r="J278" s="30"/>
      <c r="K278" s="25" t="s">
        <v>66</v>
      </c>
      <c r="L278" s="30"/>
      <c r="M278" s="22" t="s">
        <v>62</v>
      </c>
      <c r="N278" s="30"/>
      <c r="O278" s="86" t="s">
        <v>63</v>
      </c>
      <c r="P278" s="86" t="s">
        <v>66</v>
      </c>
      <c r="R278" s="101" t="s">
        <v>62</v>
      </c>
      <c r="T278" s="25" t="s">
        <v>63</v>
      </c>
      <c r="U278" s="30" t="s">
        <v>66</v>
      </c>
      <c r="V278" s="22" t="s">
        <v>66</v>
      </c>
      <c r="X278" s="48" t="s">
        <v>63</v>
      </c>
      <c r="Y278" s="27"/>
      <c r="Z278" s="30"/>
      <c r="AA278" s="22" t="s">
        <v>62</v>
      </c>
      <c r="AC278" s="25" t="s">
        <v>63</v>
      </c>
      <c r="AD278" s="27"/>
      <c r="AE278" s="30"/>
    </row>
    <row r="279" spans="1:31" x14ac:dyDescent="0.2">
      <c r="A279" s="14">
        <v>97.5</v>
      </c>
      <c r="B279" t="s">
        <v>67</v>
      </c>
      <c r="C279" t="s">
        <v>64</v>
      </c>
      <c r="E279" s="30"/>
      <c r="F279" s="22" t="s">
        <v>64</v>
      </c>
      <c r="G279" s="27"/>
      <c r="I279" s="48" t="s">
        <v>62</v>
      </c>
      <c r="J279" s="30"/>
      <c r="K279" s="25" t="s">
        <v>63</v>
      </c>
      <c r="L279" s="30" t="s">
        <v>66</v>
      </c>
      <c r="M279" s="22" t="s">
        <v>62</v>
      </c>
      <c r="N279" s="30"/>
      <c r="O279" s="86" t="s">
        <v>63</v>
      </c>
      <c r="P279" s="86" t="s">
        <v>66</v>
      </c>
      <c r="R279" s="101" t="s">
        <v>62</v>
      </c>
      <c r="T279" s="25" t="s">
        <v>63</v>
      </c>
      <c r="U279" s="30"/>
      <c r="V279" s="22" t="s">
        <v>62</v>
      </c>
      <c r="X279" s="48" t="s">
        <v>63</v>
      </c>
      <c r="Y279" s="22" t="s">
        <v>66</v>
      </c>
      <c r="Z279" s="30"/>
      <c r="AA279" s="22" t="s">
        <v>62</v>
      </c>
      <c r="AC279" s="25" t="s">
        <v>62</v>
      </c>
      <c r="AD279" s="27"/>
      <c r="AE279" s="30"/>
    </row>
    <row r="280" spans="1:31" x14ac:dyDescent="0.2">
      <c r="A280" s="14">
        <v>98</v>
      </c>
      <c r="B280" t="s">
        <v>67</v>
      </c>
      <c r="C280" t="s">
        <v>64</v>
      </c>
      <c r="D280" t="s">
        <v>63</v>
      </c>
      <c r="E280" s="30"/>
      <c r="F280" s="22" t="s">
        <v>67</v>
      </c>
      <c r="G280" s="22" t="s">
        <v>63</v>
      </c>
      <c r="I280" s="48" t="s">
        <v>62</v>
      </c>
      <c r="J280" s="30"/>
      <c r="K280" s="25" t="s">
        <v>66</v>
      </c>
      <c r="L280" s="30"/>
      <c r="M280" s="22" t="s">
        <v>66</v>
      </c>
      <c r="N280" s="30"/>
      <c r="O280" s="86" t="s">
        <v>63</v>
      </c>
      <c r="P280" s="86" t="s">
        <v>66</v>
      </c>
      <c r="R280" s="101" t="s">
        <v>62</v>
      </c>
      <c r="T280" s="25" t="s">
        <v>63</v>
      </c>
      <c r="U280" s="30"/>
      <c r="V280" s="22" t="s">
        <v>66</v>
      </c>
      <c r="X280" s="48" t="s">
        <v>66</v>
      </c>
      <c r="Y280" s="27"/>
      <c r="Z280" s="30"/>
      <c r="AA280" s="22" t="s">
        <v>62</v>
      </c>
      <c r="AC280" s="25" t="s">
        <v>63</v>
      </c>
      <c r="AD280" s="27" t="s">
        <v>66</v>
      </c>
      <c r="AE280" s="30"/>
    </row>
    <row r="281" spans="1:31" x14ac:dyDescent="0.2">
      <c r="A281" s="14">
        <v>98.5</v>
      </c>
      <c r="B281" t="s">
        <v>64</v>
      </c>
      <c r="E281" s="30"/>
      <c r="F281" s="22" t="s">
        <v>64</v>
      </c>
      <c r="G281" s="27"/>
      <c r="I281" s="48" t="s">
        <v>66</v>
      </c>
      <c r="J281" s="30"/>
      <c r="K281" s="25" t="s">
        <v>62</v>
      </c>
      <c r="L281" s="30"/>
      <c r="M281" s="22" t="s">
        <v>62</v>
      </c>
      <c r="N281" s="30"/>
      <c r="O281" s="86" t="s">
        <v>63</v>
      </c>
      <c r="P281" s="86" t="s">
        <v>66</v>
      </c>
      <c r="R281" s="101" t="s">
        <v>66</v>
      </c>
      <c r="T281" s="25" t="s">
        <v>63</v>
      </c>
      <c r="U281" s="30" t="s">
        <v>66</v>
      </c>
      <c r="V281" s="22" t="s">
        <v>66</v>
      </c>
      <c r="X281" s="48" t="s">
        <v>66</v>
      </c>
      <c r="Y281" s="27"/>
      <c r="Z281" s="30"/>
      <c r="AA281" s="22" t="s">
        <v>62</v>
      </c>
      <c r="AC281" s="25" t="s">
        <v>66</v>
      </c>
      <c r="AD281" s="27"/>
      <c r="AE281" s="30"/>
    </row>
    <row r="282" spans="1:31" x14ac:dyDescent="0.2">
      <c r="A282" s="14">
        <v>99</v>
      </c>
      <c r="B282" t="s">
        <v>67</v>
      </c>
      <c r="C282" t="s">
        <v>64</v>
      </c>
      <c r="E282" s="30"/>
      <c r="F282" s="22" t="s">
        <v>64</v>
      </c>
      <c r="G282" s="27"/>
      <c r="I282" s="48" t="s">
        <v>62</v>
      </c>
      <c r="J282" s="30"/>
      <c r="K282" s="25" t="s">
        <v>63</v>
      </c>
      <c r="L282" s="30"/>
      <c r="M282" s="22" t="s">
        <v>66</v>
      </c>
      <c r="N282" s="30"/>
      <c r="O282" s="86" t="s">
        <v>63</v>
      </c>
      <c r="P282" s="86" t="s">
        <v>66</v>
      </c>
      <c r="R282" s="101" t="s">
        <v>66</v>
      </c>
      <c r="T282" s="25" t="s">
        <v>63</v>
      </c>
      <c r="U282" s="30"/>
      <c r="V282" s="22" t="s">
        <v>66</v>
      </c>
      <c r="X282" s="48" t="s">
        <v>66</v>
      </c>
      <c r="Y282" s="22" t="s">
        <v>63</v>
      </c>
      <c r="Z282" s="30"/>
      <c r="AA282" s="22" t="s">
        <v>66</v>
      </c>
      <c r="AC282" s="25" t="s">
        <v>63</v>
      </c>
      <c r="AD282" s="27"/>
      <c r="AE282" s="30"/>
    </row>
    <row r="283" spans="1:31" x14ac:dyDescent="0.2">
      <c r="A283" s="14">
        <v>99.5</v>
      </c>
      <c r="B283" t="s">
        <v>63</v>
      </c>
      <c r="C283" t="s">
        <v>64</v>
      </c>
      <c r="E283" s="30"/>
      <c r="F283" s="22" t="s">
        <v>65</v>
      </c>
      <c r="G283" s="22" t="s">
        <v>63</v>
      </c>
      <c r="I283" s="48" t="s">
        <v>62</v>
      </c>
      <c r="J283" s="30"/>
      <c r="K283" s="25" t="s">
        <v>63</v>
      </c>
      <c r="L283" s="30"/>
      <c r="M283" s="22" t="s">
        <v>62</v>
      </c>
      <c r="N283" s="30"/>
      <c r="O283" s="86" t="s">
        <v>63</v>
      </c>
      <c r="P283" s="86" t="s">
        <v>66</v>
      </c>
      <c r="R283" s="101" t="s">
        <v>66</v>
      </c>
      <c r="T283" s="25" t="s">
        <v>63</v>
      </c>
      <c r="U283" s="30" t="s">
        <v>66</v>
      </c>
      <c r="V283" s="22" t="s">
        <v>66</v>
      </c>
      <c r="X283" s="48" t="s">
        <v>63</v>
      </c>
      <c r="Y283" s="22" t="s">
        <v>66</v>
      </c>
      <c r="Z283" s="30"/>
      <c r="AA283" s="22" t="s">
        <v>62</v>
      </c>
      <c r="AC283" s="25" t="s">
        <v>63</v>
      </c>
      <c r="AD283" s="27"/>
      <c r="AE283" s="30"/>
    </row>
    <row r="284" spans="1:31" x14ac:dyDescent="0.2">
      <c r="A284" s="14">
        <v>100</v>
      </c>
      <c r="B284" t="s">
        <v>67</v>
      </c>
      <c r="E284" s="30"/>
      <c r="F284" s="22" t="s">
        <v>65</v>
      </c>
      <c r="G284" s="27"/>
      <c r="I284" s="48" t="s">
        <v>62</v>
      </c>
      <c r="J284" s="30"/>
      <c r="K284" s="25" t="s">
        <v>63</v>
      </c>
      <c r="L284" s="30"/>
      <c r="M284" s="22" t="s">
        <v>62</v>
      </c>
      <c r="N284" s="30"/>
      <c r="O284" s="86" t="s">
        <v>63</v>
      </c>
      <c r="P284" s="86" t="s">
        <v>66</v>
      </c>
      <c r="R284" s="101" t="s">
        <v>62</v>
      </c>
      <c r="T284" s="25" t="s">
        <v>63</v>
      </c>
      <c r="U284" s="30"/>
      <c r="V284" s="22" t="s">
        <v>63</v>
      </c>
      <c r="X284" s="48" t="s">
        <v>62</v>
      </c>
      <c r="Y284" s="27"/>
      <c r="Z284" s="30"/>
      <c r="AA284" s="22" t="s">
        <v>63</v>
      </c>
      <c r="AC284" s="25" t="s">
        <v>63</v>
      </c>
      <c r="AD284" s="27"/>
      <c r="AE284" s="30"/>
    </row>
    <row r="285" spans="1:31" x14ac:dyDescent="0.2">
      <c r="A285" s="14">
        <v>100.5</v>
      </c>
      <c r="B285" t="s">
        <v>65</v>
      </c>
      <c r="C285" t="s">
        <v>63</v>
      </c>
      <c r="E285" s="30"/>
      <c r="F285" s="22" t="s">
        <v>67</v>
      </c>
      <c r="G285" s="22" t="s">
        <v>64</v>
      </c>
      <c r="I285" s="48" t="s">
        <v>62</v>
      </c>
      <c r="J285" s="30"/>
      <c r="K285" s="25" t="s">
        <v>63</v>
      </c>
      <c r="L285" s="30"/>
      <c r="M285" s="22" t="s">
        <v>62</v>
      </c>
      <c r="N285" s="30"/>
      <c r="O285" s="86" t="s">
        <v>63</v>
      </c>
      <c r="P285" s="86" t="s">
        <v>66</v>
      </c>
      <c r="R285" s="101" t="s">
        <v>66</v>
      </c>
      <c r="T285" s="25" t="s">
        <v>63</v>
      </c>
      <c r="U285" s="30" t="s">
        <v>66</v>
      </c>
      <c r="V285" s="22" t="s">
        <v>62</v>
      </c>
      <c r="X285" s="48" t="s">
        <v>63</v>
      </c>
      <c r="Y285" s="22" t="s">
        <v>66</v>
      </c>
      <c r="Z285" s="30"/>
      <c r="AA285" s="22" t="s">
        <v>62</v>
      </c>
      <c r="AC285" s="25" t="s">
        <v>63</v>
      </c>
      <c r="AD285" s="27"/>
      <c r="AE285" s="30"/>
    </row>
    <row r="286" spans="1:31" x14ac:dyDescent="0.2">
      <c r="A286" s="14">
        <v>101</v>
      </c>
      <c r="B286" t="s">
        <v>67</v>
      </c>
      <c r="C286" t="s">
        <v>64</v>
      </c>
      <c r="E286" s="30"/>
      <c r="F286" s="22" t="s">
        <v>67</v>
      </c>
      <c r="G286" s="27"/>
      <c r="I286" s="48" t="s">
        <v>62</v>
      </c>
      <c r="J286" s="30"/>
      <c r="K286" s="25" t="s">
        <v>66</v>
      </c>
      <c r="L286" s="30"/>
      <c r="M286" s="22" t="s">
        <v>62</v>
      </c>
      <c r="N286" s="30"/>
      <c r="O286" s="86" t="s">
        <v>63</v>
      </c>
      <c r="P286" s="86" t="s">
        <v>66</v>
      </c>
      <c r="R286" s="101" t="s">
        <v>66</v>
      </c>
      <c r="T286" s="25" t="s">
        <v>63</v>
      </c>
      <c r="U286" s="30"/>
      <c r="V286" s="22" t="s">
        <v>62</v>
      </c>
      <c r="X286" s="48" t="s">
        <v>63</v>
      </c>
      <c r="Y286" s="27"/>
      <c r="Z286" s="30"/>
      <c r="AA286" s="22" t="s">
        <v>62</v>
      </c>
      <c r="AC286" s="25" t="s">
        <v>63</v>
      </c>
      <c r="AD286" s="27"/>
      <c r="AE286" s="30"/>
    </row>
    <row r="287" spans="1:31" x14ac:dyDescent="0.2">
      <c r="A287" s="14">
        <v>101.5</v>
      </c>
      <c r="B287" t="s">
        <v>67</v>
      </c>
      <c r="C287" t="s">
        <v>64</v>
      </c>
      <c r="E287" s="30"/>
      <c r="F287" s="22" t="s">
        <v>65</v>
      </c>
      <c r="G287" s="27"/>
      <c r="I287" s="48" t="s">
        <v>62</v>
      </c>
      <c r="J287" s="30"/>
      <c r="K287" s="25" t="s">
        <v>63</v>
      </c>
      <c r="L287" s="30"/>
      <c r="M287" s="22" t="s">
        <v>62</v>
      </c>
      <c r="N287" s="30"/>
      <c r="O287" s="86" t="s">
        <v>63</v>
      </c>
      <c r="R287" s="101" t="s">
        <v>62</v>
      </c>
      <c r="T287" s="25" t="s">
        <v>63</v>
      </c>
      <c r="U287" s="30"/>
      <c r="V287" s="22" t="s">
        <v>62</v>
      </c>
      <c r="X287" s="48" t="s">
        <v>63</v>
      </c>
      <c r="Y287" s="27"/>
      <c r="Z287" s="30"/>
      <c r="AA287" s="22" t="s">
        <v>63</v>
      </c>
      <c r="AC287" s="25" t="s">
        <v>63</v>
      </c>
      <c r="AD287" s="27"/>
      <c r="AE287" s="30"/>
    </row>
    <row r="288" spans="1:31" x14ac:dyDescent="0.2">
      <c r="A288" s="14">
        <v>102</v>
      </c>
      <c r="B288" t="s">
        <v>65</v>
      </c>
      <c r="E288" s="30"/>
      <c r="F288" s="22" t="s">
        <v>65</v>
      </c>
      <c r="G288" s="27" t="s">
        <v>64</v>
      </c>
      <c r="I288" s="48" t="s">
        <v>62</v>
      </c>
      <c r="J288" s="30"/>
      <c r="K288" s="25" t="s">
        <v>63</v>
      </c>
      <c r="L288" s="30" t="s">
        <v>66</v>
      </c>
      <c r="M288" s="22" t="s">
        <v>62</v>
      </c>
      <c r="N288" s="30"/>
      <c r="O288" s="86" t="s">
        <v>63</v>
      </c>
      <c r="R288" s="101" t="s">
        <v>62</v>
      </c>
      <c r="T288" s="25" t="s">
        <v>63</v>
      </c>
      <c r="U288" s="30"/>
      <c r="V288" s="22" t="s">
        <v>62</v>
      </c>
      <c r="X288" s="48" t="s">
        <v>63</v>
      </c>
      <c r="Y288" s="27"/>
      <c r="Z288" s="30"/>
      <c r="AA288" s="22" t="s">
        <v>66</v>
      </c>
      <c r="AC288" s="25" t="s">
        <v>63</v>
      </c>
      <c r="AD288" s="27"/>
      <c r="AE288" s="30"/>
    </row>
    <row r="289" spans="1:31" x14ac:dyDescent="0.2">
      <c r="A289" s="14">
        <v>102.5</v>
      </c>
      <c r="B289" t="s">
        <v>65</v>
      </c>
      <c r="E289" s="30"/>
      <c r="F289" s="22" t="s">
        <v>65</v>
      </c>
      <c r="G289" s="27"/>
      <c r="I289" s="48" t="s">
        <v>63</v>
      </c>
      <c r="J289" s="30"/>
      <c r="K289" s="25" t="s">
        <v>63</v>
      </c>
      <c r="L289" s="30"/>
      <c r="M289" s="22" t="s">
        <v>62</v>
      </c>
      <c r="N289" s="30"/>
      <c r="O289" s="86" t="s">
        <v>63</v>
      </c>
      <c r="R289" s="101" t="s">
        <v>62</v>
      </c>
      <c r="T289" s="25" t="s">
        <v>63</v>
      </c>
      <c r="U289" s="30"/>
      <c r="V289" s="22" t="s">
        <v>62</v>
      </c>
      <c r="X289" s="48" t="s">
        <v>63</v>
      </c>
      <c r="Y289" s="27"/>
      <c r="Z289" s="30"/>
      <c r="AA289" s="22" t="s">
        <v>62</v>
      </c>
      <c r="AC289" s="25" t="s">
        <v>63</v>
      </c>
      <c r="AD289" s="27"/>
      <c r="AE289" s="30"/>
    </row>
    <row r="290" spans="1:31" x14ac:dyDescent="0.2">
      <c r="A290" s="14">
        <v>103</v>
      </c>
      <c r="B290" t="s">
        <v>65</v>
      </c>
      <c r="E290" s="30"/>
      <c r="F290" s="22" t="s">
        <v>65</v>
      </c>
      <c r="G290" s="27" t="s">
        <v>63</v>
      </c>
      <c r="I290" s="48" t="s">
        <v>63</v>
      </c>
      <c r="J290" s="30"/>
      <c r="K290" s="25" t="s">
        <v>63</v>
      </c>
      <c r="L290" s="30"/>
      <c r="M290" s="22" t="s">
        <v>62</v>
      </c>
      <c r="N290" s="30"/>
      <c r="O290" s="86" t="s">
        <v>63</v>
      </c>
      <c r="R290" s="101" t="s">
        <v>62</v>
      </c>
      <c r="T290" s="25" t="s">
        <v>63</v>
      </c>
      <c r="U290" s="30"/>
      <c r="V290" s="22" t="s">
        <v>62</v>
      </c>
      <c r="X290" s="48" t="s">
        <v>63</v>
      </c>
      <c r="Y290" s="27"/>
      <c r="Z290" s="30"/>
      <c r="AA290" s="22" t="s">
        <v>63</v>
      </c>
      <c r="AC290" s="25" t="s">
        <v>63</v>
      </c>
      <c r="AD290" s="27"/>
      <c r="AE290" s="30"/>
    </row>
    <row r="291" spans="1:31" x14ac:dyDescent="0.2">
      <c r="A291" s="14">
        <v>103.5</v>
      </c>
      <c r="B291" t="s">
        <v>65</v>
      </c>
      <c r="C291" t="s">
        <v>63</v>
      </c>
      <c r="E291" s="30"/>
      <c r="F291" s="22" t="s">
        <v>65</v>
      </c>
      <c r="G291" s="27" t="s">
        <v>63</v>
      </c>
      <c r="I291" s="48" t="s">
        <v>65</v>
      </c>
      <c r="J291" s="30"/>
      <c r="K291" s="25" t="s">
        <v>63</v>
      </c>
      <c r="L291" s="30"/>
      <c r="M291" s="22" t="s">
        <v>62</v>
      </c>
      <c r="N291" s="30"/>
      <c r="O291" s="86" t="s">
        <v>63</v>
      </c>
      <c r="R291" s="101" t="s">
        <v>62</v>
      </c>
      <c r="T291" s="25" t="s">
        <v>63</v>
      </c>
      <c r="U291" s="30"/>
      <c r="V291" s="22" t="s">
        <v>63</v>
      </c>
      <c r="X291" s="48" t="s">
        <v>63</v>
      </c>
      <c r="Y291" s="27"/>
      <c r="Z291" s="30"/>
      <c r="AA291" s="22" t="s">
        <v>62</v>
      </c>
      <c r="AC291" s="25" t="s">
        <v>63</v>
      </c>
      <c r="AD291" s="27" t="s">
        <v>66</v>
      </c>
      <c r="AE291" s="30"/>
    </row>
    <row r="292" spans="1:31" x14ac:dyDescent="0.2">
      <c r="A292" s="14">
        <v>104</v>
      </c>
      <c r="B292" t="s">
        <v>65</v>
      </c>
      <c r="C292" t="s">
        <v>64</v>
      </c>
      <c r="E292" s="30"/>
      <c r="F292" s="22" t="s">
        <v>67</v>
      </c>
      <c r="G292" s="27"/>
      <c r="I292" s="48" t="s">
        <v>62</v>
      </c>
      <c r="J292" s="30"/>
      <c r="K292" s="25" t="s">
        <v>63</v>
      </c>
      <c r="L292" s="30"/>
      <c r="M292" s="22" t="s">
        <v>62</v>
      </c>
      <c r="N292" s="30"/>
      <c r="O292" s="86" t="s">
        <v>63</v>
      </c>
      <c r="R292" s="101" t="s">
        <v>62</v>
      </c>
      <c r="T292" s="25" t="s">
        <v>63</v>
      </c>
      <c r="U292" s="30"/>
      <c r="V292" s="22" t="s">
        <v>66</v>
      </c>
      <c r="X292" s="48" t="s">
        <v>63</v>
      </c>
      <c r="Y292" s="22" t="s">
        <v>66</v>
      </c>
      <c r="Z292" s="30"/>
      <c r="AA292" s="22" t="s">
        <v>66</v>
      </c>
      <c r="AC292" s="25" t="s">
        <v>66</v>
      </c>
      <c r="AD292" s="27"/>
      <c r="AE292" s="30"/>
    </row>
    <row r="293" spans="1:31" x14ac:dyDescent="0.2">
      <c r="A293" s="14">
        <v>104.5</v>
      </c>
      <c r="B293" t="s">
        <v>65</v>
      </c>
      <c r="C293" t="s">
        <v>66</v>
      </c>
      <c r="E293" s="30"/>
      <c r="F293" s="22" t="s">
        <v>65</v>
      </c>
      <c r="G293" s="27"/>
      <c r="I293" s="48" t="s">
        <v>62</v>
      </c>
      <c r="J293" s="30"/>
      <c r="K293" s="25" t="s">
        <v>63</v>
      </c>
      <c r="L293" s="30" t="s">
        <v>66</v>
      </c>
      <c r="M293" s="22" t="s">
        <v>62</v>
      </c>
      <c r="N293" s="30"/>
      <c r="O293" s="86" t="s">
        <v>63</v>
      </c>
      <c r="P293" s="86" t="s">
        <v>66</v>
      </c>
      <c r="R293" s="101" t="s">
        <v>62</v>
      </c>
      <c r="T293" s="25" t="s">
        <v>63</v>
      </c>
      <c r="U293" s="30" t="s">
        <v>66</v>
      </c>
      <c r="V293" s="22" t="s">
        <v>62</v>
      </c>
      <c r="X293" s="48" t="s">
        <v>63</v>
      </c>
      <c r="Y293" s="27"/>
      <c r="Z293" s="30"/>
      <c r="AA293" s="22" t="s">
        <v>62</v>
      </c>
      <c r="AC293" s="25" t="s">
        <v>63</v>
      </c>
      <c r="AD293" s="27"/>
      <c r="AE293" s="30"/>
    </row>
    <row r="294" spans="1:31" x14ac:dyDescent="0.2">
      <c r="A294" s="14">
        <v>105</v>
      </c>
      <c r="B294" t="s">
        <v>65</v>
      </c>
      <c r="C294" t="s">
        <v>64</v>
      </c>
      <c r="E294" s="30"/>
      <c r="F294" s="22" t="s">
        <v>65</v>
      </c>
      <c r="G294" s="22" t="s">
        <v>63</v>
      </c>
      <c r="I294" s="48" t="s">
        <v>66</v>
      </c>
      <c r="J294" s="30"/>
      <c r="K294" s="25" t="s">
        <v>63</v>
      </c>
      <c r="L294" s="30" t="s">
        <v>66</v>
      </c>
      <c r="M294" s="22" t="s">
        <v>66</v>
      </c>
      <c r="N294" s="30"/>
      <c r="O294" s="86" t="s">
        <v>66</v>
      </c>
      <c r="R294" s="101" t="s">
        <v>62</v>
      </c>
      <c r="T294" s="25" t="s">
        <v>63</v>
      </c>
      <c r="U294" s="30"/>
      <c r="V294" s="22" t="s">
        <v>62</v>
      </c>
      <c r="X294" s="48" t="s">
        <v>63</v>
      </c>
      <c r="Y294" s="27"/>
      <c r="Z294" s="30"/>
      <c r="AA294" s="22" t="s">
        <v>62</v>
      </c>
      <c r="AC294" s="25" t="s">
        <v>63</v>
      </c>
      <c r="AD294" s="27"/>
      <c r="AE294" s="30"/>
    </row>
    <row r="295" spans="1:31" x14ac:dyDescent="0.2">
      <c r="A295" s="14">
        <v>105.5</v>
      </c>
      <c r="B295" t="s">
        <v>65</v>
      </c>
      <c r="C295" t="s">
        <v>64</v>
      </c>
      <c r="E295" s="30"/>
      <c r="F295" s="22" t="s">
        <v>64</v>
      </c>
      <c r="G295" s="22" t="s">
        <v>63</v>
      </c>
      <c r="I295" s="48" t="s">
        <v>62</v>
      </c>
      <c r="J295" s="30"/>
      <c r="K295" s="25" t="s">
        <v>63</v>
      </c>
      <c r="L295" s="30" t="s">
        <v>66</v>
      </c>
      <c r="M295" s="22" t="s">
        <v>63</v>
      </c>
      <c r="N295" s="30"/>
      <c r="O295" s="86" t="s">
        <v>63</v>
      </c>
      <c r="R295" s="101" t="s">
        <v>62</v>
      </c>
      <c r="T295" s="25" t="s">
        <v>63</v>
      </c>
      <c r="U295" s="30"/>
      <c r="V295" s="22" t="s">
        <v>66</v>
      </c>
      <c r="X295" s="48" t="s">
        <v>63</v>
      </c>
      <c r="Y295" s="27"/>
      <c r="Z295" s="30"/>
      <c r="AA295" s="22" t="s">
        <v>62</v>
      </c>
      <c r="AC295" s="25" t="s">
        <v>66</v>
      </c>
      <c r="AD295" s="27"/>
      <c r="AE295" s="30"/>
    </row>
    <row r="296" spans="1:31" x14ac:dyDescent="0.2">
      <c r="A296" s="14">
        <v>106</v>
      </c>
      <c r="B296" t="s">
        <v>65</v>
      </c>
      <c r="E296" s="30"/>
      <c r="F296" s="22" t="s">
        <v>65</v>
      </c>
      <c r="G296" s="27"/>
      <c r="I296" s="48" t="s">
        <v>62</v>
      </c>
      <c r="J296" s="30"/>
      <c r="K296" s="25" t="s">
        <v>63</v>
      </c>
      <c r="L296" s="30"/>
      <c r="M296" s="22" t="s">
        <v>62</v>
      </c>
      <c r="N296" s="30"/>
      <c r="O296" s="86" t="s">
        <v>62</v>
      </c>
      <c r="R296" s="101" t="s">
        <v>62</v>
      </c>
      <c r="T296" s="25" t="s">
        <v>63</v>
      </c>
      <c r="U296" s="30" t="s">
        <v>66</v>
      </c>
      <c r="V296" s="22" t="s">
        <v>62</v>
      </c>
      <c r="X296" s="48" t="s">
        <v>62</v>
      </c>
      <c r="Y296" s="27"/>
      <c r="Z296" s="30"/>
      <c r="AA296" s="22" t="s">
        <v>62</v>
      </c>
      <c r="AC296" s="25" t="s">
        <v>63</v>
      </c>
      <c r="AD296" s="27"/>
      <c r="AE296" s="30"/>
    </row>
    <row r="297" spans="1:31" x14ac:dyDescent="0.2">
      <c r="A297" s="14">
        <v>106.5</v>
      </c>
      <c r="B297" t="s">
        <v>63</v>
      </c>
      <c r="E297" s="30"/>
      <c r="F297" s="22" t="s">
        <v>65</v>
      </c>
      <c r="G297" s="27"/>
      <c r="I297" s="48" t="s">
        <v>62</v>
      </c>
      <c r="J297" s="30"/>
      <c r="K297" s="25" t="s">
        <v>63</v>
      </c>
      <c r="L297" s="30"/>
      <c r="M297" s="22" t="s">
        <v>62</v>
      </c>
      <c r="N297" s="30"/>
      <c r="O297" s="86" t="s">
        <v>62</v>
      </c>
      <c r="R297" s="101" t="s">
        <v>62</v>
      </c>
      <c r="T297" s="25" t="s">
        <v>63</v>
      </c>
      <c r="U297" s="30"/>
      <c r="V297" s="22" t="s">
        <v>66</v>
      </c>
      <c r="X297" s="48" t="s">
        <v>63</v>
      </c>
      <c r="Y297" s="22" t="s">
        <v>66</v>
      </c>
      <c r="Z297" s="30"/>
      <c r="AA297" s="22" t="s">
        <v>62</v>
      </c>
      <c r="AC297" s="25" t="s">
        <v>63</v>
      </c>
      <c r="AD297" s="27"/>
      <c r="AE297" s="30"/>
    </row>
    <row r="298" spans="1:31" x14ac:dyDescent="0.2">
      <c r="A298" s="14">
        <v>107</v>
      </c>
      <c r="B298" t="s">
        <v>67</v>
      </c>
      <c r="C298" t="s">
        <v>63</v>
      </c>
      <c r="E298" s="30"/>
      <c r="F298" s="22" t="s">
        <v>65</v>
      </c>
      <c r="G298" s="22" t="s">
        <v>63</v>
      </c>
      <c r="I298" s="48" t="s">
        <v>62</v>
      </c>
      <c r="J298" s="30"/>
      <c r="K298" s="25" t="s">
        <v>63</v>
      </c>
      <c r="L298" s="30"/>
      <c r="M298" s="22" t="s">
        <v>62</v>
      </c>
      <c r="N298" s="30"/>
      <c r="O298" s="86" t="s">
        <v>63</v>
      </c>
      <c r="R298" s="101" t="s">
        <v>62</v>
      </c>
      <c r="T298" s="25" t="s">
        <v>63</v>
      </c>
      <c r="U298" s="30"/>
      <c r="V298" s="22" t="s">
        <v>66</v>
      </c>
      <c r="X298" s="48" t="s">
        <v>63</v>
      </c>
      <c r="Y298" s="22" t="s">
        <v>66</v>
      </c>
      <c r="Z298" s="30"/>
      <c r="AA298" s="22" t="s">
        <v>66</v>
      </c>
      <c r="AC298" s="25" t="s">
        <v>66</v>
      </c>
      <c r="AD298" s="22" t="s">
        <v>69</v>
      </c>
      <c r="AE298" s="30"/>
    </row>
    <row r="299" spans="1:31" x14ac:dyDescent="0.2">
      <c r="A299" s="14">
        <v>107.5</v>
      </c>
      <c r="B299" t="s">
        <v>63</v>
      </c>
      <c r="E299" s="30"/>
      <c r="F299" s="22" t="s">
        <v>64</v>
      </c>
      <c r="G299" s="22" t="s">
        <v>63</v>
      </c>
      <c r="I299" s="48" t="s">
        <v>62</v>
      </c>
      <c r="J299" s="30"/>
      <c r="K299" s="25" t="s">
        <v>63</v>
      </c>
      <c r="L299" s="30"/>
      <c r="M299" s="22" t="s">
        <v>62</v>
      </c>
      <c r="N299" s="30"/>
      <c r="O299" s="86" t="s">
        <v>63</v>
      </c>
      <c r="P299" s="86" t="s">
        <v>66</v>
      </c>
      <c r="R299" s="101" t="s">
        <v>66</v>
      </c>
      <c r="T299" s="25" t="s">
        <v>63</v>
      </c>
      <c r="U299" s="30"/>
      <c r="V299" s="22" t="s">
        <v>62</v>
      </c>
      <c r="X299" s="48" t="s">
        <v>63</v>
      </c>
      <c r="Y299" s="22" t="s">
        <v>66</v>
      </c>
      <c r="Z299" s="30"/>
      <c r="AA299" s="22" t="s">
        <v>62</v>
      </c>
      <c r="AC299" s="25" t="s">
        <v>63</v>
      </c>
      <c r="AD299" s="27"/>
      <c r="AE299" s="30"/>
    </row>
    <row r="300" spans="1:31" x14ac:dyDescent="0.2">
      <c r="A300" s="14">
        <v>108</v>
      </c>
      <c r="B300" t="s">
        <v>65</v>
      </c>
      <c r="C300" t="s">
        <v>63</v>
      </c>
      <c r="E300" s="30"/>
      <c r="F300" s="22" t="s">
        <v>64</v>
      </c>
      <c r="G300" s="27"/>
      <c r="I300" s="48" t="s">
        <v>62</v>
      </c>
      <c r="J300" s="30"/>
      <c r="K300" s="25" t="s">
        <v>62</v>
      </c>
      <c r="L300" s="30"/>
      <c r="M300" s="22" t="s">
        <v>62</v>
      </c>
      <c r="N300" s="30"/>
      <c r="O300" s="86" t="s">
        <v>63</v>
      </c>
      <c r="R300" s="101" t="s">
        <v>62</v>
      </c>
      <c r="T300" s="25" t="s">
        <v>63</v>
      </c>
      <c r="U300" s="30"/>
      <c r="V300" s="22" t="s">
        <v>66</v>
      </c>
      <c r="X300" s="48" t="s">
        <v>66</v>
      </c>
      <c r="Y300" s="27"/>
      <c r="Z300" s="30"/>
      <c r="AA300" s="22" t="s">
        <v>62</v>
      </c>
      <c r="AC300" s="25" t="s">
        <v>63</v>
      </c>
      <c r="AD300" s="27" t="s">
        <v>66</v>
      </c>
      <c r="AE300" s="30"/>
    </row>
    <row r="301" spans="1:31" x14ac:dyDescent="0.2">
      <c r="A301" s="14">
        <v>108.5</v>
      </c>
      <c r="B301" t="s">
        <v>65</v>
      </c>
      <c r="C301" t="s">
        <v>63</v>
      </c>
      <c r="E301" s="30"/>
      <c r="F301" s="22" t="s">
        <v>65</v>
      </c>
      <c r="G301" s="22" t="s">
        <v>63</v>
      </c>
      <c r="I301" s="48" t="s">
        <v>62</v>
      </c>
      <c r="J301" s="30"/>
      <c r="K301" s="25" t="s">
        <v>62</v>
      </c>
      <c r="L301" s="30"/>
      <c r="M301" s="22" t="s">
        <v>62</v>
      </c>
      <c r="N301" s="30"/>
      <c r="O301" s="86" t="s">
        <v>63</v>
      </c>
      <c r="R301" s="101" t="s">
        <v>66</v>
      </c>
      <c r="T301" s="25" t="s">
        <v>63</v>
      </c>
      <c r="U301" s="30" t="s">
        <v>66</v>
      </c>
      <c r="V301" s="22" t="s">
        <v>66</v>
      </c>
      <c r="X301" s="48" t="s">
        <v>66</v>
      </c>
      <c r="Y301" s="27"/>
      <c r="Z301" s="30"/>
      <c r="AA301" s="22" t="s">
        <v>62</v>
      </c>
      <c r="AC301" s="25" t="s">
        <v>66</v>
      </c>
      <c r="AD301" s="27"/>
      <c r="AE301" s="30"/>
    </row>
    <row r="302" spans="1:31" x14ac:dyDescent="0.2">
      <c r="A302" s="14">
        <v>109</v>
      </c>
      <c r="B302" t="s">
        <v>64</v>
      </c>
      <c r="E302" s="30"/>
      <c r="F302" s="22" t="s">
        <v>65</v>
      </c>
      <c r="G302" s="22" t="s">
        <v>63</v>
      </c>
      <c r="I302" s="48" t="s">
        <v>62</v>
      </c>
      <c r="J302" s="30"/>
      <c r="K302" s="25" t="s">
        <v>62</v>
      </c>
      <c r="L302" s="30"/>
      <c r="M302" s="22" t="s">
        <v>62</v>
      </c>
      <c r="N302" s="30"/>
      <c r="O302" s="86" t="s">
        <v>63</v>
      </c>
      <c r="R302" s="101" t="s">
        <v>62</v>
      </c>
      <c r="T302" s="25" t="s">
        <v>63</v>
      </c>
      <c r="U302" s="30"/>
      <c r="V302" s="22" t="s">
        <v>66</v>
      </c>
      <c r="X302" s="48" t="s">
        <v>66</v>
      </c>
      <c r="Y302" s="27"/>
      <c r="Z302" s="30"/>
      <c r="AA302" s="22" t="s">
        <v>62</v>
      </c>
      <c r="AC302" s="25" t="s">
        <v>63</v>
      </c>
      <c r="AD302" s="27"/>
      <c r="AE302" s="30"/>
    </row>
    <row r="303" spans="1:31" x14ac:dyDescent="0.2">
      <c r="A303" s="14">
        <v>109.5</v>
      </c>
      <c r="B303" t="s">
        <v>64</v>
      </c>
      <c r="C303" t="s">
        <v>65</v>
      </c>
      <c r="E303" s="30"/>
      <c r="F303" s="22" t="s">
        <v>65</v>
      </c>
      <c r="G303" s="27"/>
      <c r="I303" s="48" t="s">
        <v>62</v>
      </c>
      <c r="J303" s="30"/>
      <c r="K303" s="25" t="s">
        <v>62</v>
      </c>
      <c r="L303" s="30"/>
      <c r="M303" s="22" t="s">
        <v>62</v>
      </c>
      <c r="N303" s="30"/>
      <c r="O303" s="86" t="s">
        <v>63</v>
      </c>
      <c r="R303" s="101" t="s">
        <v>62</v>
      </c>
      <c r="T303" s="25" t="s">
        <v>63</v>
      </c>
      <c r="U303" s="30"/>
      <c r="V303" s="22" t="s">
        <v>62</v>
      </c>
      <c r="X303" s="48" t="s">
        <v>62</v>
      </c>
      <c r="Y303" s="27"/>
      <c r="Z303" s="30"/>
      <c r="AA303" s="22" t="s">
        <v>62</v>
      </c>
      <c r="AC303" s="25" t="s">
        <v>63</v>
      </c>
      <c r="AD303" s="27"/>
      <c r="AE303" s="30"/>
    </row>
    <row r="304" spans="1:31" x14ac:dyDescent="0.2">
      <c r="A304" s="14">
        <v>110</v>
      </c>
      <c r="B304" t="s">
        <v>67</v>
      </c>
      <c r="C304" t="s">
        <v>63</v>
      </c>
      <c r="E304" s="30"/>
      <c r="F304" s="22" t="s">
        <v>65</v>
      </c>
      <c r="G304" s="22" t="s">
        <v>63</v>
      </c>
      <c r="I304" s="48" t="s">
        <v>62</v>
      </c>
      <c r="J304" s="30"/>
      <c r="K304" s="25" t="s">
        <v>62</v>
      </c>
      <c r="L304" s="30"/>
      <c r="M304" s="22" t="s">
        <v>69</v>
      </c>
      <c r="N304" s="30"/>
      <c r="O304" s="86" t="s">
        <v>62</v>
      </c>
      <c r="R304" s="101" t="s">
        <v>62</v>
      </c>
      <c r="T304" s="25" t="s">
        <v>63</v>
      </c>
      <c r="U304" s="30"/>
      <c r="V304" s="22" t="s">
        <v>62</v>
      </c>
      <c r="X304" s="48" t="s">
        <v>62</v>
      </c>
      <c r="Y304" s="27"/>
      <c r="Z304" s="30"/>
      <c r="AA304" s="22" t="s">
        <v>62</v>
      </c>
      <c r="AC304" s="25" t="s">
        <v>66</v>
      </c>
      <c r="AD304" s="27"/>
      <c r="AE304" s="30"/>
    </row>
    <row r="305" spans="1:31" x14ac:dyDescent="0.2">
      <c r="A305" s="14">
        <v>110.5</v>
      </c>
      <c r="B305" t="s">
        <v>64</v>
      </c>
      <c r="C305" t="s">
        <v>63</v>
      </c>
      <c r="E305" s="30"/>
      <c r="F305" s="22" t="s">
        <v>65</v>
      </c>
      <c r="G305" s="27"/>
      <c r="I305" s="48" t="s">
        <v>62</v>
      </c>
      <c r="J305" s="30"/>
      <c r="K305" s="25" t="s">
        <v>62</v>
      </c>
      <c r="L305" s="30"/>
      <c r="M305" s="22" t="s">
        <v>62</v>
      </c>
      <c r="N305" s="30"/>
      <c r="O305" s="86" t="s">
        <v>63</v>
      </c>
      <c r="P305" s="86" t="s">
        <v>66</v>
      </c>
      <c r="R305" s="101" t="s">
        <v>62</v>
      </c>
      <c r="T305" s="25" t="s">
        <v>63</v>
      </c>
      <c r="U305" s="30"/>
      <c r="V305" s="22" t="s">
        <v>62</v>
      </c>
      <c r="X305" s="48" t="s">
        <v>62</v>
      </c>
      <c r="Y305" s="27"/>
      <c r="Z305" s="30"/>
      <c r="AA305" s="22" t="s">
        <v>62</v>
      </c>
      <c r="AC305" s="25" t="s">
        <v>63</v>
      </c>
      <c r="AD305" s="27"/>
      <c r="AE305" s="30"/>
    </row>
    <row r="306" spans="1:31" x14ac:dyDescent="0.2">
      <c r="A306" s="14">
        <v>111</v>
      </c>
      <c r="B306" t="s">
        <v>64</v>
      </c>
      <c r="C306" t="s">
        <v>65</v>
      </c>
      <c r="E306" s="30"/>
      <c r="F306" s="22" t="s">
        <v>65</v>
      </c>
      <c r="G306" s="27"/>
      <c r="I306" s="48" t="s">
        <v>62</v>
      </c>
      <c r="J306" s="30"/>
      <c r="K306" s="25" t="s">
        <v>62</v>
      </c>
      <c r="L306" s="30"/>
      <c r="M306" s="22" t="s">
        <v>62</v>
      </c>
      <c r="N306" s="30"/>
      <c r="O306" s="86" t="s">
        <v>63</v>
      </c>
      <c r="R306" s="101" t="s">
        <v>62</v>
      </c>
      <c r="T306" s="25" t="s">
        <v>63</v>
      </c>
      <c r="U306" s="30"/>
      <c r="V306" s="22" t="s">
        <v>66</v>
      </c>
      <c r="X306" s="48" t="s">
        <v>66</v>
      </c>
      <c r="Y306" s="27"/>
      <c r="Z306" s="30"/>
      <c r="AA306" s="22" t="s">
        <v>66</v>
      </c>
      <c r="AC306" s="25" t="s">
        <v>66</v>
      </c>
      <c r="AD306" s="27"/>
      <c r="AE306" s="30"/>
    </row>
    <row r="307" spans="1:31" x14ac:dyDescent="0.2">
      <c r="A307" s="14">
        <v>111.5</v>
      </c>
      <c r="B307" t="s">
        <v>65</v>
      </c>
      <c r="E307" s="30"/>
      <c r="F307" s="22" t="s">
        <v>67</v>
      </c>
      <c r="G307" s="27"/>
      <c r="I307" s="48" t="s">
        <v>62</v>
      </c>
      <c r="J307" s="30"/>
      <c r="K307" s="25" t="s">
        <v>62</v>
      </c>
      <c r="L307" s="30"/>
      <c r="M307" s="22" t="s">
        <v>62</v>
      </c>
      <c r="N307" s="30"/>
      <c r="O307" s="86" t="s">
        <v>63</v>
      </c>
      <c r="R307" s="101" t="s">
        <v>66</v>
      </c>
      <c r="T307" s="25" t="s">
        <v>63</v>
      </c>
      <c r="U307" s="30"/>
      <c r="V307" s="22" t="s">
        <v>62</v>
      </c>
      <c r="X307" s="48" t="s">
        <v>66</v>
      </c>
      <c r="Y307" s="22" t="s">
        <v>63</v>
      </c>
      <c r="Z307" s="30"/>
      <c r="AA307" s="22" t="s">
        <v>66</v>
      </c>
      <c r="AC307" s="25" t="s">
        <v>62</v>
      </c>
      <c r="AD307" s="27"/>
      <c r="AE307" s="30"/>
    </row>
    <row r="308" spans="1:31" x14ac:dyDescent="0.2">
      <c r="A308" s="14">
        <v>112</v>
      </c>
      <c r="B308" t="s">
        <v>65</v>
      </c>
      <c r="E308" s="30"/>
      <c r="F308" s="22" t="s">
        <v>65</v>
      </c>
      <c r="G308" s="27" t="s">
        <v>66</v>
      </c>
      <c r="I308" s="48" t="s">
        <v>66</v>
      </c>
      <c r="J308" s="30"/>
      <c r="K308" s="25" t="s">
        <v>66</v>
      </c>
      <c r="L308" s="30"/>
      <c r="M308" s="22" t="s">
        <v>66</v>
      </c>
      <c r="N308" s="30"/>
      <c r="O308" s="86" t="s">
        <v>63</v>
      </c>
      <c r="P308" s="86" t="s">
        <v>66</v>
      </c>
      <c r="R308" s="101" t="s">
        <v>66</v>
      </c>
      <c r="T308" s="25" t="s">
        <v>66</v>
      </c>
      <c r="U308" s="30"/>
      <c r="V308" s="22" t="s">
        <v>62</v>
      </c>
      <c r="X308" s="48" t="s">
        <v>66</v>
      </c>
      <c r="Y308" s="129" t="s">
        <v>63</v>
      </c>
      <c r="Z308" s="30"/>
      <c r="AA308" s="22" t="s">
        <v>62</v>
      </c>
      <c r="AC308" s="25" t="s">
        <v>63</v>
      </c>
      <c r="AD308" s="22" t="s">
        <v>66</v>
      </c>
      <c r="AE308" s="30"/>
    </row>
    <row r="309" spans="1:31" x14ac:dyDescent="0.2">
      <c r="A309" s="14">
        <v>112.5</v>
      </c>
      <c r="B309" t="s">
        <v>64</v>
      </c>
      <c r="C309" t="s">
        <v>63</v>
      </c>
      <c r="E309" s="30"/>
      <c r="F309" s="22" t="s">
        <v>67</v>
      </c>
      <c r="G309" s="27"/>
      <c r="I309" s="48" t="s">
        <v>62</v>
      </c>
      <c r="J309" s="30"/>
      <c r="K309" s="25" t="s">
        <v>66</v>
      </c>
      <c r="L309" s="30"/>
      <c r="M309" s="22" t="s">
        <v>62</v>
      </c>
      <c r="N309" s="30"/>
      <c r="O309" s="86" t="s">
        <v>63</v>
      </c>
      <c r="R309" s="101" t="s">
        <v>62</v>
      </c>
      <c r="T309" s="25" t="s">
        <v>63</v>
      </c>
      <c r="U309" s="30" t="s">
        <v>66</v>
      </c>
      <c r="V309" s="22" t="s">
        <v>63</v>
      </c>
      <c r="X309" s="48" t="s">
        <v>63</v>
      </c>
      <c r="Y309" s="27"/>
      <c r="Z309" s="30"/>
      <c r="AA309" s="22" t="s">
        <v>62</v>
      </c>
      <c r="AC309" s="25" t="s">
        <v>63</v>
      </c>
      <c r="AD309" s="27"/>
      <c r="AE309" s="30"/>
    </row>
    <row r="310" spans="1:31" x14ac:dyDescent="0.2">
      <c r="A310" s="14">
        <v>113</v>
      </c>
      <c r="B310" t="s">
        <v>64</v>
      </c>
      <c r="C310" t="s">
        <v>63</v>
      </c>
      <c r="E310" s="30"/>
      <c r="F310" s="22" t="s">
        <v>67</v>
      </c>
      <c r="G310" s="27"/>
      <c r="I310" s="48" t="s">
        <v>62</v>
      </c>
      <c r="J310" s="30"/>
      <c r="K310" s="25" t="s">
        <v>63</v>
      </c>
      <c r="L310" s="30"/>
      <c r="M310" s="22" t="s">
        <v>62</v>
      </c>
      <c r="N310" s="30"/>
      <c r="O310" s="86" t="s">
        <v>63</v>
      </c>
      <c r="R310" s="101" t="s">
        <v>62</v>
      </c>
      <c r="T310" s="25" t="s">
        <v>63</v>
      </c>
      <c r="U310" s="30"/>
      <c r="V310" s="22" t="s">
        <v>63</v>
      </c>
      <c r="X310" s="48" t="s">
        <v>63</v>
      </c>
      <c r="Y310" s="27"/>
      <c r="Z310" s="30"/>
      <c r="AA310" s="22" t="s">
        <v>62</v>
      </c>
      <c r="AC310" s="25" t="s">
        <v>63</v>
      </c>
      <c r="AD310" s="27"/>
      <c r="AE310" s="30"/>
    </row>
    <row r="311" spans="1:31" x14ac:dyDescent="0.2">
      <c r="A311" s="14">
        <v>113.5</v>
      </c>
      <c r="B311" t="s">
        <v>64</v>
      </c>
      <c r="C311" t="s">
        <v>63</v>
      </c>
      <c r="D311" t="s">
        <v>65</v>
      </c>
      <c r="E311" s="30"/>
      <c r="F311" s="22" t="s">
        <v>67</v>
      </c>
      <c r="G311" s="27"/>
      <c r="I311" s="48" t="s">
        <v>62</v>
      </c>
      <c r="J311" s="30"/>
      <c r="K311" s="25" t="s">
        <v>63</v>
      </c>
      <c r="L311" s="30"/>
      <c r="M311" s="22" t="s">
        <v>62</v>
      </c>
      <c r="N311" s="30"/>
      <c r="O311" s="86" t="s">
        <v>63</v>
      </c>
      <c r="R311" s="101" t="s">
        <v>62</v>
      </c>
      <c r="T311" s="25" t="s">
        <v>63</v>
      </c>
      <c r="U311" s="30"/>
      <c r="V311" s="22" t="s">
        <v>63</v>
      </c>
      <c r="X311" s="48" t="s">
        <v>62</v>
      </c>
      <c r="Y311" s="27"/>
      <c r="Z311" s="30"/>
      <c r="AA311" s="22" t="s">
        <v>62</v>
      </c>
      <c r="AC311" s="25" t="s">
        <v>62</v>
      </c>
      <c r="AD311" s="27"/>
      <c r="AE311" s="30"/>
    </row>
    <row r="312" spans="1:31" x14ac:dyDescent="0.2">
      <c r="A312" s="14">
        <v>114</v>
      </c>
      <c r="B312" t="s">
        <v>64</v>
      </c>
      <c r="E312" s="30"/>
      <c r="F312" s="22" t="s">
        <v>62</v>
      </c>
      <c r="G312" s="27"/>
      <c r="I312" s="48" t="s">
        <v>63</v>
      </c>
      <c r="J312" s="30"/>
      <c r="K312" s="25" t="s">
        <v>63</v>
      </c>
      <c r="L312" s="30"/>
      <c r="M312" s="22" t="s">
        <v>62</v>
      </c>
      <c r="N312" s="30"/>
      <c r="O312" s="86" t="s">
        <v>63</v>
      </c>
      <c r="R312" s="101" t="s">
        <v>62</v>
      </c>
      <c r="T312" s="25" t="s">
        <v>63</v>
      </c>
      <c r="U312" s="30"/>
      <c r="V312" s="22" t="s">
        <v>62</v>
      </c>
      <c r="X312" s="48" t="s">
        <v>62</v>
      </c>
      <c r="Y312" s="27"/>
      <c r="Z312" s="30"/>
      <c r="AA312" s="22" t="s">
        <v>62</v>
      </c>
      <c r="AC312" s="25" t="s">
        <v>63</v>
      </c>
      <c r="AD312" s="27"/>
      <c r="AE312" s="30"/>
    </row>
    <row r="313" spans="1:31" x14ac:dyDescent="0.2">
      <c r="A313" s="14">
        <v>114.5</v>
      </c>
      <c r="B313" t="s">
        <v>64</v>
      </c>
      <c r="E313" s="30"/>
      <c r="F313" s="22" t="s">
        <v>63</v>
      </c>
      <c r="G313" s="27"/>
      <c r="I313" s="48" t="s">
        <v>63</v>
      </c>
      <c r="J313" s="30"/>
      <c r="K313" s="25" t="s">
        <v>63</v>
      </c>
      <c r="L313" s="30"/>
      <c r="M313" s="22" t="s">
        <v>62</v>
      </c>
      <c r="N313" s="30"/>
      <c r="O313" s="86" t="s">
        <v>63</v>
      </c>
      <c r="R313" s="101" t="s">
        <v>62</v>
      </c>
      <c r="T313" s="25" t="s">
        <v>62</v>
      </c>
      <c r="U313" s="30"/>
      <c r="V313" s="22" t="s">
        <v>62</v>
      </c>
      <c r="X313" s="48" t="s">
        <v>62</v>
      </c>
      <c r="Y313" s="27"/>
      <c r="Z313" s="30"/>
      <c r="AA313" s="22" t="s">
        <v>62</v>
      </c>
      <c r="AC313" s="25" t="s">
        <v>63</v>
      </c>
      <c r="AD313" s="27"/>
      <c r="AE313" s="30"/>
    </row>
    <row r="314" spans="1:31" x14ac:dyDescent="0.2">
      <c r="A314" s="14">
        <v>115</v>
      </c>
      <c r="B314" t="s">
        <v>64</v>
      </c>
      <c r="C314" t="s">
        <v>63</v>
      </c>
      <c r="E314" s="30"/>
      <c r="F314" s="22" t="s">
        <v>63</v>
      </c>
      <c r="G314" s="27"/>
      <c r="I314" s="48" t="s">
        <v>62</v>
      </c>
      <c r="J314" s="30"/>
      <c r="K314" s="25" t="s">
        <v>62</v>
      </c>
      <c r="L314" s="30"/>
      <c r="M314" s="22" t="s">
        <v>62</v>
      </c>
      <c r="N314" s="30"/>
      <c r="O314" s="86" t="s">
        <v>63</v>
      </c>
      <c r="R314" s="101" t="s">
        <v>62</v>
      </c>
      <c r="T314" s="25" t="s">
        <v>63</v>
      </c>
      <c r="U314" s="30"/>
      <c r="V314" s="22" t="s">
        <v>62</v>
      </c>
      <c r="X314" s="48" t="s">
        <v>63</v>
      </c>
      <c r="Y314" s="27"/>
      <c r="Z314" s="30"/>
      <c r="AA314" s="22" t="s">
        <v>62</v>
      </c>
      <c r="AC314" s="25" t="s">
        <v>63</v>
      </c>
      <c r="AD314" s="27"/>
      <c r="AE314" s="30"/>
    </row>
    <row r="315" spans="1:31" x14ac:dyDescent="0.2">
      <c r="A315" s="14">
        <v>115.5</v>
      </c>
      <c r="B315" t="s">
        <v>67</v>
      </c>
      <c r="C315" t="s">
        <v>63</v>
      </c>
      <c r="D315" t="s">
        <v>66</v>
      </c>
      <c r="E315" s="30"/>
      <c r="F315" s="22" t="s">
        <v>65</v>
      </c>
      <c r="G315" s="27"/>
      <c r="I315" s="48" t="s">
        <v>63</v>
      </c>
      <c r="J315" s="30"/>
      <c r="K315" s="25" t="s">
        <v>62</v>
      </c>
      <c r="L315" s="30"/>
      <c r="M315" s="22" t="s">
        <v>62</v>
      </c>
      <c r="N315" s="30"/>
      <c r="O315" s="86" t="s">
        <v>63</v>
      </c>
      <c r="R315" s="101" t="s">
        <v>62</v>
      </c>
      <c r="T315" s="25" t="s">
        <v>63</v>
      </c>
      <c r="U315" s="30"/>
      <c r="V315" s="22" t="s">
        <v>62</v>
      </c>
      <c r="X315" s="48" t="s">
        <v>63</v>
      </c>
      <c r="Y315" s="27"/>
      <c r="Z315" s="30"/>
      <c r="AA315" s="22" t="s">
        <v>62</v>
      </c>
      <c r="AC315" s="25" t="s">
        <v>63</v>
      </c>
      <c r="AD315" s="27"/>
      <c r="AE315" s="30"/>
    </row>
    <row r="316" spans="1:31" x14ac:dyDescent="0.2">
      <c r="A316" s="14">
        <v>116</v>
      </c>
      <c r="B316" t="s">
        <v>67</v>
      </c>
      <c r="C316" t="s">
        <v>63</v>
      </c>
      <c r="E316" s="30"/>
      <c r="F316" s="22" t="s">
        <v>65</v>
      </c>
      <c r="G316" s="22" t="s">
        <v>63</v>
      </c>
      <c r="I316" s="48" t="s">
        <v>62</v>
      </c>
      <c r="J316" s="30"/>
      <c r="K316" s="25" t="s">
        <v>62</v>
      </c>
      <c r="L316" s="30"/>
      <c r="M316" s="22" t="s">
        <v>62</v>
      </c>
      <c r="N316" s="30"/>
      <c r="O316" s="86" t="s">
        <v>63</v>
      </c>
      <c r="R316" s="101" t="s">
        <v>62</v>
      </c>
      <c r="T316" s="25" t="s">
        <v>63</v>
      </c>
      <c r="U316" s="30"/>
      <c r="V316" s="22" t="s">
        <v>62</v>
      </c>
      <c r="X316" s="48" t="s">
        <v>63</v>
      </c>
      <c r="Y316" s="27"/>
      <c r="Z316" s="30"/>
      <c r="AA316" s="22" t="s">
        <v>62</v>
      </c>
      <c r="AC316" s="25" t="s">
        <v>62</v>
      </c>
      <c r="AD316" s="27"/>
      <c r="AE316" s="30"/>
    </row>
    <row r="317" spans="1:31" x14ac:dyDescent="0.2">
      <c r="A317" s="14">
        <v>116.5</v>
      </c>
      <c r="B317" t="s">
        <v>62</v>
      </c>
      <c r="E317" s="30"/>
      <c r="F317" s="22" t="s">
        <v>63</v>
      </c>
      <c r="G317" s="27" t="s">
        <v>65</v>
      </c>
      <c r="I317" s="48" t="s">
        <v>62</v>
      </c>
      <c r="J317" s="30"/>
      <c r="K317" s="25" t="s">
        <v>62</v>
      </c>
      <c r="L317" s="30"/>
      <c r="M317" s="22" t="s">
        <v>62</v>
      </c>
      <c r="N317" s="30"/>
      <c r="O317" s="86" t="s">
        <v>62</v>
      </c>
      <c r="R317" s="101" t="s">
        <v>62</v>
      </c>
      <c r="T317" s="25" t="s">
        <v>63</v>
      </c>
      <c r="U317" s="30"/>
      <c r="V317" s="22" t="s">
        <v>62</v>
      </c>
      <c r="X317" s="48" t="s">
        <v>63</v>
      </c>
      <c r="Y317" s="27"/>
      <c r="Z317" s="30"/>
      <c r="AA317" s="22" t="s">
        <v>62</v>
      </c>
      <c r="AC317" s="25" t="s">
        <v>63</v>
      </c>
      <c r="AD317" s="27"/>
      <c r="AE317" s="30"/>
    </row>
    <row r="318" spans="1:31" x14ac:dyDescent="0.2">
      <c r="A318" s="14">
        <v>117</v>
      </c>
      <c r="B318" t="s">
        <v>63</v>
      </c>
      <c r="E318" s="30"/>
      <c r="F318" s="22" t="s">
        <v>63</v>
      </c>
      <c r="G318" s="27"/>
      <c r="I318" s="48" t="s">
        <v>62</v>
      </c>
      <c r="J318" s="30"/>
      <c r="K318" s="25" t="s">
        <v>62</v>
      </c>
      <c r="L318" s="30"/>
      <c r="M318" s="22" t="s">
        <v>62</v>
      </c>
      <c r="N318" s="30"/>
      <c r="O318" s="86" t="s">
        <v>63</v>
      </c>
      <c r="R318" s="101" t="s">
        <v>62</v>
      </c>
      <c r="T318" s="25" t="s">
        <v>63</v>
      </c>
      <c r="U318" s="30"/>
      <c r="V318" s="22" t="s">
        <v>62</v>
      </c>
      <c r="X318" s="48" t="s">
        <v>62</v>
      </c>
      <c r="Y318" s="27"/>
      <c r="Z318" s="30"/>
      <c r="AA318" s="22" t="s">
        <v>62</v>
      </c>
      <c r="AC318" s="25" t="s">
        <v>63</v>
      </c>
      <c r="AD318" s="27"/>
      <c r="AE318" s="30"/>
    </row>
    <row r="319" spans="1:31" x14ac:dyDescent="0.2">
      <c r="A319" s="14">
        <v>117.5</v>
      </c>
      <c r="B319" t="s">
        <v>64</v>
      </c>
      <c r="E319" s="30"/>
      <c r="F319" s="22" t="s">
        <v>63</v>
      </c>
      <c r="G319" s="27"/>
      <c r="I319" s="48" t="s">
        <v>62</v>
      </c>
      <c r="J319" s="30"/>
      <c r="K319" s="25" t="s">
        <v>62</v>
      </c>
      <c r="L319" s="30"/>
      <c r="M319" s="22" t="s">
        <v>62</v>
      </c>
      <c r="N319" s="30"/>
      <c r="O319" s="86" t="s">
        <v>63</v>
      </c>
      <c r="R319" s="101" t="s">
        <v>62</v>
      </c>
      <c r="T319" s="25" t="s">
        <v>63</v>
      </c>
      <c r="U319" s="30"/>
      <c r="V319" s="22" t="s">
        <v>62</v>
      </c>
      <c r="X319" s="48" t="s">
        <v>63</v>
      </c>
      <c r="Y319" s="27"/>
      <c r="Z319" s="30"/>
      <c r="AA319" s="22" t="s">
        <v>62</v>
      </c>
      <c r="AC319" s="25" t="s">
        <v>63</v>
      </c>
      <c r="AD319" s="27"/>
      <c r="AE319" s="30"/>
    </row>
    <row r="320" spans="1:31" x14ac:dyDescent="0.2">
      <c r="A320" s="14">
        <v>118</v>
      </c>
      <c r="B320" t="s">
        <v>62</v>
      </c>
      <c r="E320" s="30"/>
      <c r="F320" s="22" t="s">
        <v>62</v>
      </c>
      <c r="G320" s="27"/>
      <c r="I320" s="48" t="s">
        <v>63</v>
      </c>
      <c r="J320" s="30"/>
      <c r="K320" s="25" t="s">
        <v>62</v>
      </c>
      <c r="L320" s="30"/>
      <c r="M320" s="22" t="s">
        <v>62</v>
      </c>
      <c r="N320" s="30"/>
      <c r="O320" s="86" t="s">
        <v>63</v>
      </c>
      <c r="R320" s="101" t="s">
        <v>62</v>
      </c>
      <c r="T320" s="25" t="s">
        <v>63</v>
      </c>
      <c r="U320" s="30"/>
      <c r="V320" s="22" t="s">
        <v>62</v>
      </c>
      <c r="X320" s="48" t="s">
        <v>63</v>
      </c>
      <c r="Y320" s="27"/>
      <c r="Z320" s="30"/>
      <c r="AA320" s="22" t="s">
        <v>62</v>
      </c>
      <c r="AC320" s="25" t="s">
        <v>63</v>
      </c>
      <c r="AD320" s="27"/>
      <c r="AE320" s="30"/>
    </row>
    <row r="321" spans="1:31" x14ac:dyDescent="0.2">
      <c r="A321" s="14">
        <v>118.5</v>
      </c>
      <c r="B321" t="s">
        <v>62</v>
      </c>
      <c r="E321" s="30"/>
      <c r="F321" s="22" t="s">
        <v>63</v>
      </c>
      <c r="G321" s="27"/>
      <c r="I321" s="48" t="s">
        <v>62</v>
      </c>
      <c r="J321" s="30"/>
      <c r="K321" s="25" t="s">
        <v>62</v>
      </c>
      <c r="L321" s="30"/>
      <c r="M321" s="22" t="s">
        <v>62</v>
      </c>
      <c r="N321" s="30"/>
      <c r="O321" s="86" t="s">
        <v>62</v>
      </c>
      <c r="R321" s="101" t="s">
        <v>62</v>
      </c>
      <c r="T321" s="25" t="s">
        <v>63</v>
      </c>
      <c r="U321" s="30"/>
      <c r="V321" s="22" t="s">
        <v>62</v>
      </c>
      <c r="X321" s="48" t="s">
        <v>63</v>
      </c>
      <c r="Y321" s="27"/>
      <c r="Z321" s="30"/>
      <c r="AA321" s="22" t="s">
        <v>62</v>
      </c>
      <c r="AC321" s="25" t="s">
        <v>63</v>
      </c>
      <c r="AD321" s="27"/>
      <c r="AE321" s="30"/>
    </row>
    <row r="322" spans="1:31" x14ac:dyDescent="0.2">
      <c r="A322" s="14">
        <v>119</v>
      </c>
      <c r="B322" t="s">
        <v>62</v>
      </c>
      <c r="E322" s="30"/>
      <c r="F322" s="22" t="s">
        <v>63</v>
      </c>
      <c r="G322" s="27"/>
      <c r="I322" s="48" t="s">
        <v>62</v>
      </c>
      <c r="J322" s="30"/>
      <c r="K322" s="25" t="s">
        <v>62</v>
      </c>
      <c r="L322" s="30"/>
      <c r="M322" s="22" t="s">
        <v>62</v>
      </c>
      <c r="N322" s="30"/>
      <c r="O322" s="86" t="s">
        <v>63</v>
      </c>
      <c r="R322" s="101" t="s">
        <v>62</v>
      </c>
      <c r="T322" s="25" t="s">
        <v>63</v>
      </c>
      <c r="U322" s="30"/>
      <c r="V322" s="22" t="s">
        <v>62</v>
      </c>
      <c r="X322" s="48" t="s">
        <v>63</v>
      </c>
      <c r="Y322" s="27"/>
      <c r="Z322" s="30"/>
      <c r="AA322" s="22" t="s">
        <v>62</v>
      </c>
      <c r="AC322" s="25" t="s">
        <v>63</v>
      </c>
      <c r="AD322" s="27"/>
      <c r="AE322" s="30"/>
    </row>
    <row r="323" spans="1:31" x14ac:dyDescent="0.2">
      <c r="A323" s="14">
        <v>119.5</v>
      </c>
      <c r="B323" t="s">
        <v>62</v>
      </c>
      <c r="E323" s="30"/>
      <c r="F323" s="22" t="s">
        <v>62</v>
      </c>
      <c r="G323" s="27"/>
      <c r="I323" s="48" t="s">
        <v>62</v>
      </c>
      <c r="J323" s="30"/>
      <c r="K323" s="25" t="s">
        <v>63</v>
      </c>
      <c r="L323" s="30"/>
      <c r="M323" s="22" t="s">
        <v>62</v>
      </c>
      <c r="N323" s="30"/>
      <c r="O323" s="86" t="s">
        <v>63</v>
      </c>
      <c r="R323" s="101" t="s">
        <v>62</v>
      </c>
      <c r="T323" s="25" t="s">
        <v>63</v>
      </c>
      <c r="U323" s="30"/>
      <c r="V323" s="22" t="s">
        <v>62</v>
      </c>
      <c r="X323" s="48" t="s">
        <v>63</v>
      </c>
      <c r="Y323" s="27"/>
      <c r="Z323" s="30"/>
      <c r="AA323" s="22" t="s">
        <v>62</v>
      </c>
      <c r="AC323" s="25" t="s">
        <v>63</v>
      </c>
      <c r="AD323" s="27"/>
      <c r="AE323" s="30"/>
    </row>
    <row r="324" spans="1:31" x14ac:dyDescent="0.2">
      <c r="A324" s="14">
        <v>120</v>
      </c>
      <c r="B324" t="s">
        <v>62</v>
      </c>
      <c r="E324" s="30"/>
      <c r="F324" s="22" t="s">
        <v>62</v>
      </c>
      <c r="G324" s="27"/>
      <c r="I324" s="48" t="s">
        <v>63</v>
      </c>
      <c r="J324" s="30"/>
      <c r="K324" s="25" t="s">
        <v>62</v>
      </c>
      <c r="L324" s="30"/>
      <c r="M324" s="22" t="s">
        <v>62</v>
      </c>
      <c r="N324" s="30"/>
      <c r="O324" s="86" t="s">
        <v>63</v>
      </c>
      <c r="R324" s="101" t="s">
        <v>62</v>
      </c>
      <c r="T324" s="25" t="s">
        <v>63</v>
      </c>
      <c r="U324" s="30"/>
      <c r="V324" s="22" t="s">
        <v>63</v>
      </c>
      <c r="X324" s="48" t="s">
        <v>63</v>
      </c>
      <c r="Y324" s="27"/>
      <c r="Z324" s="30"/>
      <c r="AA324" s="22" t="s">
        <v>62</v>
      </c>
      <c r="AC324" s="25" t="s">
        <v>63</v>
      </c>
      <c r="AD324" s="27"/>
      <c r="AE324" s="30"/>
    </row>
    <row r="325" spans="1:31" x14ac:dyDescent="0.2">
      <c r="A325" s="14">
        <v>120.5</v>
      </c>
      <c r="B325" t="s">
        <v>62</v>
      </c>
      <c r="E325" s="30"/>
      <c r="F325" s="22" t="s">
        <v>63</v>
      </c>
      <c r="G325" s="27"/>
      <c r="I325" s="48" t="s">
        <v>62</v>
      </c>
      <c r="J325" s="30"/>
      <c r="K325" s="25" t="s">
        <v>62</v>
      </c>
      <c r="L325" s="30"/>
      <c r="M325" s="22" t="s">
        <v>62</v>
      </c>
      <c r="N325" s="30"/>
      <c r="O325" s="86" t="s">
        <v>63</v>
      </c>
      <c r="R325" s="101" t="s">
        <v>62</v>
      </c>
      <c r="T325" s="25" t="s">
        <v>63</v>
      </c>
      <c r="U325" s="30"/>
      <c r="V325" s="22" t="s">
        <v>62</v>
      </c>
      <c r="X325" s="48" t="s">
        <v>63</v>
      </c>
      <c r="Y325" s="27"/>
      <c r="Z325" s="30"/>
      <c r="AA325" s="22" t="s">
        <v>62</v>
      </c>
      <c r="AC325" s="25" t="s">
        <v>63</v>
      </c>
      <c r="AD325" s="27"/>
      <c r="AE325" s="30"/>
    </row>
    <row r="326" spans="1:31" x14ac:dyDescent="0.2">
      <c r="A326" s="14">
        <v>121</v>
      </c>
      <c r="B326" t="s">
        <v>62</v>
      </c>
      <c r="E326" s="30"/>
      <c r="F326" s="22" t="s">
        <v>62</v>
      </c>
      <c r="G326" s="27"/>
      <c r="I326" s="48" t="s">
        <v>63</v>
      </c>
      <c r="J326" s="30"/>
      <c r="K326" s="25" t="s">
        <v>66</v>
      </c>
      <c r="L326" s="30"/>
      <c r="M326" s="22" t="s">
        <v>62</v>
      </c>
      <c r="N326" s="30"/>
      <c r="O326" s="86" t="s">
        <v>62</v>
      </c>
      <c r="R326" s="101" t="s">
        <v>62</v>
      </c>
      <c r="T326" s="25" t="s">
        <v>63</v>
      </c>
      <c r="U326" s="30"/>
      <c r="V326" s="22" t="s">
        <v>63</v>
      </c>
      <c r="X326" s="48" t="s">
        <v>63</v>
      </c>
      <c r="Y326" s="27"/>
      <c r="Z326" s="30"/>
      <c r="AA326" s="22" t="s">
        <v>62</v>
      </c>
      <c r="AC326" s="25" t="s">
        <v>63</v>
      </c>
      <c r="AD326" s="27"/>
      <c r="AE326" s="30"/>
    </row>
    <row r="327" spans="1:31" x14ac:dyDescent="0.2">
      <c r="A327" s="14">
        <v>121.5</v>
      </c>
      <c r="B327" t="s">
        <v>63</v>
      </c>
      <c r="E327" s="30"/>
      <c r="F327" s="22" t="s">
        <v>62</v>
      </c>
      <c r="G327" s="27"/>
      <c r="I327" s="48" t="s">
        <v>62</v>
      </c>
      <c r="J327" s="30"/>
      <c r="K327" s="25" t="s">
        <v>62</v>
      </c>
      <c r="L327" s="30"/>
      <c r="M327" s="22" t="s">
        <v>62</v>
      </c>
      <c r="N327" s="30"/>
      <c r="O327" s="86" t="s">
        <v>62</v>
      </c>
      <c r="R327" s="101" t="s">
        <v>63</v>
      </c>
      <c r="T327" s="25" t="s">
        <v>63</v>
      </c>
      <c r="U327" s="30"/>
      <c r="V327" s="22" t="s">
        <v>62</v>
      </c>
      <c r="X327" s="48" t="s">
        <v>63</v>
      </c>
      <c r="Y327" s="27"/>
      <c r="Z327" s="30"/>
      <c r="AA327" s="22" t="s">
        <v>62</v>
      </c>
      <c r="AC327" s="25" t="s">
        <v>63</v>
      </c>
      <c r="AD327" s="27"/>
      <c r="AE327" s="30"/>
    </row>
    <row r="328" spans="1:31" x14ac:dyDescent="0.2">
      <c r="A328" s="14">
        <v>122</v>
      </c>
      <c r="B328" t="s">
        <v>63</v>
      </c>
      <c r="E328" s="30"/>
      <c r="F328" s="22" t="s">
        <v>62</v>
      </c>
      <c r="G328" s="27"/>
      <c r="I328" s="48" t="s">
        <v>63</v>
      </c>
      <c r="J328" s="30"/>
      <c r="K328" s="25" t="s">
        <v>63</v>
      </c>
      <c r="L328" s="30"/>
      <c r="M328" s="22" t="s">
        <v>62</v>
      </c>
      <c r="N328" s="30"/>
      <c r="O328" s="86" t="s">
        <v>62</v>
      </c>
      <c r="R328" s="101" t="s">
        <v>62</v>
      </c>
      <c r="T328" s="25" t="s">
        <v>63</v>
      </c>
      <c r="U328" s="30"/>
      <c r="V328" s="22" t="s">
        <v>62</v>
      </c>
      <c r="X328" s="48" t="s">
        <v>63</v>
      </c>
      <c r="Y328" s="27"/>
      <c r="Z328" s="30"/>
      <c r="AA328" s="22" t="s">
        <v>62</v>
      </c>
      <c r="AC328" s="25" t="s">
        <v>63</v>
      </c>
      <c r="AD328" s="27"/>
      <c r="AE328" s="30"/>
    </row>
    <row r="329" spans="1:31" x14ac:dyDescent="0.2">
      <c r="A329" s="14">
        <v>122.5</v>
      </c>
      <c r="B329" t="s">
        <v>64</v>
      </c>
      <c r="E329" s="30"/>
      <c r="F329" s="22" t="s">
        <v>63</v>
      </c>
      <c r="G329" s="27"/>
      <c r="I329" s="48" t="s">
        <v>63</v>
      </c>
      <c r="J329" s="30"/>
      <c r="K329" s="25" t="s">
        <v>62</v>
      </c>
      <c r="L329" s="30"/>
      <c r="M329" s="22" t="s">
        <v>62</v>
      </c>
      <c r="N329" s="30"/>
      <c r="O329" s="86" t="s">
        <v>62</v>
      </c>
      <c r="R329" s="101" t="s">
        <v>63</v>
      </c>
      <c r="T329" s="25" t="s">
        <v>63</v>
      </c>
      <c r="U329" s="30"/>
      <c r="V329" s="22" t="s">
        <v>62</v>
      </c>
      <c r="X329" s="48" t="s">
        <v>63</v>
      </c>
      <c r="Y329" s="27"/>
      <c r="Z329" s="30"/>
      <c r="AA329" s="22" t="s">
        <v>63</v>
      </c>
      <c r="AC329" s="25" t="s">
        <v>63</v>
      </c>
      <c r="AD329" s="27"/>
      <c r="AE329" s="30"/>
    </row>
    <row r="330" spans="1:31" x14ac:dyDescent="0.2">
      <c r="A330" s="14">
        <v>123</v>
      </c>
      <c r="B330" t="s">
        <v>62</v>
      </c>
      <c r="E330" s="30"/>
      <c r="F330" s="22" t="s">
        <v>62</v>
      </c>
      <c r="G330" s="27"/>
      <c r="I330" s="48" t="s">
        <v>63</v>
      </c>
      <c r="J330" s="30"/>
      <c r="K330" s="25" t="s">
        <v>62</v>
      </c>
      <c r="L330" s="30"/>
      <c r="M330" s="22" t="s">
        <v>62</v>
      </c>
      <c r="N330" s="30"/>
      <c r="O330" s="86" t="s">
        <v>62</v>
      </c>
      <c r="R330" s="101" t="s">
        <v>63</v>
      </c>
      <c r="T330" s="25" t="s">
        <v>63</v>
      </c>
      <c r="U330" s="30"/>
      <c r="V330" s="22" t="s">
        <v>62</v>
      </c>
      <c r="X330" s="48" t="s">
        <v>63</v>
      </c>
      <c r="Y330" s="27"/>
      <c r="Z330" s="30"/>
      <c r="AA330" s="22" t="s">
        <v>62</v>
      </c>
      <c r="AC330" s="25" t="s">
        <v>63</v>
      </c>
      <c r="AD330" s="27"/>
      <c r="AE330" s="30"/>
    </row>
    <row r="331" spans="1:31" x14ac:dyDescent="0.2">
      <c r="A331" s="14">
        <v>123.5</v>
      </c>
      <c r="B331" t="s">
        <v>64</v>
      </c>
      <c r="C331" t="s">
        <v>63</v>
      </c>
      <c r="E331" s="30"/>
      <c r="F331" s="22" t="s">
        <v>63</v>
      </c>
      <c r="G331" s="27"/>
      <c r="I331" s="48" t="s">
        <v>62</v>
      </c>
      <c r="J331" s="30"/>
      <c r="K331" s="25" t="s">
        <v>62</v>
      </c>
      <c r="L331" s="30"/>
      <c r="M331" s="22" t="s">
        <v>62</v>
      </c>
      <c r="N331" s="30"/>
      <c r="O331" s="86" t="s">
        <v>63</v>
      </c>
      <c r="R331" s="101" t="s">
        <v>62</v>
      </c>
      <c r="T331" s="25" t="s">
        <v>63</v>
      </c>
      <c r="U331" s="30"/>
      <c r="V331" s="22" t="s">
        <v>62</v>
      </c>
      <c r="X331" s="48" t="s">
        <v>63</v>
      </c>
      <c r="Y331" s="27"/>
      <c r="Z331" s="30"/>
      <c r="AA331" s="22" t="s">
        <v>62</v>
      </c>
      <c r="AC331" s="25" t="s">
        <v>63</v>
      </c>
      <c r="AD331" s="27"/>
      <c r="AE331" s="30"/>
    </row>
    <row r="332" spans="1:31" x14ac:dyDescent="0.2">
      <c r="A332" s="14">
        <v>124</v>
      </c>
      <c r="B332" t="s">
        <v>64</v>
      </c>
      <c r="E332" s="30"/>
      <c r="F332" s="22" t="s">
        <v>62</v>
      </c>
      <c r="G332" s="27"/>
      <c r="I332" s="48" t="s">
        <v>63</v>
      </c>
      <c r="J332" s="30"/>
      <c r="K332" s="25" t="s">
        <v>63</v>
      </c>
      <c r="L332" s="30"/>
      <c r="M332" s="22" t="s">
        <v>62</v>
      </c>
      <c r="N332" s="30"/>
      <c r="O332" s="86" t="s">
        <v>63</v>
      </c>
      <c r="P332" s="86" t="s">
        <v>66</v>
      </c>
      <c r="R332" s="101" t="s">
        <v>62</v>
      </c>
      <c r="T332" s="25" t="s">
        <v>63</v>
      </c>
      <c r="U332" s="30"/>
      <c r="V332" s="22" t="s">
        <v>62</v>
      </c>
      <c r="X332" s="48" t="s">
        <v>63</v>
      </c>
      <c r="Y332" s="27"/>
      <c r="Z332" s="30"/>
      <c r="AA332" s="22" t="s">
        <v>62</v>
      </c>
      <c r="AC332" s="25" t="s">
        <v>63</v>
      </c>
      <c r="AD332" s="27"/>
      <c r="AE332" s="30"/>
    </row>
    <row r="333" spans="1:31" x14ac:dyDescent="0.2">
      <c r="A333" s="14">
        <v>124.5</v>
      </c>
      <c r="B333" t="s">
        <v>64</v>
      </c>
      <c r="C333" t="s">
        <v>69</v>
      </c>
      <c r="E333" s="30"/>
      <c r="F333" s="22" t="s">
        <v>63</v>
      </c>
      <c r="G333" s="27"/>
      <c r="I333" s="48" t="s">
        <v>63</v>
      </c>
      <c r="J333" s="30"/>
      <c r="K333" s="25" t="s">
        <v>63</v>
      </c>
      <c r="L333" s="30"/>
      <c r="M333" s="22" t="s">
        <v>62</v>
      </c>
      <c r="N333" s="30"/>
      <c r="O333" s="86" t="s">
        <v>63</v>
      </c>
      <c r="R333" s="101" t="s">
        <v>62</v>
      </c>
      <c r="T333" s="25" t="s">
        <v>63</v>
      </c>
      <c r="U333" s="30"/>
      <c r="V333" s="22" t="s">
        <v>63</v>
      </c>
      <c r="X333" s="48" t="s">
        <v>63</v>
      </c>
      <c r="Y333" s="27"/>
      <c r="Z333" s="30"/>
      <c r="AA333" s="22" t="s">
        <v>62</v>
      </c>
      <c r="AC333" s="25" t="s">
        <v>63</v>
      </c>
      <c r="AD333" s="27"/>
      <c r="AE333" s="30"/>
    </row>
    <row r="334" spans="1:31" x14ac:dyDescent="0.2">
      <c r="A334" s="14">
        <v>125</v>
      </c>
      <c r="B334" t="s">
        <v>64</v>
      </c>
      <c r="C334" t="s">
        <v>65</v>
      </c>
      <c r="E334" s="30"/>
      <c r="F334" s="22" t="s">
        <v>62</v>
      </c>
      <c r="G334" s="27"/>
      <c r="I334" s="48" t="s">
        <v>62</v>
      </c>
      <c r="J334" s="30"/>
      <c r="K334" s="25" t="s">
        <v>62</v>
      </c>
      <c r="L334" s="30"/>
      <c r="M334" s="22" t="s">
        <v>66</v>
      </c>
      <c r="N334" s="30"/>
      <c r="O334" s="86" t="s">
        <v>63</v>
      </c>
      <c r="R334" s="101" t="s">
        <v>62</v>
      </c>
      <c r="T334" s="25" t="s">
        <v>63</v>
      </c>
      <c r="U334" s="30"/>
      <c r="V334" s="22" t="s">
        <v>70</v>
      </c>
      <c r="W334" s="22" t="s">
        <v>63</v>
      </c>
      <c r="X334" s="48" t="s">
        <v>62</v>
      </c>
      <c r="Y334" s="27"/>
      <c r="Z334" s="30"/>
      <c r="AA334" s="22" t="s">
        <v>66</v>
      </c>
      <c r="AB334" s="22" t="s">
        <v>70</v>
      </c>
      <c r="AC334" s="25" t="s">
        <v>63</v>
      </c>
      <c r="AD334" s="27"/>
      <c r="AE334" s="30"/>
    </row>
    <row r="335" spans="1:31" x14ac:dyDescent="0.2">
      <c r="A335" s="14">
        <v>125.5</v>
      </c>
      <c r="B335" t="s">
        <v>64</v>
      </c>
      <c r="C335" t="s">
        <v>70</v>
      </c>
      <c r="E335" s="30"/>
      <c r="F335" s="22" t="s">
        <v>63</v>
      </c>
      <c r="G335" s="22" t="s">
        <v>70</v>
      </c>
      <c r="I335" s="48" t="s">
        <v>70</v>
      </c>
      <c r="J335" s="30"/>
      <c r="K335" s="25" t="s">
        <v>70</v>
      </c>
      <c r="L335" s="30"/>
      <c r="M335" s="22" t="s">
        <v>70</v>
      </c>
      <c r="N335" s="30"/>
      <c r="O335" s="86" t="s">
        <v>63</v>
      </c>
      <c r="P335" s="86" t="s">
        <v>70</v>
      </c>
      <c r="R335" s="101" t="s">
        <v>70</v>
      </c>
      <c r="T335" s="25" t="s">
        <v>70</v>
      </c>
      <c r="U335" s="30"/>
      <c r="V335" s="22" t="s">
        <v>70</v>
      </c>
      <c r="X335" s="48" t="s">
        <v>70</v>
      </c>
      <c r="Y335" s="27"/>
      <c r="Z335" s="30"/>
      <c r="AA335" s="22" t="s">
        <v>70</v>
      </c>
      <c r="AC335" s="25" t="s">
        <v>70</v>
      </c>
      <c r="AD335" s="27"/>
      <c r="AE335" s="30"/>
    </row>
    <row r="336" spans="1:31" x14ac:dyDescent="0.2">
      <c r="A336" s="14">
        <v>126</v>
      </c>
      <c r="B336" t="s">
        <v>65</v>
      </c>
      <c r="C336" t="s">
        <v>70</v>
      </c>
      <c r="E336" s="30"/>
      <c r="F336" s="22" t="s">
        <v>62</v>
      </c>
      <c r="G336" s="27"/>
      <c r="I336" s="48" t="s">
        <v>63</v>
      </c>
      <c r="J336" s="30"/>
      <c r="K336" s="25" t="s">
        <v>62</v>
      </c>
      <c r="L336" s="30"/>
      <c r="M336" s="22" t="s">
        <v>62</v>
      </c>
      <c r="N336" s="30"/>
      <c r="O336" s="86" t="s">
        <v>63</v>
      </c>
      <c r="R336" s="101" t="s">
        <v>62</v>
      </c>
      <c r="T336" s="25" t="s">
        <v>70</v>
      </c>
      <c r="U336" s="30" t="s">
        <v>63</v>
      </c>
      <c r="V336" s="22" t="s">
        <v>62</v>
      </c>
      <c r="X336" s="48" t="s">
        <v>70</v>
      </c>
      <c r="Y336" s="22" t="s">
        <v>63</v>
      </c>
      <c r="Z336" s="30"/>
      <c r="AA336" s="22" t="s">
        <v>62</v>
      </c>
      <c r="AC336" s="25" t="s">
        <v>63</v>
      </c>
      <c r="AD336" s="27"/>
      <c r="AE336" s="30"/>
    </row>
    <row r="337" spans="1:31" x14ac:dyDescent="0.2">
      <c r="A337" s="14">
        <v>126.5</v>
      </c>
      <c r="B337" t="s">
        <v>64</v>
      </c>
      <c r="C337" t="s">
        <v>65</v>
      </c>
      <c r="E337" s="30"/>
      <c r="F337" s="22" t="s">
        <v>64</v>
      </c>
      <c r="G337" s="22" t="s">
        <v>63</v>
      </c>
      <c r="I337" s="48" t="s">
        <v>63</v>
      </c>
      <c r="J337" s="49" t="s">
        <v>66</v>
      </c>
      <c r="K337" s="48" t="s">
        <v>66</v>
      </c>
      <c r="L337" s="30"/>
      <c r="M337" s="22" t="s">
        <v>62</v>
      </c>
      <c r="N337" s="30"/>
      <c r="O337" s="86" t="s">
        <v>63</v>
      </c>
      <c r="P337" s="86" t="s">
        <v>66</v>
      </c>
      <c r="R337" s="101" t="s">
        <v>62</v>
      </c>
      <c r="T337" s="25" t="s">
        <v>66</v>
      </c>
      <c r="U337" s="30" t="s">
        <v>63</v>
      </c>
      <c r="V337" s="22" t="s">
        <v>62</v>
      </c>
      <c r="X337" s="48" t="s">
        <v>62</v>
      </c>
      <c r="Y337" s="27"/>
      <c r="Z337" s="30"/>
      <c r="AA337" s="22" t="s">
        <v>66</v>
      </c>
      <c r="AC337" s="25" t="s">
        <v>62</v>
      </c>
      <c r="AD337" s="27"/>
      <c r="AE337" s="30"/>
    </row>
    <row r="338" spans="1:31" x14ac:dyDescent="0.2">
      <c r="A338" s="14">
        <v>127</v>
      </c>
      <c r="B338" t="s">
        <v>64</v>
      </c>
      <c r="C338" t="s">
        <v>63</v>
      </c>
      <c r="D338" t="s">
        <v>71</v>
      </c>
      <c r="E338" s="30"/>
      <c r="F338" s="22" t="s">
        <v>64</v>
      </c>
      <c r="G338" s="22" t="s">
        <v>63</v>
      </c>
      <c r="I338" s="48" t="s">
        <v>66</v>
      </c>
      <c r="J338" s="30"/>
      <c r="K338" s="48" t="s">
        <v>66</v>
      </c>
      <c r="L338" s="30"/>
      <c r="M338" s="22" t="s">
        <v>66</v>
      </c>
      <c r="N338" s="30"/>
      <c r="O338" s="86" t="s">
        <v>66</v>
      </c>
      <c r="R338" s="101" t="s">
        <v>62</v>
      </c>
      <c r="T338" s="25" t="s">
        <v>63</v>
      </c>
      <c r="U338" s="30"/>
      <c r="V338" s="22" t="s">
        <v>66</v>
      </c>
      <c r="X338" s="48" t="s">
        <v>66</v>
      </c>
      <c r="Y338" s="22"/>
      <c r="Z338" s="30"/>
      <c r="AA338" s="22" t="s">
        <v>62</v>
      </c>
      <c r="AC338" s="25" t="s">
        <v>63</v>
      </c>
      <c r="AD338" s="27"/>
      <c r="AE338" s="30"/>
    </row>
    <row r="339" spans="1:31" x14ac:dyDescent="0.2">
      <c r="A339" s="14">
        <v>127.5</v>
      </c>
      <c r="B339" t="s">
        <v>71</v>
      </c>
      <c r="E339" s="30"/>
      <c r="F339" s="22" t="s">
        <v>62</v>
      </c>
      <c r="G339" s="27"/>
      <c r="I339" s="48" t="s">
        <v>66</v>
      </c>
      <c r="J339" s="30"/>
      <c r="K339" s="48" t="s">
        <v>62</v>
      </c>
      <c r="L339" s="30"/>
      <c r="M339" s="22" t="s">
        <v>66</v>
      </c>
      <c r="N339" s="30"/>
      <c r="O339" s="86" t="s">
        <v>63</v>
      </c>
      <c r="R339" s="101" t="s">
        <v>66</v>
      </c>
      <c r="T339" s="25" t="s">
        <v>63</v>
      </c>
      <c r="U339" s="30"/>
      <c r="V339" s="22" t="s">
        <v>62</v>
      </c>
      <c r="X339" s="48" t="s">
        <v>63</v>
      </c>
      <c r="Y339" s="22" t="s">
        <v>66</v>
      </c>
      <c r="Z339" s="30"/>
      <c r="AA339" s="22" t="s">
        <v>66</v>
      </c>
      <c r="AC339" s="25" t="s">
        <v>63</v>
      </c>
      <c r="AD339" s="22" t="s">
        <v>66</v>
      </c>
      <c r="AE339" s="30"/>
    </row>
    <row r="340" spans="1:31" x14ac:dyDescent="0.2">
      <c r="A340" s="14">
        <v>128</v>
      </c>
      <c r="B340" t="s">
        <v>64</v>
      </c>
      <c r="C340" t="s">
        <v>63</v>
      </c>
      <c r="E340" s="30"/>
      <c r="F340" s="22" t="s">
        <v>65</v>
      </c>
      <c r="G340" s="22" t="s">
        <v>64</v>
      </c>
      <c r="I340" s="48" t="s">
        <v>62</v>
      </c>
      <c r="J340" s="30"/>
      <c r="K340" s="48" t="s">
        <v>66</v>
      </c>
      <c r="L340" s="30"/>
      <c r="M340" s="22" t="s">
        <v>66</v>
      </c>
      <c r="N340" s="30"/>
      <c r="O340" s="86" t="s">
        <v>63</v>
      </c>
      <c r="P340" s="86" t="s">
        <v>66</v>
      </c>
      <c r="R340" s="101" t="s">
        <v>66</v>
      </c>
      <c r="T340" s="25" t="s">
        <v>66</v>
      </c>
      <c r="U340" s="30" t="s">
        <v>63</v>
      </c>
      <c r="V340" s="22" t="s">
        <v>66</v>
      </c>
      <c r="X340" s="48" t="s">
        <v>63</v>
      </c>
      <c r="Y340" s="22" t="s">
        <v>66</v>
      </c>
      <c r="Z340" s="30"/>
      <c r="AA340" s="22" t="s">
        <v>66</v>
      </c>
      <c r="AC340" s="25" t="s">
        <v>66</v>
      </c>
      <c r="AD340" s="27"/>
      <c r="AE340" s="30"/>
    </row>
    <row r="341" spans="1:31" x14ac:dyDescent="0.2">
      <c r="A341" s="14">
        <v>128.5</v>
      </c>
      <c r="B341" t="s">
        <v>64</v>
      </c>
      <c r="C341" t="s">
        <v>66</v>
      </c>
      <c r="E341" s="30"/>
      <c r="F341" s="22" t="s">
        <v>66</v>
      </c>
      <c r="G341" s="27"/>
      <c r="I341" s="48" t="s">
        <v>66</v>
      </c>
      <c r="J341" s="30"/>
      <c r="K341" s="48" t="s">
        <v>66</v>
      </c>
      <c r="L341" s="30"/>
      <c r="M341" s="22" t="s">
        <v>66</v>
      </c>
      <c r="N341" s="30"/>
      <c r="O341" s="86" t="s">
        <v>63</v>
      </c>
      <c r="P341" s="86" t="s">
        <v>66</v>
      </c>
      <c r="R341" s="101" t="s">
        <v>66</v>
      </c>
      <c r="T341" s="25" t="s">
        <v>63</v>
      </c>
      <c r="U341" s="30"/>
      <c r="V341" s="22" t="s">
        <v>66</v>
      </c>
      <c r="X341" s="48" t="s">
        <v>63</v>
      </c>
      <c r="Y341" s="27"/>
      <c r="Z341" s="30"/>
      <c r="AA341" s="22" t="s">
        <v>62</v>
      </c>
      <c r="AC341" s="25" t="s">
        <v>66</v>
      </c>
      <c r="AD341" s="27"/>
      <c r="AE341" s="30"/>
    </row>
    <row r="342" spans="1:31" x14ac:dyDescent="0.2">
      <c r="A342" s="14">
        <v>129</v>
      </c>
      <c r="B342" t="s">
        <v>64</v>
      </c>
      <c r="E342" s="30"/>
      <c r="F342" s="22" t="s">
        <v>65</v>
      </c>
      <c r="G342" s="27"/>
      <c r="I342" s="48" t="s">
        <v>62</v>
      </c>
      <c r="J342" s="30"/>
      <c r="K342" s="48" t="s">
        <v>66</v>
      </c>
      <c r="L342" s="30"/>
      <c r="M342" s="22" t="s">
        <v>66</v>
      </c>
      <c r="N342" s="30"/>
      <c r="O342" s="86" t="s">
        <v>66</v>
      </c>
      <c r="R342" s="101" t="s">
        <v>66</v>
      </c>
      <c r="T342" s="25" t="s">
        <v>66</v>
      </c>
      <c r="U342" s="30"/>
      <c r="V342" s="22" t="s">
        <v>66</v>
      </c>
      <c r="X342" s="48" t="s">
        <v>66</v>
      </c>
      <c r="Y342" s="27"/>
      <c r="Z342" s="30"/>
      <c r="AA342" s="22" t="s">
        <v>66</v>
      </c>
      <c r="AC342" s="25" t="s">
        <v>66</v>
      </c>
      <c r="AD342" s="27"/>
      <c r="AE342" s="30"/>
    </row>
    <row r="343" spans="1:31" x14ac:dyDescent="0.2">
      <c r="A343" s="14">
        <v>129.5</v>
      </c>
      <c r="B343" t="s">
        <v>64</v>
      </c>
      <c r="C343" t="s">
        <v>65</v>
      </c>
      <c r="D343" t="s">
        <v>66</v>
      </c>
      <c r="E343" s="30"/>
      <c r="F343" s="22" t="s">
        <v>65</v>
      </c>
      <c r="G343" s="22" t="s">
        <v>66</v>
      </c>
      <c r="I343" s="48" t="s">
        <v>66</v>
      </c>
      <c r="J343" s="30"/>
      <c r="K343" s="48" t="s">
        <v>66</v>
      </c>
      <c r="L343" s="30"/>
      <c r="M343" s="22" t="s">
        <v>66</v>
      </c>
      <c r="N343" s="49" t="s">
        <v>63</v>
      </c>
      <c r="O343" s="86" t="s">
        <v>66</v>
      </c>
      <c r="R343" s="101" t="s">
        <v>62</v>
      </c>
      <c r="T343" s="25" t="s">
        <v>63</v>
      </c>
      <c r="U343" s="30"/>
      <c r="V343" s="22" t="s">
        <v>66</v>
      </c>
      <c r="X343" s="48" t="s">
        <v>62</v>
      </c>
      <c r="Y343" s="27"/>
      <c r="Z343" s="30"/>
      <c r="AA343" s="22" t="s">
        <v>62</v>
      </c>
      <c r="AC343" s="25" t="s">
        <v>63</v>
      </c>
      <c r="AD343" s="27"/>
      <c r="AE343" s="30"/>
    </row>
    <row r="344" spans="1:31" x14ac:dyDescent="0.2">
      <c r="A344" s="14">
        <v>130</v>
      </c>
      <c r="B344" t="s">
        <v>64</v>
      </c>
      <c r="C344" t="s">
        <v>66</v>
      </c>
      <c r="E344" s="30"/>
      <c r="F344" s="22" t="s">
        <v>62</v>
      </c>
      <c r="G344" s="27"/>
      <c r="I344" s="48" t="s">
        <v>66</v>
      </c>
      <c r="J344" s="30"/>
      <c r="K344" s="48" t="s">
        <v>66</v>
      </c>
      <c r="L344" s="30"/>
      <c r="M344" s="22" t="s">
        <v>66</v>
      </c>
      <c r="N344" s="30"/>
      <c r="O344" s="86" t="s">
        <v>66</v>
      </c>
      <c r="R344" s="101" t="s">
        <v>66</v>
      </c>
      <c r="T344" s="25" t="s">
        <v>63</v>
      </c>
      <c r="U344" s="30" t="s">
        <v>66</v>
      </c>
      <c r="V344" s="22" t="s">
        <v>62</v>
      </c>
      <c r="X344" s="48" t="s">
        <v>66</v>
      </c>
      <c r="Y344" s="27"/>
      <c r="Z344" s="30"/>
      <c r="AA344" s="22" t="s">
        <v>66</v>
      </c>
      <c r="AC344" s="25" t="s">
        <v>66</v>
      </c>
      <c r="AD344" s="27"/>
      <c r="AE344" s="30"/>
    </row>
    <row r="345" spans="1:31" x14ac:dyDescent="0.2">
      <c r="A345" s="14">
        <v>130.5</v>
      </c>
      <c r="B345" t="s">
        <v>63</v>
      </c>
      <c r="E345" s="30"/>
      <c r="F345" s="22" t="s">
        <v>65</v>
      </c>
      <c r="G345" s="27"/>
      <c r="I345" s="48" t="s">
        <v>66</v>
      </c>
      <c r="J345" s="30"/>
      <c r="K345" s="48" t="s">
        <v>66</v>
      </c>
      <c r="L345" s="30"/>
      <c r="M345" s="22" t="s">
        <v>62</v>
      </c>
      <c r="N345" s="30"/>
      <c r="O345" s="86" t="s">
        <v>63</v>
      </c>
      <c r="P345" s="86" t="s">
        <v>66</v>
      </c>
      <c r="R345" s="101" t="s">
        <v>66</v>
      </c>
      <c r="T345" s="25" t="s">
        <v>62</v>
      </c>
      <c r="U345" s="30"/>
      <c r="V345" s="22" t="s">
        <v>62</v>
      </c>
      <c r="X345" s="48" t="s">
        <v>62</v>
      </c>
      <c r="Y345" s="27"/>
      <c r="Z345" s="30"/>
      <c r="AA345" s="22" t="s">
        <v>62</v>
      </c>
      <c r="AC345" s="25" t="s">
        <v>63</v>
      </c>
      <c r="AD345" s="27"/>
      <c r="AE345" s="30"/>
    </row>
    <row r="346" spans="1:31" x14ac:dyDescent="0.2">
      <c r="A346" s="14">
        <v>131</v>
      </c>
      <c r="B346" t="s">
        <v>64</v>
      </c>
      <c r="C346" t="s">
        <v>63</v>
      </c>
      <c r="E346" s="30"/>
      <c r="F346" s="22" t="s">
        <v>65</v>
      </c>
      <c r="G346" s="27"/>
      <c r="I346" s="48" t="s">
        <v>66</v>
      </c>
      <c r="J346" s="30"/>
      <c r="K346" s="48" t="s">
        <v>63</v>
      </c>
      <c r="L346" s="30" t="s">
        <v>66</v>
      </c>
      <c r="M346" s="22" t="s">
        <v>62</v>
      </c>
      <c r="N346" s="30"/>
      <c r="O346" s="86" t="s">
        <v>63</v>
      </c>
      <c r="P346" s="36" t="s">
        <v>66</v>
      </c>
      <c r="R346" s="101" t="s">
        <v>62</v>
      </c>
      <c r="T346" s="25" t="s">
        <v>62</v>
      </c>
      <c r="U346" s="30"/>
      <c r="V346" s="22" t="s">
        <v>62</v>
      </c>
      <c r="X346" s="48" t="s">
        <v>62</v>
      </c>
      <c r="Y346" s="27"/>
      <c r="Z346" s="30"/>
      <c r="AA346" s="22" t="s">
        <v>62</v>
      </c>
      <c r="AC346" s="25" t="s">
        <v>62</v>
      </c>
      <c r="AD346" s="27"/>
      <c r="AE346" s="30"/>
    </row>
    <row r="347" spans="1:31" x14ac:dyDescent="0.2">
      <c r="A347" s="14">
        <v>131.5</v>
      </c>
      <c r="B347" t="s">
        <v>65</v>
      </c>
      <c r="C347" t="s">
        <v>63</v>
      </c>
      <c r="D347" t="s">
        <v>66</v>
      </c>
      <c r="E347" s="30"/>
      <c r="F347" s="22" t="s">
        <v>64</v>
      </c>
      <c r="G347" s="22" t="s">
        <v>66</v>
      </c>
      <c r="I347" s="48" t="s">
        <v>66</v>
      </c>
      <c r="J347" s="30"/>
      <c r="K347" s="48" t="s">
        <v>66</v>
      </c>
      <c r="L347" s="30"/>
      <c r="M347" s="22" t="s">
        <v>62</v>
      </c>
      <c r="N347" s="30"/>
      <c r="O347" s="86" t="s">
        <v>66</v>
      </c>
      <c r="R347" s="101" t="s">
        <v>62</v>
      </c>
      <c r="T347" s="25" t="s">
        <v>62</v>
      </c>
      <c r="U347" s="30"/>
      <c r="V347" s="22" t="s">
        <v>62</v>
      </c>
      <c r="X347" s="48" t="s">
        <v>63</v>
      </c>
      <c r="Y347" s="27"/>
      <c r="Z347" s="30"/>
      <c r="AA347" s="22" t="s">
        <v>66</v>
      </c>
      <c r="AC347" s="25" t="s">
        <v>62</v>
      </c>
      <c r="AD347" s="27"/>
      <c r="AE347" s="30"/>
    </row>
    <row r="348" spans="1:31" x14ac:dyDescent="0.2">
      <c r="A348" s="14">
        <v>132</v>
      </c>
      <c r="B348" t="s">
        <v>71</v>
      </c>
      <c r="E348" s="30"/>
      <c r="F348" s="22" t="s">
        <v>62</v>
      </c>
      <c r="G348" s="27"/>
      <c r="I348" s="48" t="s">
        <v>66</v>
      </c>
      <c r="J348" s="30"/>
      <c r="K348" s="48" t="s">
        <v>66</v>
      </c>
      <c r="L348" s="30"/>
      <c r="M348" s="22" t="s">
        <v>62</v>
      </c>
      <c r="N348" s="30"/>
      <c r="O348" s="86" t="s">
        <v>66</v>
      </c>
      <c r="R348" s="101" t="s">
        <v>66</v>
      </c>
      <c r="T348" s="25" t="s">
        <v>63</v>
      </c>
      <c r="U348" s="30"/>
      <c r="V348" s="22" t="s">
        <v>62</v>
      </c>
      <c r="X348" s="48" t="s">
        <v>63</v>
      </c>
      <c r="Y348" s="22" t="s">
        <v>66</v>
      </c>
      <c r="Z348" s="30"/>
      <c r="AA348" s="22" t="s">
        <v>66</v>
      </c>
      <c r="AB348" s="22" t="s">
        <v>63</v>
      </c>
      <c r="AC348" s="25" t="s">
        <v>66</v>
      </c>
      <c r="AD348" s="27"/>
      <c r="AE348" s="30"/>
    </row>
    <row r="349" spans="1:31" x14ac:dyDescent="0.2">
      <c r="A349" s="14">
        <v>132.5</v>
      </c>
      <c r="B349" t="s">
        <v>64</v>
      </c>
      <c r="C349" t="s">
        <v>67</v>
      </c>
      <c r="D349" t="s">
        <v>63</v>
      </c>
      <c r="E349" s="30"/>
      <c r="F349" s="22" t="s">
        <v>65</v>
      </c>
      <c r="G349" s="22" t="s">
        <v>63</v>
      </c>
      <c r="I349" s="48" t="s">
        <v>62</v>
      </c>
      <c r="J349" s="30"/>
      <c r="K349" s="48" t="s">
        <v>66</v>
      </c>
      <c r="L349" s="30"/>
      <c r="M349" s="22" t="s">
        <v>62</v>
      </c>
      <c r="N349" s="30"/>
      <c r="O349" s="86" t="s">
        <v>63</v>
      </c>
      <c r="P349" s="86" t="s">
        <v>66</v>
      </c>
      <c r="R349" s="101" t="s">
        <v>66</v>
      </c>
      <c r="T349" s="25" t="s">
        <v>66</v>
      </c>
      <c r="U349" s="30"/>
      <c r="V349" s="22" t="s">
        <v>66</v>
      </c>
      <c r="X349" s="48" t="s">
        <v>63</v>
      </c>
      <c r="Y349" s="22" t="s">
        <v>66</v>
      </c>
      <c r="Z349" s="30"/>
      <c r="AA349" s="22" t="s">
        <v>66</v>
      </c>
      <c r="AC349" s="25" t="s">
        <v>66</v>
      </c>
      <c r="AD349" s="27"/>
      <c r="AE349" s="30"/>
    </row>
    <row r="350" spans="1:31" x14ac:dyDescent="0.2">
      <c r="A350" s="14">
        <v>133</v>
      </c>
      <c r="B350" t="s">
        <v>65</v>
      </c>
      <c r="C350" t="s">
        <v>66</v>
      </c>
      <c r="E350" s="30"/>
      <c r="F350" s="22" t="s">
        <v>67</v>
      </c>
      <c r="G350" s="27"/>
      <c r="I350" s="48" t="s">
        <v>63</v>
      </c>
      <c r="J350" s="30" t="s">
        <v>66</v>
      </c>
      <c r="K350" s="48" t="s">
        <v>63</v>
      </c>
      <c r="L350" s="49" t="s">
        <v>66</v>
      </c>
      <c r="M350" s="22" t="s">
        <v>62</v>
      </c>
      <c r="N350" s="30"/>
      <c r="O350" s="86" t="s">
        <v>63</v>
      </c>
      <c r="P350" s="86" t="s">
        <v>66</v>
      </c>
      <c r="R350" s="101" t="s">
        <v>62</v>
      </c>
      <c r="T350" s="25" t="s">
        <v>63</v>
      </c>
      <c r="U350" s="30"/>
      <c r="V350" s="22" t="s">
        <v>62</v>
      </c>
      <c r="X350" s="48" t="s">
        <v>66</v>
      </c>
      <c r="Y350" s="27"/>
      <c r="Z350" s="30"/>
      <c r="AA350" s="22" t="s">
        <v>66</v>
      </c>
      <c r="AC350" s="25" t="s">
        <v>66</v>
      </c>
      <c r="AD350" s="27"/>
      <c r="AE350" s="30"/>
    </row>
    <row r="351" spans="1:31" x14ac:dyDescent="0.2">
      <c r="A351" s="14">
        <v>133.5</v>
      </c>
      <c r="B351" t="s">
        <v>65</v>
      </c>
      <c r="C351" t="s">
        <v>64</v>
      </c>
      <c r="E351" s="30"/>
      <c r="F351" s="22" t="s">
        <v>64</v>
      </c>
      <c r="G351" s="22" t="s">
        <v>66</v>
      </c>
      <c r="I351" s="48" t="s">
        <v>63</v>
      </c>
      <c r="J351" s="49" t="s">
        <v>66</v>
      </c>
      <c r="K351" s="48" t="s">
        <v>66</v>
      </c>
      <c r="L351" s="30"/>
      <c r="M351" s="22" t="s">
        <v>63</v>
      </c>
      <c r="N351" s="49" t="s">
        <v>66</v>
      </c>
      <c r="O351" s="86" t="s">
        <v>63</v>
      </c>
      <c r="P351" s="86" t="s">
        <v>66</v>
      </c>
      <c r="R351" s="101" t="s">
        <v>66</v>
      </c>
      <c r="T351" s="25" t="s">
        <v>63</v>
      </c>
      <c r="U351" s="30" t="s">
        <v>66</v>
      </c>
      <c r="V351" s="22" t="s">
        <v>66</v>
      </c>
      <c r="X351" s="48" t="s">
        <v>63</v>
      </c>
      <c r="Y351" s="22" t="s">
        <v>66</v>
      </c>
      <c r="Z351" s="30"/>
      <c r="AA351" s="22" t="s">
        <v>62</v>
      </c>
      <c r="AC351" s="25" t="s">
        <v>66</v>
      </c>
      <c r="AD351" s="27"/>
      <c r="AE351" s="30"/>
    </row>
    <row r="352" spans="1:31" x14ac:dyDescent="0.2">
      <c r="A352" s="14">
        <v>134</v>
      </c>
      <c r="B352" t="s">
        <v>66</v>
      </c>
      <c r="E352" s="30"/>
      <c r="F352" s="22" t="s">
        <v>67</v>
      </c>
      <c r="G352" s="27"/>
      <c r="I352" s="48" t="s">
        <v>66</v>
      </c>
      <c r="J352" s="30"/>
      <c r="K352" s="48" t="s">
        <v>62</v>
      </c>
      <c r="L352" s="30"/>
      <c r="M352" s="22" t="s">
        <v>62</v>
      </c>
      <c r="N352" s="30"/>
      <c r="O352" s="86" t="s">
        <v>66</v>
      </c>
      <c r="P352" s="86" t="s">
        <v>68</v>
      </c>
      <c r="R352" s="101" t="s">
        <v>66</v>
      </c>
      <c r="T352" s="25" t="s">
        <v>63</v>
      </c>
      <c r="U352" s="30"/>
      <c r="V352" s="22" t="s">
        <v>66</v>
      </c>
      <c r="X352" s="48" t="s">
        <v>66</v>
      </c>
      <c r="Y352" s="22"/>
      <c r="Z352" s="30"/>
      <c r="AA352" s="22" t="s">
        <v>66</v>
      </c>
      <c r="AC352" s="25" t="s">
        <v>62</v>
      </c>
      <c r="AD352" s="27"/>
      <c r="AE352" s="30"/>
    </row>
    <row r="353" spans="1:31" x14ac:dyDescent="0.2">
      <c r="A353" s="14">
        <v>134.5</v>
      </c>
      <c r="B353" t="s">
        <v>67</v>
      </c>
      <c r="E353" s="30"/>
      <c r="F353" s="22" t="s">
        <v>64</v>
      </c>
      <c r="G353" s="27"/>
      <c r="I353" s="48" t="s">
        <v>66</v>
      </c>
      <c r="J353" s="30"/>
      <c r="K353" s="48" t="s">
        <v>68</v>
      </c>
      <c r="L353" s="30"/>
      <c r="M353" s="22" t="s">
        <v>62</v>
      </c>
      <c r="N353" s="30"/>
      <c r="O353" s="86" t="s">
        <v>66</v>
      </c>
      <c r="R353" s="101" t="s">
        <v>66</v>
      </c>
      <c r="T353" s="25" t="s">
        <v>63</v>
      </c>
      <c r="U353" s="30" t="s">
        <v>66</v>
      </c>
      <c r="V353" s="22" t="s">
        <v>66</v>
      </c>
      <c r="X353" s="48" t="s">
        <v>63</v>
      </c>
      <c r="Y353" s="22" t="s">
        <v>68</v>
      </c>
      <c r="Z353" s="49" t="s">
        <v>66</v>
      </c>
      <c r="AA353" s="22" t="s">
        <v>62</v>
      </c>
      <c r="AC353" s="25" t="s">
        <v>66</v>
      </c>
      <c r="AD353" s="27"/>
      <c r="AE353" s="30"/>
    </row>
    <row r="354" spans="1:31" x14ac:dyDescent="0.2">
      <c r="A354" s="14">
        <v>135</v>
      </c>
      <c r="B354" t="s">
        <v>64</v>
      </c>
      <c r="C354" t="s">
        <v>67</v>
      </c>
      <c r="E354" s="30"/>
      <c r="F354" s="22" t="s">
        <v>67</v>
      </c>
      <c r="G354" s="27"/>
      <c r="I354" s="48" t="s">
        <v>62</v>
      </c>
      <c r="J354" s="30"/>
      <c r="K354" s="48" t="s">
        <v>66</v>
      </c>
      <c r="L354" s="30"/>
      <c r="M354" s="22" t="s">
        <v>62</v>
      </c>
      <c r="N354" s="30"/>
      <c r="O354" s="86" t="s">
        <v>63</v>
      </c>
      <c r="P354" s="86" t="s">
        <v>66</v>
      </c>
      <c r="R354" s="101" t="s">
        <v>62</v>
      </c>
      <c r="T354" s="25" t="s">
        <v>63</v>
      </c>
      <c r="U354" s="30" t="s">
        <v>66</v>
      </c>
      <c r="V354" s="22" t="s">
        <v>66</v>
      </c>
      <c r="W354" s="22" t="s">
        <v>63</v>
      </c>
      <c r="X354" s="48" t="s">
        <v>68</v>
      </c>
      <c r="Y354" s="22" t="s">
        <v>66</v>
      </c>
      <c r="Z354" s="30"/>
      <c r="AA354" s="22" t="s">
        <v>66</v>
      </c>
      <c r="AC354" s="25" t="s">
        <v>66</v>
      </c>
      <c r="AD354" s="27"/>
      <c r="AE354" s="30"/>
    </row>
    <row r="355" spans="1:31" x14ac:dyDescent="0.2">
      <c r="A355" s="14">
        <v>135.5</v>
      </c>
      <c r="B355" t="s">
        <v>64</v>
      </c>
      <c r="E355" s="30"/>
      <c r="F355" s="22" t="s">
        <v>68</v>
      </c>
      <c r="G355" s="27" t="s">
        <v>65</v>
      </c>
      <c r="I355" s="48" t="s">
        <v>68</v>
      </c>
      <c r="J355" s="30"/>
      <c r="K355" s="48" t="s">
        <v>63</v>
      </c>
      <c r="L355" s="30"/>
      <c r="M355" s="22" t="s">
        <v>62</v>
      </c>
      <c r="N355" s="30"/>
      <c r="O355" s="86" t="s">
        <v>66</v>
      </c>
      <c r="P355" s="86" t="s">
        <v>68</v>
      </c>
      <c r="R355" s="101" t="s">
        <v>66</v>
      </c>
      <c r="T355" s="25" t="s">
        <v>66</v>
      </c>
      <c r="U355" s="30"/>
      <c r="V355" s="22" t="s">
        <v>66</v>
      </c>
      <c r="X355" s="48" t="s">
        <v>66</v>
      </c>
      <c r="Y355" s="27"/>
      <c r="Z355" s="30"/>
      <c r="AA355" s="22" t="s">
        <v>66</v>
      </c>
      <c r="AC355" s="25" t="s">
        <v>66</v>
      </c>
      <c r="AD355" s="27"/>
      <c r="AE355" s="30"/>
    </row>
    <row r="356" spans="1:31" x14ac:dyDescent="0.2">
      <c r="A356" s="14">
        <v>136</v>
      </c>
      <c r="B356" t="s">
        <v>64</v>
      </c>
      <c r="C356" t="s">
        <v>67</v>
      </c>
      <c r="E356" s="30"/>
      <c r="F356" s="22" t="s">
        <v>67</v>
      </c>
      <c r="G356" s="27"/>
      <c r="I356" s="48" t="s">
        <v>62</v>
      </c>
      <c r="J356" s="30"/>
      <c r="K356" s="48" t="s">
        <v>62</v>
      </c>
      <c r="L356" s="30"/>
      <c r="M356" s="22" t="s">
        <v>66</v>
      </c>
      <c r="N356" s="49" t="s">
        <v>63</v>
      </c>
      <c r="O356" s="86" t="s">
        <v>66</v>
      </c>
      <c r="R356" s="101" t="s">
        <v>66</v>
      </c>
      <c r="T356" s="25" t="s">
        <v>63</v>
      </c>
      <c r="U356" s="30"/>
      <c r="V356" s="22" t="s">
        <v>66</v>
      </c>
      <c r="X356" s="48" t="s">
        <v>66</v>
      </c>
      <c r="Y356" s="22" t="s">
        <v>68</v>
      </c>
      <c r="Z356" s="30"/>
      <c r="AA356" s="22" t="s">
        <v>66</v>
      </c>
      <c r="AB356" s="22" t="s">
        <v>101</v>
      </c>
      <c r="AC356" s="25" t="s">
        <v>62</v>
      </c>
      <c r="AD356" s="27"/>
      <c r="AE356" s="30"/>
    </row>
    <row r="357" spans="1:31" x14ac:dyDescent="0.2">
      <c r="A357" s="14">
        <v>136.5</v>
      </c>
      <c r="B357" t="s">
        <v>62</v>
      </c>
      <c r="E357" s="30"/>
      <c r="F357" s="22" t="s">
        <v>62</v>
      </c>
      <c r="G357" s="27"/>
      <c r="I357" s="48" t="s">
        <v>66</v>
      </c>
      <c r="J357" s="30"/>
      <c r="K357" s="48" t="s">
        <v>66</v>
      </c>
      <c r="L357" s="30"/>
      <c r="M357" s="22" t="s">
        <v>66</v>
      </c>
      <c r="N357" s="30"/>
      <c r="O357" s="86" t="s">
        <v>66</v>
      </c>
      <c r="R357" s="101" t="s">
        <v>66</v>
      </c>
      <c r="T357" s="25" t="s">
        <v>66</v>
      </c>
      <c r="U357" s="30"/>
      <c r="V357" s="22" t="s">
        <v>66</v>
      </c>
      <c r="W357" s="22" t="s">
        <v>63</v>
      </c>
      <c r="X357" s="48" t="s">
        <v>66</v>
      </c>
      <c r="Y357" s="27"/>
      <c r="Z357" s="30"/>
      <c r="AA357" s="22" t="s">
        <v>101</v>
      </c>
      <c r="AC357" s="25" t="s">
        <v>62</v>
      </c>
      <c r="AD357" s="27"/>
      <c r="AE357" s="30"/>
    </row>
    <row r="358" spans="1:31" x14ac:dyDescent="0.2">
      <c r="A358" s="14">
        <v>137</v>
      </c>
      <c r="B358" t="s">
        <v>66</v>
      </c>
      <c r="E358" s="30"/>
      <c r="F358" s="22" t="s">
        <v>65</v>
      </c>
      <c r="G358" s="27" t="s">
        <v>66</v>
      </c>
      <c r="I358" s="48" t="s">
        <v>62</v>
      </c>
      <c r="J358" s="30"/>
      <c r="K358" s="48" t="s">
        <v>63</v>
      </c>
      <c r="L358" s="49" t="s">
        <v>66</v>
      </c>
      <c r="M358" s="22" t="s">
        <v>66</v>
      </c>
      <c r="N358" s="30"/>
      <c r="O358" s="86" t="s">
        <v>63</v>
      </c>
      <c r="P358" s="86" t="s">
        <v>66</v>
      </c>
      <c r="R358" s="101" t="s">
        <v>66</v>
      </c>
      <c r="T358" s="25" t="s">
        <v>63</v>
      </c>
      <c r="U358" s="30" t="s">
        <v>66</v>
      </c>
      <c r="V358" s="22" t="s">
        <v>66</v>
      </c>
      <c r="X358" s="48" t="s">
        <v>66</v>
      </c>
      <c r="Y358" s="27"/>
      <c r="Z358" s="30"/>
      <c r="AA358" s="22" t="s">
        <v>62</v>
      </c>
      <c r="AC358" s="25" t="s">
        <v>101</v>
      </c>
      <c r="AD358" s="27"/>
      <c r="AE358" s="30"/>
    </row>
    <row r="359" spans="1:31" x14ac:dyDescent="0.2">
      <c r="A359" s="14">
        <v>137.5</v>
      </c>
      <c r="B359" t="s">
        <v>64</v>
      </c>
      <c r="C359" t="s">
        <v>66</v>
      </c>
      <c r="E359" s="30"/>
      <c r="F359" s="22" t="s">
        <v>65</v>
      </c>
      <c r="G359" s="22" t="s">
        <v>66</v>
      </c>
      <c r="I359" s="48" t="s">
        <v>66</v>
      </c>
      <c r="J359" s="30"/>
      <c r="K359" s="48" t="s">
        <v>63</v>
      </c>
      <c r="L359" s="49" t="s">
        <v>66</v>
      </c>
      <c r="M359" s="22" t="s">
        <v>66</v>
      </c>
      <c r="N359" s="30"/>
      <c r="O359" s="86" t="s">
        <v>63</v>
      </c>
      <c r="P359" s="86" t="s">
        <v>66</v>
      </c>
      <c r="R359" s="101" t="s">
        <v>66</v>
      </c>
      <c r="T359" s="25" t="s">
        <v>66</v>
      </c>
      <c r="U359" s="30"/>
      <c r="V359" s="22" t="s">
        <v>66</v>
      </c>
      <c r="X359" s="48" t="s">
        <v>66</v>
      </c>
      <c r="Y359" s="22" t="s">
        <v>63</v>
      </c>
      <c r="Z359" s="30"/>
      <c r="AA359" s="22" t="s">
        <v>66</v>
      </c>
      <c r="AC359" s="25" t="s">
        <v>68</v>
      </c>
      <c r="AD359" s="27"/>
      <c r="AE359" s="30"/>
    </row>
    <row r="360" spans="1:31" x14ac:dyDescent="0.2">
      <c r="A360" s="14">
        <v>138</v>
      </c>
      <c r="B360" t="s">
        <v>64</v>
      </c>
      <c r="C360" t="s">
        <v>63</v>
      </c>
      <c r="E360" s="30"/>
      <c r="F360" s="22" t="s">
        <v>65</v>
      </c>
      <c r="G360" s="27"/>
      <c r="I360" s="48" t="s">
        <v>62</v>
      </c>
      <c r="J360" s="30"/>
      <c r="K360" s="48" t="s">
        <v>63</v>
      </c>
      <c r="L360" s="30" t="s">
        <v>66</v>
      </c>
      <c r="M360" s="22" t="s">
        <v>62</v>
      </c>
      <c r="N360" s="30"/>
      <c r="O360" s="86" t="s">
        <v>63</v>
      </c>
      <c r="P360" s="86" t="s">
        <v>66</v>
      </c>
      <c r="R360" s="101" t="s">
        <v>66</v>
      </c>
      <c r="T360" s="25" t="s">
        <v>66</v>
      </c>
      <c r="U360" s="30"/>
      <c r="V360" s="22" t="s">
        <v>66</v>
      </c>
      <c r="X360" s="48" t="s">
        <v>66</v>
      </c>
      <c r="Y360" s="27"/>
      <c r="Z360" s="30"/>
      <c r="AA360" s="22" t="s">
        <v>66</v>
      </c>
      <c r="AC360" s="25" t="s">
        <v>101</v>
      </c>
      <c r="AD360" s="27"/>
      <c r="AE360" s="30"/>
    </row>
    <row r="361" spans="1:31" x14ac:dyDescent="0.2">
      <c r="A361" s="14">
        <v>138.5</v>
      </c>
      <c r="B361" t="s">
        <v>65</v>
      </c>
      <c r="C361" t="s">
        <v>63</v>
      </c>
      <c r="E361" s="30"/>
      <c r="F361" s="22" t="s">
        <v>65</v>
      </c>
      <c r="G361" s="22" t="s">
        <v>63</v>
      </c>
      <c r="I361" s="48" t="s">
        <v>62</v>
      </c>
      <c r="J361" s="30"/>
      <c r="K361" s="48" t="s">
        <v>62</v>
      </c>
      <c r="L361" s="30"/>
      <c r="M361" s="22" t="s">
        <v>63</v>
      </c>
      <c r="N361" s="30"/>
      <c r="O361" s="86" t="s">
        <v>63</v>
      </c>
      <c r="R361" s="101" t="s">
        <v>66</v>
      </c>
      <c r="T361" s="25" t="s">
        <v>63</v>
      </c>
      <c r="U361" s="30" t="s">
        <v>66</v>
      </c>
      <c r="V361" s="22" t="s">
        <v>66</v>
      </c>
      <c r="W361" s="22" t="s">
        <v>63</v>
      </c>
      <c r="X361" s="48" t="s">
        <v>66</v>
      </c>
      <c r="Y361" s="22" t="s">
        <v>101</v>
      </c>
      <c r="Z361" s="30"/>
      <c r="AA361" s="22" t="s">
        <v>66</v>
      </c>
      <c r="AC361" s="25" t="s">
        <v>62</v>
      </c>
      <c r="AD361" s="27"/>
      <c r="AE361" s="30"/>
    </row>
    <row r="362" spans="1:31" x14ac:dyDescent="0.2">
      <c r="A362" s="14">
        <v>139</v>
      </c>
      <c r="B362" t="s">
        <v>63</v>
      </c>
      <c r="E362" s="30"/>
      <c r="F362" s="22" t="s">
        <v>62</v>
      </c>
      <c r="G362" s="27"/>
      <c r="I362" s="48" t="s">
        <v>62</v>
      </c>
      <c r="J362" s="30"/>
      <c r="K362" s="48" t="s">
        <v>62</v>
      </c>
      <c r="L362" s="30"/>
      <c r="M362" s="22" t="s">
        <v>62</v>
      </c>
      <c r="N362" s="30"/>
      <c r="O362" s="86" t="s">
        <v>63</v>
      </c>
      <c r="R362" s="101" t="s">
        <v>66</v>
      </c>
      <c r="T362" s="25" t="s">
        <v>63</v>
      </c>
      <c r="U362" s="30" t="s">
        <v>66</v>
      </c>
      <c r="V362" s="22" t="s">
        <v>66</v>
      </c>
      <c r="W362" s="22" t="s">
        <v>63</v>
      </c>
      <c r="X362" s="48" t="s">
        <v>66</v>
      </c>
      <c r="Y362" s="22" t="s">
        <v>101</v>
      </c>
      <c r="Z362" s="30"/>
      <c r="AA362" s="22" t="s">
        <v>62</v>
      </c>
      <c r="AC362" s="25" t="s">
        <v>62</v>
      </c>
      <c r="AD362" s="27"/>
      <c r="AE362" s="30"/>
    </row>
    <row r="363" spans="1:31" x14ac:dyDescent="0.2">
      <c r="A363" s="14">
        <v>139.5</v>
      </c>
      <c r="B363" t="s">
        <v>67</v>
      </c>
      <c r="C363" t="s">
        <v>64</v>
      </c>
      <c r="E363" s="30"/>
      <c r="F363" s="22" t="s">
        <v>65</v>
      </c>
      <c r="G363" s="27"/>
      <c r="I363" s="48" t="s">
        <v>62</v>
      </c>
      <c r="J363" s="30"/>
      <c r="K363" s="48" t="s">
        <v>63</v>
      </c>
      <c r="L363" s="30"/>
      <c r="M363" s="22" t="s">
        <v>62</v>
      </c>
      <c r="N363" s="30"/>
      <c r="O363" s="86" t="s">
        <v>63</v>
      </c>
      <c r="R363" s="101" t="s">
        <v>66</v>
      </c>
      <c r="T363" s="25" t="s">
        <v>63</v>
      </c>
      <c r="U363" s="30" t="s">
        <v>66</v>
      </c>
      <c r="V363" s="22" t="s">
        <v>63</v>
      </c>
      <c r="X363" s="48" t="s">
        <v>66</v>
      </c>
      <c r="Y363" s="22" t="s">
        <v>101</v>
      </c>
      <c r="Z363" s="30"/>
      <c r="AA363" s="22" t="s">
        <v>66</v>
      </c>
      <c r="AC363" s="25" t="s">
        <v>66</v>
      </c>
      <c r="AD363" s="27"/>
      <c r="AE363" s="30"/>
    </row>
    <row r="364" spans="1:31" x14ac:dyDescent="0.2">
      <c r="A364" s="14">
        <v>140</v>
      </c>
      <c r="B364" t="s">
        <v>64</v>
      </c>
      <c r="C364" t="s">
        <v>63</v>
      </c>
      <c r="E364" s="30"/>
      <c r="F364" s="22" t="s">
        <v>65</v>
      </c>
      <c r="G364" s="27"/>
      <c r="I364" s="48" t="s">
        <v>62</v>
      </c>
      <c r="J364" s="30"/>
      <c r="K364" s="48" t="s">
        <v>63</v>
      </c>
      <c r="L364" s="30" t="s">
        <v>66</v>
      </c>
      <c r="M364" s="22" t="s">
        <v>66</v>
      </c>
      <c r="N364" s="49" t="s">
        <v>63</v>
      </c>
      <c r="O364" s="86" t="s">
        <v>63</v>
      </c>
      <c r="P364" s="86" t="s">
        <v>66</v>
      </c>
      <c r="R364" s="101" t="s">
        <v>66</v>
      </c>
      <c r="T364" s="25" t="s">
        <v>63</v>
      </c>
      <c r="U364" s="30" t="s">
        <v>66</v>
      </c>
      <c r="V364" s="22" t="s">
        <v>66</v>
      </c>
      <c r="X364" s="48" t="s">
        <v>66</v>
      </c>
      <c r="Y364" s="27"/>
      <c r="Z364" s="30"/>
      <c r="AA364" s="22" t="s">
        <v>66</v>
      </c>
      <c r="AC364" s="25" t="s">
        <v>66</v>
      </c>
      <c r="AD364" s="27"/>
      <c r="AE364" s="30"/>
    </row>
    <row r="365" spans="1:31" x14ac:dyDescent="0.2">
      <c r="A365" s="14">
        <v>140.5</v>
      </c>
      <c r="B365" t="s">
        <v>67</v>
      </c>
      <c r="C365" t="s">
        <v>63</v>
      </c>
      <c r="E365" s="30"/>
      <c r="F365" s="22" t="s">
        <v>64</v>
      </c>
      <c r="G365" s="27"/>
      <c r="I365" s="48" t="s">
        <v>66</v>
      </c>
      <c r="J365" s="30"/>
      <c r="K365" s="48" t="s">
        <v>66</v>
      </c>
      <c r="L365" s="30"/>
      <c r="M365" s="22" t="s">
        <v>66</v>
      </c>
      <c r="N365" s="30"/>
      <c r="O365" s="86" t="s">
        <v>66</v>
      </c>
      <c r="R365" s="101" t="s">
        <v>66</v>
      </c>
      <c r="T365" s="25" t="s">
        <v>66</v>
      </c>
      <c r="U365" s="30"/>
      <c r="V365" s="22" t="s">
        <v>66</v>
      </c>
      <c r="W365" s="22" t="s">
        <v>63</v>
      </c>
      <c r="X365" s="48" t="s">
        <v>66</v>
      </c>
      <c r="Y365" s="27"/>
      <c r="Z365" s="30"/>
      <c r="AA365" s="22" t="s">
        <v>101</v>
      </c>
      <c r="AC365" s="25" t="s">
        <v>101</v>
      </c>
      <c r="AD365" s="27"/>
      <c r="AE365" s="30"/>
    </row>
    <row r="366" spans="1:31" x14ac:dyDescent="0.2">
      <c r="A366" s="14">
        <v>141</v>
      </c>
      <c r="B366" t="s">
        <v>67</v>
      </c>
      <c r="C366" t="s">
        <v>63</v>
      </c>
      <c r="E366" s="30"/>
      <c r="F366" s="22" t="s">
        <v>65</v>
      </c>
      <c r="G366" s="27"/>
      <c r="I366" s="48" t="s">
        <v>62</v>
      </c>
      <c r="J366" s="30"/>
      <c r="K366" s="48" t="s">
        <v>63</v>
      </c>
      <c r="L366" s="30" t="s">
        <v>66</v>
      </c>
      <c r="M366" s="22" t="s">
        <v>66</v>
      </c>
      <c r="N366" s="30"/>
      <c r="O366" s="86" t="s">
        <v>66</v>
      </c>
      <c r="R366" s="101" t="s">
        <v>66</v>
      </c>
      <c r="T366" s="25" t="s">
        <v>63</v>
      </c>
      <c r="U366" s="30" t="s">
        <v>66</v>
      </c>
      <c r="V366" s="22" t="s">
        <v>66</v>
      </c>
      <c r="X366" s="48" t="s">
        <v>66</v>
      </c>
      <c r="Y366" s="22" t="s">
        <v>63</v>
      </c>
      <c r="Z366" s="30"/>
      <c r="AA366" s="22" t="s">
        <v>66</v>
      </c>
      <c r="AC366" s="25" t="s">
        <v>66</v>
      </c>
      <c r="AD366" s="22" t="s">
        <v>101</v>
      </c>
      <c r="AE366" s="30"/>
    </row>
    <row r="367" spans="1:31" x14ac:dyDescent="0.2">
      <c r="A367" s="14">
        <v>141.5</v>
      </c>
      <c r="B367" t="s">
        <v>65</v>
      </c>
      <c r="C367" t="s">
        <v>63</v>
      </c>
      <c r="E367" s="30"/>
      <c r="F367" s="22" t="s">
        <v>65</v>
      </c>
      <c r="G367" s="27"/>
      <c r="I367" s="48" t="s">
        <v>62</v>
      </c>
      <c r="J367" s="30"/>
      <c r="K367" s="48" t="s">
        <v>63</v>
      </c>
      <c r="L367" s="30"/>
      <c r="M367" s="22" t="s">
        <v>62</v>
      </c>
      <c r="N367" s="30"/>
      <c r="O367" s="86" t="s">
        <v>63</v>
      </c>
      <c r="P367" s="86" t="s">
        <v>66</v>
      </c>
      <c r="R367" s="101" t="s">
        <v>66</v>
      </c>
      <c r="T367" s="25" t="s">
        <v>63</v>
      </c>
      <c r="U367" s="30" t="s">
        <v>66</v>
      </c>
      <c r="V367" s="22" t="s">
        <v>66</v>
      </c>
      <c r="X367" s="48" t="s">
        <v>66</v>
      </c>
      <c r="Y367" s="27"/>
      <c r="Z367" s="30"/>
      <c r="AA367" s="22" t="s">
        <v>66</v>
      </c>
      <c r="AB367" t="s">
        <v>101</v>
      </c>
      <c r="AC367" s="25" t="s">
        <v>66</v>
      </c>
      <c r="AD367" s="22" t="s">
        <v>101</v>
      </c>
      <c r="AE367" s="30"/>
    </row>
    <row r="368" spans="1:31" x14ac:dyDescent="0.2">
      <c r="A368" s="14">
        <v>142</v>
      </c>
      <c r="B368" t="s">
        <v>65</v>
      </c>
      <c r="C368" t="s">
        <v>63</v>
      </c>
      <c r="D368" t="s">
        <v>64</v>
      </c>
      <c r="E368" s="30"/>
      <c r="F368" s="22" t="s">
        <v>64</v>
      </c>
      <c r="G368" s="27"/>
      <c r="I368" s="48" t="s">
        <v>62</v>
      </c>
      <c r="J368" s="30"/>
      <c r="K368" s="48" t="s">
        <v>63</v>
      </c>
      <c r="L368" s="30" t="s">
        <v>66</v>
      </c>
      <c r="M368" s="22" t="s">
        <v>66</v>
      </c>
      <c r="N368" s="30"/>
      <c r="O368" s="86" t="s">
        <v>63</v>
      </c>
      <c r="P368" s="36" t="s">
        <v>66</v>
      </c>
      <c r="R368" s="101" t="s">
        <v>66</v>
      </c>
      <c r="T368" s="25" t="s">
        <v>63</v>
      </c>
      <c r="U368" s="30" t="s">
        <v>66</v>
      </c>
      <c r="V368" s="22" t="s">
        <v>66</v>
      </c>
      <c r="X368" s="48" t="s">
        <v>101</v>
      </c>
      <c r="Y368" s="22" t="s">
        <v>66</v>
      </c>
      <c r="Z368" s="30"/>
      <c r="AA368" s="22" t="s">
        <v>66</v>
      </c>
      <c r="AC368" s="25" t="s">
        <v>101</v>
      </c>
      <c r="AD368" s="27"/>
      <c r="AE368" s="30"/>
    </row>
    <row r="369" spans="1:31" x14ac:dyDescent="0.2">
      <c r="A369" s="14">
        <v>142.5</v>
      </c>
      <c r="B369" t="s">
        <v>67</v>
      </c>
      <c r="C369" t="s">
        <v>63</v>
      </c>
      <c r="E369" s="30"/>
      <c r="F369" s="22" t="s">
        <v>62</v>
      </c>
      <c r="G369" s="27"/>
      <c r="I369" s="48" t="s">
        <v>62</v>
      </c>
      <c r="J369" s="30"/>
      <c r="K369" s="48" t="s">
        <v>62</v>
      </c>
      <c r="L369" s="30"/>
      <c r="M369" s="22" t="s">
        <v>63</v>
      </c>
      <c r="N369" s="30"/>
      <c r="O369" s="86" t="s">
        <v>63</v>
      </c>
      <c r="R369" s="101" t="s">
        <v>62</v>
      </c>
      <c r="T369" s="25" t="s">
        <v>63</v>
      </c>
      <c r="U369" s="30"/>
      <c r="V369" s="22" t="s">
        <v>66</v>
      </c>
      <c r="X369" s="48" t="s">
        <v>63</v>
      </c>
      <c r="Y369" s="22" t="s">
        <v>66</v>
      </c>
      <c r="Z369" s="30"/>
      <c r="AA369" s="22" t="s">
        <v>66</v>
      </c>
      <c r="AC369" s="25" t="s">
        <v>101</v>
      </c>
      <c r="AD369" s="27"/>
      <c r="AE369" s="30"/>
    </row>
    <row r="370" spans="1:31" x14ac:dyDescent="0.2">
      <c r="A370" s="14">
        <v>143</v>
      </c>
      <c r="B370" t="s">
        <v>62</v>
      </c>
      <c r="E370" s="30"/>
      <c r="F370" s="22" t="s">
        <v>62</v>
      </c>
      <c r="G370" s="27"/>
      <c r="I370" s="48" t="s">
        <v>62</v>
      </c>
      <c r="J370" s="30"/>
      <c r="K370" s="48" t="s">
        <v>62</v>
      </c>
      <c r="L370" s="30"/>
      <c r="M370" s="22" t="s">
        <v>62</v>
      </c>
      <c r="N370" s="30"/>
      <c r="O370" s="86" t="s">
        <v>63</v>
      </c>
      <c r="R370" s="101" t="s">
        <v>62</v>
      </c>
      <c r="T370" s="25" t="s">
        <v>63</v>
      </c>
      <c r="U370" s="30"/>
      <c r="V370" s="22" t="s">
        <v>66</v>
      </c>
      <c r="X370" s="48" t="s">
        <v>66</v>
      </c>
      <c r="Y370" s="22" t="s">
        <v>63</v>
      </c>
      <c r="Z370" s="30"/>
      <c r="AA370" s="22" t="s">
        <v>62</v>
      </c>
      <c r="AC370" s="25" t="s">
        <v>101</v>
      </c>
      <c r="AD370" s="27"/>
      <c r="AE370" s="30"/>
    </row>
    <row r="371" spans="1:31" x14ac:dyDescent="0.2">
      <c r="A371" s="14">
        <v>143.5</v>
      </c>
      <c r="B371" t="s">
        <v>64</v>
      </c>
      <c r="C371" t="s">
        <v>63</v>
      </c>
      <c r="D371" t="s">
        <v>66</v>
      </c>
      <c r="E371" s="30"/>
      <c r="F371" s="22" t="s">
        <v>65</v>
      </c>
      <c r="G371" s="22" t="s">
        <v>63</v>
      </c>
      <c r="I371" s="48" t="s">
        <v>66</v>
      </c>
      <c r="J371" s="30"/>
      <c r="K371" s="48" t="s">
        <v>63</v>
      </c>
      <c r="L371" s="30"/>
      <c r="M371" s="22" t="s">
        <v>62</v>
      </c>
      <c r="N371" s="30"/>
      <c r="O371" s="86" t="s">
        <v>63</v>
      </c>
      <c r="R371" s="101" t="s">
        <v>62</v>
      </c>
      <c r="T371" s="25" t="s">
        <v>63</v>
      </c>
      <c r="U371" s="30" t="s">
        <v>66</v>
      </c>
      <c r="V371" s="22" t="s">
        <v>66</v>
      </c>
      <c r="X371" s="48" t="s">
        <v>66</v>
      </c>
      <c r="Y371" s="22" t="s">
        <v>63</v>
      </c>
      <c r="Z371" s="30"/>
      <c r="AA371" s="22" t="s">
        <v>66</v>
      </c>
      <c r="AC371" s="25" t="s">
        <v>101</v>
      </c>
      <c r="AD371" s="22" t="s">
        <v>66</v>
      </c>
      <c r="AE371" s="30"/>
    </row>
    <row r="372" spans="1:31" x14ac:dyDescent="0.2">
      <c r="A372" s="14">
        <v>144</v>
      </c>
      <c r="B372" t="s">
        <v>64</v>
      </c>
      <c r="C372" t="s">
        <v>63</v>
      </c>
      <c r="D372" t="s">
        <v>65</v>
      </c>
      <c r="E372" s="30"/>
      <c r="F372" s="22" t="s">
        <v>67</v>
      </c>
      <c r="G372" s="22" t="s">
        <v>63</v>
      </c>
      <c r="I372" s="48" t="s">
        <v>62</v>
      </c>
      <c r="J372" s="30"/>
      <c r="K372" s="48" t="s">
        <v>63</v>
      </c>
      <c r="L372" s="30"/>
      <c r="M372" s="22" t="s">
        <v>62</v>
      </c>
      <c r="N372" s="30"/>
      <c r="O372" s="86" t="s">
        <v>63</v>
      </c>
      <c r="R372" s="101" t="s">
        <v>63</v>
      </c>
      <c r="T372" s="25" t="s">
        <v>63</v>
      </c>
      <c r="U372" s="30"/>
      <c r="V372" s="22" t="s">
        <v>62</v>
      </c>
      <c r="X372" s="48" t="s">
        <v>66</v>
      </c>
      <c r="Y372" s="22" t="s">
        <v>63</v>
      </c>
      <c r="Z372" s="30"/>
      <c r="AA372" s="22" t="s">
        <v>63</v>
      </c>
      <c r="AC372" s="25" t="s">
        <v>63</v>
      </c>
      <c r="AD372" s="27"/>
      <c r="AE372" s="30"/>
    </row>
    <row r="373" spans="1:31" x14ac:dyDescent="0.2">
      <c r="A373" s="14">
        <v>144.5</v>
      </c>
      <c r="B373" t="s">
        <v>64</v>
      </c>
      <c r="C373" t="s">
        <v>63</v>
      </c>
      <c r="E373" s="30"/>
      <c r="F373" s="22" t="s">
        <v>62</v>
      </c>
      <c r="G373" s="27"/>
      <c r="I373" s="48" t="s">
        <v>62</v>
      </c>
      <c r="J373" s="30"/>
      <c r="K373" s="48" t="s">
        <v>62</v>
      </c>
      <c r="L373" s="30"/>
      <c r="M373" s="22" t="s">
        <v>62</v>
      </c>
      <c r="N373" s="30"/>
      <c r="O373" s="86" t="s">
        <v>63</v>
      </c>
      <c r="R373" s="101" t="s">
        <v>62</v>
      </c>
      <c r="T373" s="25" t="s">
        <v>63</v>
      </c>
      <c r="U373" s="30"/>
      <c r="V373" s="22" t="s">
        <v>66</v>
      </c>
      <c r="W373" s="22" t="s">
        <v>63</v>
      </c>
      <c r="X373" s="48" t="s">
        <v>66</v>
      </c>
      <c r="Y373" s="22" t="s">
        <v>63</v>
      </c>
      <c r="Z373" s="30"/>
      <c r="AA373" s="22" t="s">
        <v>66</v>
      </c>
      <c r="AB373" s="22" t="s">
        <v>63</v>
      </c>
      <c r="AC373" s="25" t="s">
        <v>66</v>
      </c>
      <c r="AD373" s="22" t="s">
        <v>101</v>
      </c>
      <c r="AE373" s="30"/>
    </row>
    <row r="374" spans="1:31" x14ac:dyDescent="0.2">
      <c r="A374" s="14">
        <v>145</v>
      </c>
      <c r="B374" t="s">
        <v>67</v>
      </c>
      <c r="C374" t="s">
        <v>63</v>
      </c>
      <c r="E374" s="30"/>
      <c r="F374" s="22" t="s">
        <v>63</v>
      </c>
      <c r="G374" s="27"/>
      <c r="I374" s="48" t="s">
        <v>62</v>
      </c>
      <c r="J374" s="30"/>
      <c r="K374" s="48" t="s">
        <v>63</v>
      </c>
      <c r="L374" s="30"/>
      <c r="M374" s="22" t="s">
        <v>62</v>
      </c>
      <c r="N374" s="30"/>
      <c r="O374" s="86" t="s">
        <v>63</v>
      </c>
      <c r="R374" s="101" t="s">
        <v>62</v>
      </c>
      <c r="T374" s="25" t="s">
        <v>63</v>
      </c>
      <c r="U374" s="30"/>
      <c r="V374" s="22" t="s">
        <v>66</v>
      </c>
      <c r="X374" s="48" t="s">
        <v>66</v>
      </c>
      <c r="Y374" s="22" t="s">
        <v>63</v>
      </c>
      <c r="Z374" s="30"/>
      <c r="AA374" s="22" t="s">
        <v>66</v>
      </c>
      <c r="AB374" s="22" t="s">
        <v>101</v>
      </c>
      <c r="AC374" s="25" t="s">
        <v>63</v>
      </c>
      <c r="AD374" s="22" t="s">
        <v>66</v>
      </c>
      <c r="AE374" s="30"/>
    </row>
    <row r="375" spans="1:31" x14ac:dyDescent="0.2">
      <c r="A375" s="14">
        <v>145.5</v>
      </c>
      <c r="B375" t="s">
        <v>64</v>
      </c>
      <c r="C375" t="s">
        <v>63</v>
      </c>
      <c r="E375" s="30"/>
      <c r="F375" s="22" t="s">
        <v>62</v>
      </c>
      <c r="G375" s="27"/>
      <c r="I375" s="48" t="s">
        <v>62</v>
      </c>
      <c r="J375" s="30"/>
      <c r="K375" s="48" t="s">
        <v>63</v>
      </c>
      <c r="L375" s="30"/>
      <c r="M375" s="22" t="s">
        <v>62</v>
      </c>
      <c r="N375" s="30"/>
      <c r="O375" s="86" t="s">
        <v>63</v>
      </c>
      <c r="R375" s="101" t="s">
        <v>62</v>
      </c>
      <c r="T375" s="25" t="s">
        <v>63</v>
      </c>
      <c r="U375" s="30"/>
      <c r="V375" s="22" t="s">
        <v>62</v>
      </c>
      <c r="X375" s="48" t="s">
        <v>63</v>
      </c>
      <c r="Y375" s="27"/>
      <c r="Z375" s="30"/>
      <c r="AA375" s="22" t="s">
        <v>66</v>
      </c>
      <c r="AB375" t="s">
        <v>101</v>
      </c>
      <c r="AC375" s="25" t="s">
        <v>66</v>
      </c>
      <c r="AD375" s="27"/>
      <c r="AE375" s="30"/>
    </row>
    <row r="376" spans="1:31" x14ac:dyDescent="0.2">
      <c r="A376" s="14">
        <v>146</v>
      </c>
      <c r="B376" t="s">
        <v>64</v>
      </c>
      <c r="C376" t="s">
        <v>63</v>
      </c>
      <c r="D376" t="s">
        <v>67</v>
      </c>
      <c r="E376" s="30"/>
      <c r="F376" s="22" t="s">
        <v>67</v>
      </c>
      <c r="G376" s="27"/>
      <c r="I376" s="48" t="s">
        <v>62</v>
      </c>
      <c r="J376" s="30"/>
      <c r="K376" s="48" t="s">
        <v>63</v>
      </c>
      <c r="L376" s="30"/>
      <c r="M376" s="22" t="s">
        <v>63</v>
      </c>
      <c r="N376" s="30"/>
      <c r="O376" s="86" t="s">
        <v>63</v>
      </c>
      <c r="R376" s="101" t="s">
        <v>62</v>
      </c>
      <c r="T376" s="25" t="s">
        <v>63</v>
      </c>
      <c r="U376" s="30"/>
      <c r="V376" s="22" t="s">
        <v>62</v>
      </c>
      <c r="X376" s="48" t="s">
        <v>63</v>
      </c>
      <c r="Y376" s="27"/>
      <c r="Z376" s="30"/>
      <c r="AA376" s="22" t="s">
        <v>66</v>
      </c>
      <c r="AB376" t="s">
        <v>63</v>
      </c>
      <c r="AC376" s="25" t="s">
        <v>101</v>
      </c>
      <c r="AD376" s="27"/>
      <c r="AE376" s="30"/>
    </row>
    <row r="377" spans="1:31" x14ac:dyDescent="0.2">
      <c r="A377" s="14">
        <v>146.5</v>
      </c>
      <c r="B377" t="s">
        <v>64</v>
      </c>
      <c r="E377" s="30"/>
      <c r="F377" s="22" t="s">
        <v>67</v>
      </c>
      <c r="G377" s="27"/>
      <c r="I377" s="48" t="s">
        <v>62</v>
      </c>
      <c r="J377" s="30"/>
      <c r="K377" s="48" t="s">
        <v>62</v>
      </c>
      <c r="L377" s="30"/>
      <c r="M377" s="22" t="s">
        <v>62</v>
      </c>
      <c r="N377" s="30"/>
      <c r="O377" s="86" t="s">
        <v>63</v>
      </c>
      <c r="R377" s="101" t="s">
        <v>62</v>
      </c>
      <c r="T377" s="25" t="s">
        <v>63</v>
      </c>
      <c r="U377" s="30"/>
      <c r="V377" s="22" t="s">
        <v>66</v>
      </c>
      <c r="W377" s="22" t="s">
        <v>63</v>
      </c>
      <c r="X377" s="48" t="s">
        <v>62</v>
      </c>
      <c r="Y377" s="27"/>
      <c r="Z377" s="30"/>
      <c r="AA377" s="22" t="s">
        <v>62</v>
      </c>
      <c r="AC377" s="25" t="s">
        <v>63</v>
      </c>
      <c r="AD377" s="27"/>
      <c r="AE377" s="30"/>
    </row>
    <row r="378" spans="1:31" x14ac:dyDescent="0.2">
      <c r="A378" s="14">
        <v>147</v>
      </c>
      <c r="B378" t="s">
        <v>64</v>
      </c>
      <c r="C378" t="s">
        <v>63</v>
      </c>
      <c r="D378" t="s">
        <v>65</v>
      </c>
      <c r="E378" s="30"/>
      <c r="F378" s="22" t="s">
        <v>67</v>
      </c>
      <c r="G378" s="22" t="s">
        <v>63</v>
      </c>
      <c r="I378" s="48" t="s">
        <v>62</v>
      </c>
      <c r="J378" s="30"/>
      <c r="K378" s="48" t="s">
        <v>63</v>
      </c>
      <c r="L378" s="30"/>
      <c r="M378" s="22" t="s">
        <v>62</v>
      </c>
      <c r="N378" s="30"/>
      <c r="O378" s="86" t="s">
        <v>63</v>
      </c>
      <c r="R378" s="101" t="s">
        <v>62</v>
      </c>
      <c r="T378" s="25" t="s">
        <v>63</v>
      </c>
      <c r="U378" s="30"/>
      <c r="V378" s="22" t="s">
        <v>62</v>
      </c>
      <c r="X378" s="48" t="s">
        <v>63</v>
      </c>
      <c r="Y378" s="22" t="s">
        <v>66</v>
      </c>
      <c r="Z378" s="30"/>
      <c r="AA378" s="22" t="s">
        <v>66</v>
      </c>
      <c r="AC378" s="25" t="s">
        <v>66</v>
      </c>
      <c r="AD378" s="27"/>
      <c r="AE378" s="30"/>
    </row>
    <row r="379" spans="1:31" x14ac:dyDescent="0.2">
      <c r="A379" s="14">
        <v>147.5</v>
      </c>
      <c r="B379" t="s">
        <v>64</v>
      </c>
      <c r="C379" t="s">
        <v>65</v>
      </c>
      <c r="E379" s="30"/>
      <c r="F379" s="22" t="s">
        <v>62</v>
      </c>
      <c r="G379" s="27"/>
      <c r="I379" s="48" t="s">
        <v>62</v>
      </c>
      <c r="J379" s="30"/>
      <c r="K379" s="48" t="s">
        <v>63</v>
      </c>
      <c r="L379" s="30"/>
      <c r="M379" s="22" t="s">
        <v>62</v>
      </c>
      <c r="N379" s="30"/>
      <c r="O379" s="86" t="s">
        <v>63</v>
      </c>
      <c r="R379" s="101" t="s">
        <v>62</v>
      </c>
      <c r="T379" s="25" t="s">
        <v>63</v>
      </c>
      <c r="U379" s="30"/>
      <c r="V379" s="22" t="s">
        <v>66</v>
      </c>
      <c r="X379" s="48" t="s">
        <v>63</v>
      </c>
      <c r="Y379" s="22" t="s">
        <v>66</v>
      </c>
      <c r="Z379" s="30"/>
      <c r="AA379" s="22" t="s">
        <v>66</v>
      </c>
      <c r="AC379" s="25" t="s">
        <v>62</v>
      </c>
      <c r="AD379" s="27"/>
      <c r="AE379" s="30"/>
    </row>
    <row r="380" spans="1:31" x14ac:dyDescent="0.2">
      <c r="A380" s="14">
        <v>148</v>
      </c>
      <c r="B380" t="s">
        <v>64</v>
      </c>
      <c r="C380" t="s">
        <v>65</v>
      </c>
      <c r="E380" s="30"/>
      <c r="F380" s="22" t="s">
        <v>65</v>
      </c>
      <c r="G380" s="22" t="s">
        <v>63</v>
      </c>
      <c r="I380" s="48" t="s">
        <v>62</v>
      </c>
      <c r="J380" s="30"/>
      <c r="K380" s="48" t="s">
        <v>63</v>
      </c>
      <c r="L380" s="30"/>
      <c r="M380" s="22" t="s">
        <v>62</v>
      </c>
      <c r="N380" s="30"/>
      <c r="O380" s="86" t="s">
        <v>63</v>
      </c>
      <c r="R380" s="101" t="s">
        <v>66</v>
      </c>
      <c r="T380" s="25" t="s">
        <v>63</v>
      </c>
      <c r="U380" s="30"/>
      <c r="V380" s="22" t="s">
        <v>66</v>
      </c>
      <c r="X380" s="48" t="s">
        <v>66</v>
      </c>
      <c r="Y380" s="27"/>
      <c r="Z380" s="30"/>
      <c r="AA380" s="22" t="s">
        <v>66</v>
      </c>
      <c r="AC380" s="25" t="s">
        <v>66</v>
      </c>
      <c r="AD380" s="27"/>
      <c r="AE380" s="30"/>
    </row>
    <row r="381" spans="1:31" x14ac:dyDescent="0.2">
      <c r="A381" s="14">
        <v>148.5</v>
      </c>
      <c r="B381" t="s">
        <v>64</v>
      </c>
      <c r="C381" t="s">
        <v>65</v>
      </c>
      <c r="E381" s="30"/>
      <c r="F381" s="22" t="s">
        <v>65</v>
      </c>
      <c r="G381" s="22" t="s">
        <v>63</v>
      </c>
      <c r="I381" s="48" t="s">
        <v>62</v>
      </c>
      <c r="J381" s="30"/>
      <c r="K381" s="48" t="s">
        <v>63</v>
      </c>
      <c r="L381" s="30"/>
      <c r="M381" s="22" t="s">
        <v>66</v>
      </c>
      <c r="N381" s="30"/>
      <c r="O381" s="86" t="s">
        <v>66</v>
      </c>
      <c r="R381" s="101" t="s">
        <v>66</v>
      </c>
      <c r="T381" s="25" t="s">
        <v>63</v>
      </c>
      <c r="U381" s="30" t="s">
        <v>66</v>
      </c>
      <c r="V381" s="22" t="s">
        <v>63</v>
      </c>
      <c r="X381" s="48" t="s">
        <v>66</v>
      </c>
      <c r="Y381" s="27"/>
      <c r="Z381" s="30"/>
      <c r="AA381" s="22" t="s">
        <v>66</v>
      </c>
      <c r="AC381" s="25" t="s">
        <v>63</v>
      </c>
      <c r="AD381" s="27"/>
      <c r="AE381" s="30"/>
    </row>
    <row r="382" spans="1:31" x14ac:dyDescent="0.2">
      <c r="A382" s="14">
        <v>149</v>
      </c>
      <c r="B382" t="s">
        <v>64</v>
      </c>
      <c r="C382" t="s">
        <v>65</v>
      </c>
      <c r="E382" s="30"/>
      <c r="F382" s="22" t="s">
        <v>67</v>
      </c>
      <c r="G382" s="22" t="s">
        <v>64</v>
      </c>
      <c r="I382" s="48" t="s">
        <v>62</v>
      </c>
      <c r="J382" s="30"/>
      <c r="K382" s="48" t="s">
        <v>66</v>
      </c>
      <c r="L382" s="30"/>
      <c r="M382" s="22" t="s">
        <v>66</v>
      </c>
      <c r="N382" s="49" t="s">
        <v>63</v>
      </c>
      <c r="O382" s="86" t="s">
        <v>63</v>
      </c>
      <c r="P382" s="86" t="s">
        <v>66</v>
      </c>
      <c r="R382" s="101" t="s">
        <v>66</v>
      </c>
      <c r="T382" s="25" t="s">
        <v>66</v>
      </c>
      <c r="U382" s="30"/>
      <c r="V382" s="22" t="s">
        <v>66</v>
      </c>
      <c r="W382" s="22" t="s">
        <v>63</v>
      </c>
      <c r="X382" s="48" t="s">
        <v>63</v>
      </c>
      <c r="Y382" s="27"/>
      <c r="Z382" s="30"/>
      <c r="AA382" s="22" t="s">
        <v>62</v>
      </c>
      <c r="AC382" s="25" t="s">
        <v>63</v>
      </c>
      <c r="AD382" s="27"/>
      <c r="AE382" s="30"/>
    </row>
    <row r="383" spans="1:31" x14ac:dyDescent="0.2">
      <c r="A383" s="14">
        <v>149.5</v>
      </c>
      <c r="B383" t="s">
        <v>64</v>
      </c>
      <c r="C383" t="s">
        <v>63</v>
      </c>
      <c r="D383" t="s">
        <v>66</v>
      </c>
      <c r="E383" s="30"/>
      <c r="F383" s="22" t="s">
        <v>67</v>
      </c>
      <c r="G383" s="22" t="s">
        <v>63</v>
      </c>
      <c r="I383" s="48" t="s">
        <v>66</v>
      </c>
      <c r="J383" s="30"/>
      <c r="K383" s="48" t="s">
        <v>62</v>
      </c>
      <c r="L383" s="30"/>
      <c r="M383" s="22" t="s">
        <v>62</v>
      </c>
      <c r="N383" s="30"/>
      <c r="O383" s="86" t="s">
        <v>63</v>
      </c>
      <c r="P383" s="86" t="s">
        <v>66</v>
      </c>
      <c r="R383" s="101" t="s">
        <v>66</v>
      </c>
      <c r="T383" s="25" t="s">
        <v>63</v>
      </c>
      <c r="U383" s="30" t="s">
        <v>66</v>
      </c>
      <c r="V383" s="22" t="s">
        <v>66</v>
      </c>
      <c r="W383" s="22" t="s">
        <v>63</v>
      </c>
      <c r="X383" s="48" t="s">
        <v>63</v>
      </c>
      <c r="Y383" s="22" t="s">
        <v>66</v>
      </c>
      <c r="Z383" s="30"/>
      <c r="AA383" s="22" t="s">
        <v>66</v>
      </c>
      <c r="AC383" s="25" t="s">
        <v>101</v>
      </c>
      <c r="AD383" s="22" t="s">
        <v>309</v>
      </c>
      <c r="AE383" s="30"/>
    </row>
    <row r="384" spans="1:31" x14ac:dyDescent="0.2">
      <c r="A384" s="14">
        <v>150</v>
      </c>
      <c r="B384" t="s">
        <v>64</v>
      </c>
      <c r="C384" t="s">
        <v>65</v>
      </c>
      <c r="E384" s="30"/>
      <c r="F384" s="22" t="s">
        <v>67</v>
      </c>
      <c r="G384" s="22" t="s">
        <v>64</v>
      </c>
      <c r="I384" s="48" t="s">
        <v>62</v>
      </c>
      <c r="J384" s="30"/>
      <c r="K384" s="48" t="s">
        <v>63</v>
      </c>
      <c r="L384" s="49" t="s">
        <v>66</v>
      </c>
      <c r="M384" s="22" t="s">
        <v>62</v>
      </c>
      <c r="N384" s="30"/>
      <c r="O384" s="86" t="s">
        <v>63</v>
      </c>
      <c r="R384" s="101" t="s">
        <v>66</v>
      </c>
      <c r="T384" s="25" t="s">
        <v>63</v>
      </c>
      <c r="U384" s="30" t="s">
        <v>66</v>
      </c>
      <c r="V384" s="22" t="s">
        <v>63</v>
      </c>
      <c r="X384" s="48" t="s">
        <v>63</v>
      </c>
      <c r="Y384" s="22" t="s">
        <v>66</v>
      </c>
      <c r="Z384" s="30"/>
      <c r="AA384" s="22" t="s">
        <v>62</v>
      </c>
      <c r="AC384" s="25" t="s">
        <v>101</v>
      </c>
      <c r="AD384" s="27"/>
      <c r="AE384" s="30"/>
    </row>
    <row r="385" spans="1:31" x14ac:dyDescent="0.2">
      <c r="A385" s="14">
        <v>150.5</v>
      </c>
      <c r="B385" t="s">
        <v>64</v>
      </c>
      <c r="C385" t="s">
        <v>65</v>
      </c>
      <c r="D385" t="s">
        <v>66</v>
      </c>
      <c r="E385" s="30"/>
      <c r="F385" s="22" t="s">
        <v>67</v>
      </c>
      <c r="G385" s="22" t="s">
        <v>63</v>
      </c>
      <c r="I385" s="48" t="s">
        <v>62</v>
      </c>
      <c r="J385" s="30"/>
      <c r="K385" s="48" t="s">
        <v>63</v>
      </c>
      <c r="L385" s="30" t="s">
        <v>66</v>
      </c>
      <c r="M385" s="22" t="s">
        <v>66</v>
      </c>
      <c r="N385" s="30"/>
      <c r="O385" s="86" t="s">
        <v>63</v>
      </c>
      <c r="P385" s="86" t="s">
        <v>66</v>
      </c>
      <c r="R385" s="101" t="s">
        <v>62</v>
      </c>
      <c r="T385" s="25" t="s">
        <v>66</v>
      </c>
      <c r="U385" s="30"/>
      <c r="V385" s="22" t="s">
        <v>63</v>
      </c>
      <c r="X385" s="131" t="s">
        <v>66</v>
      </c>
      <c r="Y385" s="27"/>
      <c r="Z385" s="30"/>
      <c r="AA385" s="22" t="s">
        <v>66</v>
      </c>
      <c r="AC385" s="25" t="s">
        <v>66</v>
      </c>
      <c r="AD385" s="27"/>
      <c r="AE385" s="30"/>
    </row>
    <row r="386" spans="1:31" x14ac:dyDescent="0.2">
      <c r="A386" s="14">
        <v>151</v>
      </c>
      <c r="B386" t="s">
        <v>65</v>
      </c>
      <c r="E386" s="30"/>
      <c r="F386" s="22" t="s">
        <v>63</v>
      </c>
      <c r="G386" s="27"/>
      <c r="I386" s="48" t="s">
        <v>65</v>
      </c>
      <c r="J386" s="30"/>
      <c r="K386" s="48" t="s">
        <v>62</v>
      </c>
      <c r="L386" s="30"/>
      <c r="M386" s="22" t="s">
        <v>66</v>
      </c>
      <c r="N386" s="30"/>
      <c r="O386" s="86" t="s">
        <v>63</v>
      </c>
      <c r="P386" s="86" t="s">
        <v>66</v>
      </c>
      <c r="R386" s="101" t="s">
        <v>63</v>
      </c>
      <c r="S386" s="85" t="s">
        <v>66</v>
      </c>
      <c r="T386" s="108" t="s">
        <v>63</v>
      </c>
      <c r="U386" s="30"/>
      <c r="V386" s="22" t="s">
        <v>66</v>
      </c>
      <c r="X386" s="48" t="s">
        <v>63</v>
      </c>
      <c r="Y386" s="27"/>
      <c r="Z386" s="30"/>
      <c r="AA386" s="22" t="s">
        <v>66</v>
      </c>
      <c r="AC386" s="25" t="s">
        <v>66</v>
      </c>
      <c r="AD386" s="27"/>
      <c r="AE386" s="30"/>
    </row>
    <row r="387" spans="1:31" x14ac:dyDescent="0.2">
      <c r="A387" s="14">
        <v>151.5</v>
      </c>
      <c r="B387" t="s">
        <v>65</v>
      </c>
      <c r="C387" t="s">
        <v>63</v>
      </c>
      <c r="E387" s="30"/>
      <c r="F387" s="22" t="s">
        <v>65</v>
      </c>
      <c r="G387" s="22" t="s">
        <v>63</v>
      </c>
      <c r="I387" s="48" t="s">
        <v>62</v>
      </c>
      <c r="J387" s="30"/>
      <c r="K387" s="48" t="s">
        <v>66</v>
      </c>
      <c r="L387" s="30"/>
      <c r="M387" s="22" t="s">
        <v>66</v>
      </c>
      <c r="N387" s="30"/>
      <c r="O387" s="86" t="s">
        <v>63</v>
      </c>
      <c r="P387" s="86" t="s">
        <v>66</v>
      </c>
      <c r="R387" s="101" t="s">
        <v>62</v>
      </c>
      <c r="T387" s="108" t="s">
        <v>62</v>
      </c>
      <c r="U387" s="30"/>
      <c r="V387" s="22" t="s">
        <v>66</v>
      </c>
      <c r="X387" s="48" t="s">
        <v>63</v>
      </c>
      <c r="Y387" s="27"/>
      <c r="Z387" s="30"/>
      <c r="AA387" s="22" t="s">
        <v>66</v>
      </c>
      <c r="AC387" s="25" t="s">
        <v>66</v>
      </c>
      <c r="AD387" s="27"/>
      <c r="AE387" s="30"/>
    </row>
    <row r="388" spans="1:31" x14ac:dyDescent="0.2">
      <c r="A388" s="14">
        <v>152</v>
      </c>
      <c r="B388" t="s">
        <v>65</v>
      </c>
      <c r="C388" t="s">
        <v>66</v>
      </c>
      <c r="E388" s="30"/>
      <c r="F388" s="22" t="s">
        <v>65</v>
      </c>
      <c r="G388" s="27"/>
      <c r="I388" s="48" t="s">
        <v>66</v>
      </c>
      <c r="J388" s="30"/>
      <c r="K388" s="48" t="s">
        <v>62</v>
      </c>
      <c r="L388" s="30"/>
      <c r="M388" s="22" t="s">
        <v>62</v>
      </c>
      <c r="N388" s="30"/>
      <c r="O388" s="86" t="s">
        <v>63</v>
      </c>
      <c r="P388" s="86" t="s">
        <v>66</v>
      </c>
      <c r="R388" s="101" t="s">
        <v>66</v>
      </c>
      <c r="T388" s="108" t="s">
        <v>63</v>
      </c>
      <c r="U388" s="89" t="s">
        <v>66</v>
      </c>
      <c r="V388" s="85" t="s">
        <v>66</v>
      </c>
      <c r="X388" s="131" t="s">
        <v>66</v>
      </c>
      <c r="Y388" s="22"/>
      <c r="Z388" s="30"/>
      <c r="AA388" s="22" t="s">
        <v>66</v>
      </c>
      <c r="AC388" s="25" t="s">
        <v>66</v>
      </c>
      <c r="AD388" s="27"/>
      <c r="AE388" s="30"/>
    </row>
    <row r="389" spans="1:31" x14ac:dyDescent="0.2">
      <c r="A389" s="14">
        <v>152.5</v>
      </c>
      <c r="B389" t="s">
        <v>64</v>
      </c>
      <c r="E389" s="30"/>
      <c r="F389" s="22" t="s">
        <v>67</v>
      </c>
      <c r="G389" s="22" t="s">
        <v>66</v>
      </c>
      <c r="I389" s="48" t="s">
        <v>66</v>
      </c>
      <c r="J389" s="30"/>
      <c r="K389" s="48" t="s">
        <v>63</v>
      </c>
      <c r="L389" s="49" t="s">
        <v>66</v>
      </c>
      <c r="M389" s="22" t="s">
        <v>62</v>
      </c>
      <c r="N389" s="30"/>
      <c r="O389" s="86" t="s">
        <v>63</v>
      </c>
      <c r="P389" s="86" t="s">
        <v>66</v>
      </c>
      <c r="R389" s="101" t="s">
        <v>62</v>
      </c>
      <c r="T389" s="108" t="s">
        <v>63</v>
      </c>
      <c r="U389" s="89" t="s">
        <v>66</v>
      </c>
      <c r="V389" s="85" t="s">
        <v>66</v>
      </c>
      <c r="W389" s="85" t="s">
        <v>63</v>
      </c>
      <c r="X389" s="108" t="s">
        <v>66</v>
      </c>
      <c r="Y389" s="85" t="s">
        <v>63</v>
      </c>
      <c r="Z389" s="30"/>
      <c r="AA389" s="22" t="s">
        <v>66</v>
      </c>
      <c r="AC389" s="25" t="s">
        <v>66</v>
      </c>
      <c r="AD389" s="27"/>
      <c r="AE389" s="30"/>
    </row>
    <row r="390" spans="1:31" x14ac:dyDescent="0.2">
      <c r="A390" s="14">
        <v>153</v>
      </c>
      <c r="B390" t="s">
        <v>65</v>
      </c>
      <c r="E390" s="30"/>
      <c r="F390" s="22" t="s">
        <v>65</v>
      </c>
      <c r="G390" s="27"/>
      <c r="I390" s="48" t="s">
        <v>62</v>
      </c>
      <c r="J390" s="30"/>
      <c r="K390" s="48" t="s">
        <v>62</v>
      </c>
      <c r="L390" s="30"/>
      <c r="M390" s="22" t="s">
        <v>62</v>
      </c>
      <c r="N390" s="30"/>
      <c r="O390" s="86" t="s">
        <v>63</v>
      </c>
      <c r="R390" s="101" t="s">
        <v>66</v>
      </c>
      <c r="T390" s="108" t="s">
        <v>63</v>
      </c>
      <c r="U390" s="30" t="s">
        <v>66</v>
      </c>
      <c r="V390" s="86" t="s">
        <v>66</v>
      </c>
      <c r="X390" s="108" t="s">
        <v>66</v>
      </c>
      <c r="Y390" s="27"/>
      <c r="Z390" s="30"/>
      <c r="AA390" s="22" t="s">
        <v>66</v>
      </c>
      <c r="AC390" s="25" t="s">
        <v>66</v>
      </c>
      <c r="AD390" s="27"/>
      <c r="AE390" s="30"/>
    </row>
    <row r="391" spans="1:31" x14ac:dyDescent="0.2">
      <c r="A391" s="14">
        <v>153.5</v>
      </c>
      <c r="B391" t="s">
        <v>64</v>
      </c>
      <c r="C391" t="s">
        <v>66</v>
      </c>
      <c r="E391" s="30"/>
      <c r="F391" s="22" t="s">
        <v>65</v>
      </c>
      <c r="G391" s="22" t="s">
        <v>63</v>
      </c>
      <c r="I391" s="48" t="s">
        <v>62</v>
      </c>
      <c r="J391" s="30"/>
      <c r="K391" s="48" t="s">
        <v>63</v>
      </c>
      <c r="L391" s="49" t="s">
        <v>66</v>
      </c>
      <c r="M391" s="22" t="s">
        <v>63</v>
      </c>
      <c r="N391" s="30"/>
      <c r="O391" s="86" t="s">
        <v>63</v>
      </c>
      <c r="P391" s="86" t="s">
        <v>66</v>
      </c>
      <c r="R391" s="101" t="s">
        <v>66</v>
      </c>
      <c r="T391" s="108" t="s">
        <v>63</v>
      </c>
      <c r="U391" s="89" t="s">
        <v>66</v>
      </c>
      <c r="V391" s="85" t="s">
        <v>66</v>
      </c>
      <c r="X391" s="108" t="s">
        <v>66</v>
      </c>
      <c r="Y391" s="85" t="s">
        <v>63</v>
      </c>
      <c r="Z391" s="30"/>
      <c r="AA391" s="22" t="s">
        <v>66</v>
      </c>
      <c r="AC391" s="25" t="s">
        <v>66</v>
      </c>
      <c r="AD391" s="27"/>
      <c r="AE391" s="30"/>
    </row>
    <row r="392" spans="1:31" x14ac:dyDescent="0.2">
      <c r="A392" s="14">
        <v>154</v>
      </c>
      <c r="B392" t="s">
        <v>65</v>
      </c>
      <c r="C392" t="s">
        <v>64</v>
      </c>
      <c r="E392" s="30"/>
      <c r="F392" s="22" t="s">
        <v>64</v>
      </c>
      <c r="G392" s="22" t="s">
        <v>66</v>
      </c>
      <c r="I392" s="48" t="s">
        <v>62</v>
      </c>
      <c r="J392" s="30"/>
      <c r="K392" s="48" t="s">
        <v>63</v>
      </c>
      <c r="L392" s="30" t="s">
        <v>66</v>
      </c>
      <c r="M392" s="22" t="s">
        <v>62</v>
      </c>
      <c r="N392" s="30"/>
      <c r="O392" s="86" t="s">
        <v>63</v>
      </c>
      <c r="P392" s="86" t="s">
        <v>66</v>
      </c>
      <c r="R392" s="101" t="s">
        <v>66</v>
      </c>
      <c r="T392" s="108" t="s">
        <v>63</v>
      </c>
      <c r="U392" s="30"/>
      <c r="V392" s="85" t="s">
        <v>66</v>
      </c>
      <c r="X392" s="108" t="s">
        <v>66</v>
      </c>
      <c r="Y392" s="85" t="s">
        <v>63</v>
      </c>
      <c r="Z392" s="30"/>
      <c r="AA392" s="22" t="s">
        <v>66</v>
      </c>
      <c r="AC392" s="25" t="s">
        <v>66</v>
      </c>
      <c r="AD392" s="27"/>
      <c r="AE392" s="30"/>
    </row>
    <row r="393" spans="1:31" x14ac:dyDescent="0.2">
      <c r="A393" s="14">
        <v>154.5</v>
      </c>
      <c r="B393" t="s">
        <v>64</v>
      </c>
      <c r="E393" s="30"/>
      <c r="F393" s="22" t="s">
        <v>65</v>
      </c>
      <c r="G393" s="22" t="s">
        <v>63</v>
      </c>
      <c r="I393" s="48" t="s">
        <v>62</v>
      </c>
      <c r="J393" s="30"/>
      <c r="K393" s="48" t="s">
        <v>63</v>
      </c>
      <c r="L393" s="30"/>
      <c r="M393" s="22" t="s">
        <v>63</v>
      </c>
      <c r="N393" s="30"/>
      <c r="O393" s="86" t="s">
        <v>63</v>
      </c>
      <c r="R393" s="101" t="s">
        <v>62</v>
      </c>
      <c r="T393" s="108" t="s">
        <v>63</v>
      </c>
      <c r="U393" s="30"/>
      <c r="V393" s="85" t="s">
        <v>66</v>
      </c>
      <c r="X393" s="108" t="s">
        <v>66</v>
      </c>
      <c r="Y393" s="27"/>
      <c r="Z393" s="30"/>
      <c r="AA393" s="22" t="s">
        <v>66</v>
      </c>
      <c r="AC393" s="25" t="s">
        <v>66</v>
      </c>
      <c r="AD393" s="27"/>
      <c r="AE393" s="30"/>
    </row>
    <row r="394" spans="1:31" x14ac:dyDescent="0.2">
      <c r="A394" s="14">
        <v>155</v>
      </c>
      <c r="B394" t="s">
        <v>65</v>
      </c>
      <c r="C394" t="s">
        <v>63</v>
      </c>
      <c r="E394" s="30"/>
      <c r="F394" s="22" t="s">
        <v>65</v>
      </c>
      <c r="G394" s="22" t="s">
        <v>63</v>
      </c>
      <c r="I394" s="48" t="s">
        <v>66</v>
      </c>
      <c r="J394" s="30"/>
      <c r="K394" s="48" t="s">
        <v>63</v>
      </c>
      <c r="L394" s="30"/>
      <c r="M394" s="22" t="s">
        <v>62</v>
      </c>
      <c r="N394" s="30"/>
      <c r="O394" s="86" t="s">
        <v>63</v>
      </c>
      <c r="P394" s="86" t="s">
        <v>66</v>
      </c>
      <c r="R394" s="101" t="s">
        <v>66</v>
      </c>
      <c r="T394" s="108" t="s">
        <v>63</v>
      </c>
      <c r="U394" s="89" t="s">
        <v>66</v>
      </c>
      <c r="V394" s="85" t="s">
        <v>66</v>
      </c>
      <c r="X394" s="108" t="s">
        <v>66</v>
      </c>
      <c r="Y394" s="85" t="s">
        <v>101</v>
      </c>
      <c r="Z394" s="30"/>
      <c r="AA394" s="22" t="s">
        <v>66</v>
      </c>
      <c r="AC394" s="25" t="s">
        <v>66</v>
      </c>
      <c r="AD394" s="27"/>
      <c r="AE394" s="30"/>
    </row>
    <row r="395" spans="1:31" x14ac:dyDescent="0.2">
      <c r="A395" s="14">
        <v>155.5</v>
      </c>
      <c r="B395" t="s">
        <v>67</v>
      </c>
      <c r="C395" t="s">
        <v>63</v>
      </c>
      <c r="E395" s="30"/>
      <c r="F395" s="22" t="s">
        <v>64</v>
      </c>
      <c r="G395" s="22" t="s">
        <v>63</v>
      </c>
      <c r="I395" s="48" t="s">
        <v>62</v>
      </c>
      <c r="J395" s="30"/>
      <c r="K395" s="48" t="s">
        <v>63</v>
      </c>
      <c r="L395" s="30"/>
      <c r="M395" s="22" t="s">
        <v>66</v>
      </c>
      <c r="N395" s="30"/>
      <c r="O395" s="85" t="s">
        <v>66</v>
      </c>
      <c r="R395" s="101" t="s">
        <v>66</v>
      </c>
      <c r="T395" s="108" t="s">
        <v>63</v>
      </c>
      <c r="U395" s="89" t="s">
        <v>66</v>
      </c>
      <c r="V395" s="85" t="s">
        <v>66</v>
      </c>
      <c r="W395" s="85" t="s">
        <v>63</v>
      </c>
      <c r="X395" s="108" t="s">
        <v>66</v>
      </c>
      <c r="Y395" s="27"/>
      <c r="Z395" s="30"/>
      <c r="AA395" s="22" t="s">
        <v>62</v>
      </c>
      <c r="AC395" s="25" t="s">
        <v>62</v>
      </c>
      <c r="AD395" s="27"/>
      <c r="AE395" s="30"/>
    </row>
    <row r="396" spans="1:31" x14ac:dyDescent="0.2">
      <c r="A396" s="14">
        <v>156</v>
      </c>
      <c r="B396" t="s">
        <v>67</v>
      </c>
      <c r="C396" t="s">
        <v>63</v>
      </c>
      <c r="E396" s="30"/>
      <c r="F396" s="22" t="s">
        <v>64</v>
      </c>
      <c r="G396" s="27"/>
      <c r="I396" s="48" t="s">
        <v>62</v>
      </c>
      <c r="J396" s="30"/>
      <c r="K396" s="48" t="s">
        <v>63</v>
      </c>
      <c r="L396" s="30"/>
      <c r="M396" s="22" t="s">
        <v>174</v>
      </c>
      <c r="N396" s="30"/>
      <c r="O396" s="85" t="s">
        <v>66</v>
      </c>
      <c r="R396" s="101" t="s">
        <v>66</v>
      </c>
      <c r="T396" s="108" t="s">
        <v>63</v>
      </c>
      <c r="U396" s="89" t="s">
        <v>66</v>
      </c>
      <c r="V396" s="85" t="s">
        <v>62</v>
      </c>
      <c r="X396" s="108" t="s">
        <v>66</v>
      </c>
      <c r="Y396" s="27"/>
      <c r="Z396" s="30"/>
      <c r="AA396" s="22" t="s">
        <v>66</v>
      </c>
      <c r="AC396" s="25" t="s">
        <v>66</v>
      </c>
      <c r="AD396" s="27"/>
      <c r="AE396" s="30"/>
    </row>
    <row r="397" spans="1:31" x14ac:dyDescent="0.2">
      <c r="A397" s="14">
        <v>156.5</v>
      </c>
      <c r="B397" t="s">
        <v>66</v>
      </c>
      <c r="C397" t="s">
        <v>63</v>
      </c>
      <c r="E397" s="30"/>
      <c r="F397" s="22" t="s">
        <v>66</v>
      </c>
      <c r="G397" s="27"/>
      <c r="I397" s="48" t="s">
        <v>62</v>
      </c>
      <c r="J397" s="30"/>
      <c r="K397" s="48" t="s">
        <v>66</v>
      </c>
      <c r="L397" s="30"/>
      <c r="M397" s="22" t="s">
        <v>63</v>
      </c>
      <c r="N397" s="30"/>
      <c r="O397" s="85" t="s">
        <v>66</v>
      </c>
      <c r="R397" s="101" t="s">
        <v>66</v>
      </c>
      <c r="T397" s="108" t="s">
        <v>66</v>
      </c>
      <c r="U397" s="30"/>
      <c r="V397" s="85" t="s">
        <v>66</v>
      </c>
      <c r="X397" s="108" t="s">
        <v>66</v>
      </c>
      <c r="Y397" s="27"/>
      <c r="Z397" s="30"/>
      <c r="AA397" s="22" t="s">
        <v>66</v>
      </c>
      <c r="AC397" s="25" t="s">
        <v>62</v>
      </c>
      <c r="AD397" s="27"/>
      <c r="AE397" s="30"/>
    </row>
    <row r="398" spans="1:31" x14ac:dyDescent="0.2">
      <c r="A398" s="14">
        <v>157</v>
      </c>
      <c r="B398" t="s">
        <v>64</v>
      </c>
      <c r="C398" t="s">
        <v>63</v>
      </c>
      <c r="E398" s="30"/>
      <c r="F398" s="22" t="s">
        <v>64</v>
      </c>
      <c r="G398" s="22" t="s">
        <v>63</v>
      </c>
      <c r="H398" s="22" t="s">
        <v>65</v>
      </c>
      <c r="I398" s="48" t="s">
        <v>62</v>
      </c>
      <c r="J398" s="30"/>
      <c r="K398" s="48" t="s">
        <v>66</v>
      </c>
      <c r="L398" s="30"/>
      <c r="M398" s="22" t="s">
        <v>66</v>
      </c>
      <c r="N398" s="30"/>
      <c r="O398" s="85" t="s">
        <v>66</v>
      </c>
      <c r="R398" s="101" t="s">
        <v>66</v>
      </c>
      <c r="T398" s="108" t="s">
        <v>66</v>
      </c>
      <c r="U398" s="30"/>
      <c r="V398" s="85" t="s">
        <v>66</v>
      </c>
      <c r="W398" s="85" t="s">
        <v>63</v>
      </c>
      <c r="X398" s="108" t="s">
        <v>66</v>
      </c>
      <c r="Y398" s="85" t="s">
        <v>63</v>
      </c>
      <c r="Z398" s="30"/>
      <c r="AA398" s="22" t="s">
        <v>66</v>
      </c>
      <c r="AC398" s="25" t="s">
        <v>66</v>
      </c>
      <c r="AD398" s="27"/>
      <c r="AE398" s="30"/>
    </row>
    <row r="399" spans="1:31" x14ac:dyDescent="0.2">
      <c r="A399" s="14">
        <v>157.5</v>
      </c>
      <c r="B399" t="s">
        <v>64</v>
      </c>
      <c r="C399" t="s">
        <v>65</v>
      </c>
      <c r="E399" s="30"/>
      <c r="F399" s="22" t="s">
        <v>65</v>
      </c>
      <c r="G399" s="22" t="s">
        <v>64</v>
      </c>
      <c r="I399" s="48" t="s">
        <v>62</v>
      </c>
      <c r="J399" s="30"/>
      <c r="K399" s="48" t="s">
        <v>66</v>
      </c>
      <c r="L399" s="30"/>
      <c r="M399" s="22" t="s">
        <v>62</v>
      </c>
      <c r="N399" s="30"/>
      <c r="O399" s="85" t="s">
        <v>66</v>
      </c>
      <c r="R399" s="101" t="s">
        <v>66</v>
      </c>
      <c r="T399" s="108" t="s">
        <v>63</v>
      </c>
      <c r="U399" s="30" t="s">
        <v>66</v>
      </c>
      <c r="V399" s="86" t="s">
        <v>66</v>
      </c>
      <c r="W399" s="86" t="s">
        <v>63</v>
      </c>
      <c r="X399" s="112" t="s">
        <v>66</v>
      </c>
      <c r="Y399" s="27"/>
      <c r="Z399" s="30"/>
      <c r="AA399" s="22" t="s">
        <v>63</v>
      </c>
      <c r="AC399" s="25" t="s">
        <v>66</v>
      </c>
      <c r="AD399" s="27" t="s">
        <v>69</v>
      </c>
      <c r="AE399" s="30"/>
    </row>
    <row r="400" spans="1:31" x14ac:dyDescent="0.2">
      <c r="A400" s="14">
        <v>158</v>
      </c>
      <c r="B400" t="s">
        <v>64</v>
      </c>
      <c r="C400" t="s">
        <v>67</v>
      </c>
      <c r="D400" t="s">
        <v>66</v>
      </c>
      <c r="E400" s="30" t="s">
        <v>63</v>
      </c>
      <c r="F400" s="22" t="s">
        <v>67</v>
      </c>
      <c r="G400" s="22" t="s">
        <v>63</v>
      </c>
      <c r="I400" s="48" t="s">
        <v>66</v>
      </c>
      <c r="J400" s="30"/>
      <c r="K400" s="48" t="s">
        <v>63</v>
      </c>
      <c r="L400" s="49" t="s">
        <v>66</v>
      </c>
      <c r="M400" s="22" t="s">
        <v>66</v>
      </c>
      <c r="N400" s="30"/>
      <c r="O400" s="86" t="s">
        <v>63</v>
      </c>
      <c r="P400" s="86" t="s">
        <v>66</v>
      </c>
      <c r="R400" s="101" t="s">
        <v>66</v>
      </c>
      <c r="T400" s="108" t="s">
        <v>63</v>
      </c>
      <c r="U400" s="89" t="s">
        <v>66</v>
      </c>
      <c r="V400" s="85" t="s">
        <v>66</v>
      </c>
      <c r="W400" s="85" t="s">
        <v>63</v>
      </c>
      <c r="X400" s="108" t="s">
        <v>66</v>
      </c>
      <c r="Y400" s="85"/>
      <c r="Z400" s="30"/>
      <c r="AA400" s="22" t="s">
        <v>66</v>
      </c>
      <c r="AC400" s="25" t="s">
        <v>66</v>
      </c>
      <c r="AD400" s="27"/>
      <c r="AE400" s="30"/>
    </row>
    <row r="401" spans="1:31" x14ac:dyDescent="0.2">
      <c r="A401" s="14">
        <v>158.5</v>
      </c>
      <c r="B401" t="s">
        <v>67</v>
      </c>
      <c r="C401" t="s">
        <v>63</v>
      </c>
      <c r="E401" s="30"/>
      <c r="F401" s="22" t="s">
        <v>65</v>
      </c>
      <c r="G401" s="27"/>
      <c r="I401" s="48" t="s">
        <v>62</v>
      </c>
      <c r="J401" s="30"/>
      <c r="K401" s="48" t="s">
        <v>63</v>
      </c>
      <c r="L401" s="30" t="s">
        <v>66</v>
      </c>
      <c r="M401" s="22" t="s">
        <v>66</v>
      </c>
      <c r="N401" s="30"/>
      <c r="O401" s="86" t="s">
        <v>63</v>
      </c>
      <c r="P401" s="86" t="s">
        <v>66</v>
      </c>
      <c r="R401" s="101" t="s">
        <v>66</v>
      </c>
      <c r="T401" s="108" t="s">
        <v>63</v>
      </c>
      <c r="U401" s="89" t="s">
        <v>66</v>
      </c>
      <c r="V401" s="85" t="s">
        <v>66</v>
      </c>
      <c r="W401" s="85" t="s">
        <v>63</v>
      </c>
      <c r="X401" s="108" t="s">
        <v>66</v>
      </c>
      <c r="Y401" s="85" t="s">
        <v>63</v>
      </c>
      <c r="Z401" s="30"/>
      <c r="AA401" s="22" t="s">
        <v>66</v>
      </c>
      <c r="AC401" s="25" t="s">
        <v>66</v>
      </c>
      <c r="AD401" s="27"/>
      <c r="AE401" s="30"/>
    </row>
    <row r="402" spans="1:31" x14ac:dyDescent="0.2">
      <c r="A402" s="14">
        <v>159</v>
      </c>
      <c r="B402" t="s">
        <v>64</v>
      </c>
      <c r="C402" t="s">
        <v>66</v>
      </c>
      <c r="E402" s="30"/>
      <c r="F402" s="22" t="s">
        <v>65</v>
      </c>
      <c r="G402" s="27"/>
      <c r="I402" s="48" t="s">
        <v>66</v>
      </c>
      <c r="J402" s="30"/>
      <c r="K402" s="48" t="s">
        <v>62</v>
      </c>
      <c r="L402" s="30"/>
      <c r="M402" s="22" t="s">
        <v>62</v>
      </c>
      <c r="N402" s="30"/>
      <c r="O402" s="86" t="s">
        <v>63</v>
      </c>
      <c r="P402" s="86" t="s">
        <v>66</v>
      </c>
      <c r="R402" s="101" t="s">
        <v>66</v>
      </c>
      <c r="T402" s="108" t="s">
        <v>66</v>
      </c>
      <c r="U402" s="30"/>
      <c r="V402" s="85" t="s">
        <v>66</v>
      </c>
      <c r="W402" s="85" t="s">
        <v>63</v>
      </c>
      <c r="X402" s="108" t="s">
        <v>66</v>
      </c>
      <c r="Y402" s="85" t="s">
        <v>63</v>
      </c>
      <c r="Z402" s="30"/>
      <c r="AA402" s="22" t="s">
        <v>66</v>
      </c>
      <c r="AC402" s="25" t="s">
        <v>66</v>
      </c>
      <c r="AD402" s="27"/>
      <c r="AE402" s="30"/>
    </row>
    <row r="403" spans="1:31" x14ac:dyDescent="0.2">
      <c r="A403" s="14">
        <v>159.5</v>
      </c>
      <c r="B403" t="s">
        <v>69</v>
      </c>
      <c r="E403" s="30"/>
      <c r="F403" s="22" t="s">
        <v>65</v>
      </c>
      <c r="G403" s="27"/>
      <c r="I403" s="48" t="s">
        <v>62</v>
      </c>
      <c r="J403" s="30"/>
      <c r="K403" s="48" t="s">
        <v>62</v>
      </c>
      <c r="L403" s="30"/>
      <c r="M403" s="22" t="s">
        <v>66</v>
      </c>
      <c r="N403" s="30"/>
      <c r="O403" s="85" t="s">
        <v>66</v>
      </c>
      <c r="R403" s="101" t="s">
        <v>66</v>
      </c>
      <c r="T403" s="108" t="s">
        <v>63</v>
      </c>
      <c r="U403" s="30" t="s">
        <v>66</v>
      </c>
      <c r="V403" s="86" t="s">
        <v>66</v>
      </c>
      <c r="W403" s="85" t="s">
        <v>63</v>
      </c>
      <c r="X403" s="108" t="s">
        <v>66</v>
      </c>
      <c r="Y403" s="27"/>
      <c r="Z403" s="30"/>
      <c r="AA403" s="22" t="s">
        <v>66</v>
      </c>
      <c r="AC403" s="25" t="s">
        <v>66</v>
      </c>
      <c r="AD403" s="27"/>
      <c r="AE403" s="30"/>
    </row>
    <row r="404" spans="1:31" x14ac:dyDescent="0.2">
      <c r="A404" s="14">
        <v>160</v>
      </c>
      <c r="B404" t="s">
        <v>64</v>
      </c>
      <c r="C404" t="s">
        <v>67</v>
      </c>
      <c r="D404" t="s">
        <v>66</v>
      </c>
      <c r="E404" s="30"/>
      <c r="F404" s="22" t="s">
        <v>63</v>
      </c>
      <c r="G404" s="27"/>
      <c r="I404" s="48" t="s">
        <v>63</v>
      </c>
      <c r="J404" s="30" t="s">
        <v>66</v>
      </c>
      <c r="K404" s="48" t="s">
        <v>63</v>
      </c>
      <c r="L404" s="49" t="s">
        <v>66</v>
      </c>
      <c r="M404" s="22" t="s">
        <v>66</v>
      </c>
      <c r="N404" s="30"/>
      <c r="O404" s="86" t="s">
        <v>63</v>
      </c>
      <c r="P404" s="86" t="s">
        <v>66</v>
      </c>
      <c r="R404" s="101" t="s">
        <v>62</v>
      </c>
      <c r="T404" s="108" t="s">
        <v>63</v>
      </c>
      <c r="U404" s="89" t="s">
        <v>66</v>
      </c>
      <c r="V404" s="85" t="s">
        <v>66</v>
      </c>
      <c r="X404" s="108" t="s">
        <v>66</v>
      </c>
      <c r="Y404" s="27"/>
      <c r="Z404" s="30"/>
      <c r="AA404" s="22" t="s">
        <v>66</v>
      </c>
      <c r="AC404" s="25" t="s">
        <v>66</v>
      </c>
      <c r="AD404" s="27"/>
      <c r="AE404" s="30"/>
    </row>
    <row r="405" spans="1:31" x14ac:dyDescent="0.2">
      <c r="A405" s="14">
        <v>160.5</v>
      </c>
      <c r="B405" t="s">
        <v>64</v>
      </c>
      <c r="C405" t="s">
        <v>66</v>
      </c>
      <c r="E405" s="30"/>
      <c r="F405" s="22" t="s">
        <v>65</v>
      </c>
      <c r="G405" s="22" t="s">
        <v>63</v>
      </c>
      <c r="I405" s="48" t="s">
        <v>63</v>
      </c>
      <c r="J405" s="49" t="s">
        <v>66</v>
      </c>
      <c r="K405" s="48" t="s">
        <v>66</v>
      </c>
      <c r="L405" s="30"/>
      <c r="M405" s="22" t="s">
        <v>62</v>
      </c>
      <c r="N405" s="30"/>
      <c r="O405" s="85" t="s">
        <v>66</v>
      </c>
      <c r="R405" s="101" t="s">
        <v>66</v>
      </c>
      <c r="T405" s="108" t="s">
        <v>63</v>
      </c>
      <c r="U405" s="89" t="s">
        <v>66</v>
      </c>
      <c r="V405" s="85" t="s">
        <v>66</v>
      </c>
      <c r="X405" s="108" t="s">
        <v>66</v>
      </c>
      <c r="Y405" s="27"/>
      <c r="Z405" s="30"/>
      <c r="AA405" s="22" t="s">
        <v>66</v>
      </c>
      <c r="AC405" s="25" t="s">
        <v>66</v>
      </c>
      <c r="AD405" s="27"/>
      <c r="AE405" s="30"/>
    </row>
    <row r="406" spans="1:31" x14ac:dyDescent="0.2">
      <c r="A406" s="14">
        <v>161</v>
      </c>
      <c r="B406" t="s">
        <v>63</v>
      </c>
      <c r="C406" t="s">
        <v>66</v>
      </c>
      <c r="E406" s="30"/>
      <c r="F406" s="22" t="s">
        <v>62</v>
      </c>
      <c r="G406" s="27"/>
      <c r="I406" s="48" t="s">
        <v>63</v>
      </c>
      <c r="J406" s="30" t="s">
        <v>66</v>
      </c>
      <c r="K406" s="48" t="s">
        <v>63</v>
      </c>
      <c r="L406" s="30"/>
      <c r="M406" s="22" t="s">
        <v>66</v>
      </c>
      <c r="N406" s="30"/>
      <c r="O406" s="85" t="s">
        <v>66</v>
      </c>
      <c r="R406" s="101" t="s">
        <v>69</v>
      </c>
      <c r="S406" s="36" t="s">
        <v>66</v>
      </c>
      <c r="T406" s="108" t="s">
        <v>63</v>
      </c>
      <c r="U406" s="89"/>
      <c r="V406" s="85" t="s">
        <v>66</v>
      </c>
      <c r="X406" s="108" t="s">
        <v>66</v>
      </c>
      <c r="Y406" s="27"/>
      <c r="Z406" s="30"/>
      <c r="AA406" s="22" t="s">
        <v>66</v>
      </c>
      <c r="AC406" s="25" t="s">
        <v>66</v>
      </c>
      <c r="AD406" s="27"/>
      <c r="AE406" s="30"/>
    </row>
    <row r="407" spans="1:31" x14ac:dyDescent="0.2">
      <c r="A407" s="14">
        <v>161.5</v>
      </c>
      <c r="B407" t="s">
        <v>64</v>
      </c>
      <c r="C407" t="s">
        <v>67</v>
      </c>
      <c r="D407" t="s">
        <v>63</v>
      </c>
      <c r="E407" s="30"/>
      <c r="F407" s="22" t="s">
        <v>65</v>
      </c>
      <c r="G407" s="22" t="s">
        <v>63</v>
      </c>
      <c r="I407" s="48" t="s">
        <v>62</v>
      </c>
      <c r="J407" s="30"/>
      <c r="K407" s="48" t="s">
        <v>63</v>
      </c>
      <c r="L407" s="30"/>
      <c r="M407" s="22" t="s">
        <v>62</v>
      </c>
      <c r="N407" s="30"/>
      <c r="O407" s="85" t="s">
        <v>66</v>
      </c>
      <c r="R407" s="101" t="s">
        <v>63</v>
      </c>
      <c r="S407" s="36" t="s">
        <v>66</v>
      </c>
      <c r="T407" s="108" t="s">
        <v>63</v>
      </c>
      <c r="U407" s="89" t="s">
        <v>66</v>
      </c>
      <c r="V407" s="85" t="s">
        <v>66</v>
      </c>
      <c r="X407" s="108" t="s">
        <v>66</v>
      </c>
      <c r="Y407" s="85" t="s">
        <v>63</v>
      </c>
      <c r="Z407" s="30"/>
      <c r="AA407" s="22" t="s">
        <v>66</v>
      </c>
      <c r="AC407" s="25" t="s">
        <v>66</v>
      </c>
      <c r="AD407" s="27"/>
      <c r="AE407" s="30"/>
    </row>
    <row r="408" spans="1:31" x14ac:dyDescent="0.2">
      <c r="A408" s="14">
        <v>162</v>
      </c>
      <c r="B408" t="s">
        <v>64</v>
      </c>
      <c r="C408" t="s">
        <v>63</v>
      </c>
      <c r="E408" s="30"/>
      <c r="F408" s="22" t="s">
        <v>62</v>
      </c>
      <c r="G408" s="27"/>
      <c r="I408" s="48" t="s">
        <v>62</v>
      </c>
      <c r="J408" s="30"/>
      <c r="K408" s="48" t="s">
        <v>63</v>
      </c>
      <c r="L408" s="30"/>
      <c r="M408" s="22" t="s">
        <v>62</v>
      </c>
      <c r="N408" s="30"/>
      <c r="O408" s="86" t="s">
        <v>63</v>
      </c>
      <c r="P408" s="86" t="s">
        <v>66</v>
      </c>
      <c r="R408" s="101" t="s">
        <v>66</v>
      </c>
      <c r="T408" s="108" t="s">
        <v>63</v>
      </c>
      <c r="U408" s="89" t="s">
        <v>66</v>
      </c>
      <c r="V408" s="85" t="s">
        <v>66</v>
      </c>
      <c r="W408" s="85" t="s">
        <v>63</v>
      </c>
      <c r="X408" s="108" t="s">
        <v>66</v>
      </c>
      <c r="Y408" s="85" t="s">
        <v>63</v>
      </c>
      <c r="Z408" s="30"/>
      <c r="AA408" s="22" t="s">
        <v>66</v>
      </c>
      <c r="AC408" s="25" t="s">
        <v>66</v>
      </c>
      <c r="AD408" s="27"/>
      <c r="AE408" s="30"/>
    </row>
    <row r="409" spans="1:31" x14ac:dyDescent="0.2">
      <c r="A409" s="14">
        <v>162.5</v>
      </c>
      <c r="B409" t="s">
        <v>63</v>
      </c>
      <c r="E409" s="30"/>
      <c r="F409" s="22" t="s">
        <v>62</v>
      </c>
      <c r="G409" s="27"/>
      <c r="I409" s="48" t="s">
        <v>62</v>
      </c>
      <c r="J409" s="30"/>
      <c r="K409" s="48" t="s">
        <v>63</v>
      </c>
      <c r="L409" s="30"/>
      <c r="M409" s="22" t="s">
        <v>66</v>
      </c>
      <c r="N409" s="30"/>
      <c r="O409" s="86" t="s">
        <v>63</v>
      </c>
      <c r="P409" s="86" t="s">
        <v>66</v>
      </c>
      <c r="R409" s="101" t="s">
        <v>66</v>
      </c>
      <c r="T409" s="108" t="s">
        <v>63</v>
      </c>
      <c r="U409" s="89" t="s">
        <v>66</v>
      </c>
      <c r="V409" s="85" t="s">
        <v>62</v>
      </c>
      <c r="X409" s="108" t="s">
        <v>66</v>
      </c>
      <c r="Y409" s="27"/>
      <c r="Z409" s="30"/>
      <c r="AA409" s="22" t="s">
        <v>66</v>
      </c>
      <c r="AC409" s="25" t="s">
        <v>66</v>
      </c>
      <c r="AD409" s="27" t="s">
        <v>101</v>
      </c>
      <c r="AE409" s="30"/>
    </row>
    <row r="410" spans="1:31" x14ac:dyDescent="0.2">
      <c r="A410" s="14">
        <v>163</v>
      </c>
      <c r="B410" t="s">
        <v>64</v>
      </c>
      <c r="C410" t="s">
        <v>63</v>
      </c>
      <c r="E410" s="30"/>
      <c r="F410" s="22" t="s">
        <v>62</v>
      </c>
      <c r="G410" s="27"/>
      <c r="I410" s="48" t="s">
        <v>62</v>
      </c>
      <c r="J410" s="30"/>
      <c r="K410" s="48" t="s">
        <v>63</v>
      </c>
      <c r="L410" s="30"/>
      <c r="M410" s="22" t="s">
        <v>62</v>
      </c>
      <c r="N410" s="30"/>
      <c r="O410" s="86" t="s">
        <v>63</v>
      </c>
      <c r="P410" s="86" t="s">
        <v>66</v>
      </c>
      <c r="R410" s="101" t="s">
        <v>66</v>
      </c>
      <c r="T410" s="108" t="s">
        <v>66</v>
      </c>
      <c r="U410" s="30"/>
      <c r="V410" s="85" t="s">
        <v>66</v>
      </c>
      <c r="W410" s="85" t="s">
        <v>63</v>
      </c>
      <c r="X410" s="108" t="s">
        <v>66</v>
      </c>
      <c r="Y410" s="27"/>
      <c r="Z410" s="30"/>
      <c r="AA410" s="22" t="s">
        <v>66</v>
      </c>
      <c r="AC410" s="25" t="s">
        <v>66</v>
      </c>
      <c r="AD410" s="27" t="s">
        <v>63</v>
      </c>
      <c r="AE410" s="30"/>
    </row>
    <row r="411" spans="1:31" x14ac:dyDescent="0.2">
      <c r="A411" s="14">
        <v>163.5</v>
      </c>
      <c r="B411" t="s">
        <v>63</v>
      </c>
      <c r="E411" s="30"/>
      <c r="F411" s="22" t="s">
        <v>62</v>
      </c>
      <c r="G411" s="27"/>
      <c r="I411" s="48" t="s">
        <v>66</v>
      </c>
      <c r="J411" s="30"/>
      <c r="K411" s="48" t="s">
        <v>63</v>
      </c>
      <c r="L411" s="30" t="s">
        <v>66</v>
      </c>
      <c r="M411" s="22" t="s">
        <v>62</v>
      </c>
      <c r="N411" s="30"/>
      <c r="O411" s="86" t="s">
        <v>63</v>
      </c>
      <c r="P411" s="86" t="s">
        <v>66</v>
      </c>
      <c r="R411" s="101" t="s">
        <v>62</v>
      </c>
      <c r="T411" s="108" t="s">
        <v>66</v>
      </c>
      <c r="U411" s="30"/>
      <c r="V411" s="85" t="s">
        <v>62</v>
      </c>
      <c r="X411" s="108" t="s">
        <v>62</v>
      </c>
      <c r="Y411" s="27"/>
      <c r="Z411" s="30"/>
      <c r="AA411" s="22" t="s">
        <v>69</v>
      </c>
      <c r="AC411" s="25" t="s">
        <v>66</v>
      </c>
      <c r="AD411" s="27" t="s">
        <v>101</v>
      </c>
      <c r="AE411" s="30"/>
    </row>
    <row r="412" spans="1:31" x14ac:dyDescent="0.2">
      <c r="A412" s="14">
        <v>164</v>
      </c>
      <c r="B412" t="s">
        <v>66</v>
      </c>
      <c r="E412" s="30"/>
      <c r="F412" s="22" t="s">
        <v>63</v>
      </c>
      <c r="G412" s="27"/>
      <c r="I412" s="48" t="s">
        <v>62</v>
      </c>
      <c r="J412" s="30"/>
      <c r="K412" s="48" t="s">
        <v>63</v>
      </c>
      <c r="L412" s="30"/>
      <c r="M412" s="22" t="s">
        <v>62</v>
      </c>
      <c r="N412" s="30"/>
      <c r="O412" s="86" t="s">
        <v>63</v>
      </c>
      <c r="P412" s="86" t="s">
        <v>66</v>
      </c>
      <c r="R412" s="101" t="s">
        <v>66</v>
      </c>
      <c r="T412" s="108" t="s">
        <v>66</v>
      </c>
      <c r="U412" s="30"/>
      <c r="V412" s="85" t="s">
        <v>66</v>
      </c>
      <c r="W412" s="85" t="s">
        <v>63</v>
      </c>
      <c r="X412" s="108" t="s">
        <v>63</v>
      </c>
      <c r="Y412" s="27"/>
      <c r="Z412" s="30"/>
      <c r="AA412" s="22" t="s">
        <v>63</v>
      </c>
      <c r="AC412" s="25" t="s">
        <v>66</v>
      </c>
      <c r="AD412" s="27"/>
      <c r="AE412" s="30"/>
    </row>
    <row r="413" spans="1:31" x14ac:dyDescent="0.2">
      <c r="A413" s="14">
        <v>164.5</v>
      </c>
      <c r="B413" t="s">
        <v>63</v>
      </c>
      <c r="E413" s="30"/>
      <c r="F413" s="22" t="s">
        <v>64</v>
      </c>
      <c r="G413" s="27" t="s">
        <v>63</v>
      </c>
      <c r="I413" s="48" t="s">
        <v>71</v>
      </c>
      <c r="J413" s="30"/>
      <c r="K413" s="48" t="s">
        <v>63</v>
      </c>
      <c r="L413" s="30"/>
      <c r="M413" s="22" t="s">
        <v>63</v>
      </c>
      <c r="N413" s="30"/>
      <c r="O413" s="86" t="s">
        <v>63</v>
      </c>
      <c r="P413" s="86" t="s">
        <v>66</v>
      </c>
      <c r="R413" s="101" t="s">
        <v>66</v>
      </c>
      <c r="T413" s="108" t="s">
        <v>66</v>
      </c>
      <c r="U413" s="30"/>
      <c r="V413" s="85" t="s">
        <v>62</v>
      </c>
      <c r="X413" s="108" t="s">
        <v>63</v>
      </c>
      <c r="Y413" s="27"/>
      <c r="Z413" s="30"/>
      <c r="AA413" s="22" t="s">
        <v>63</v>
      </c>
      <c r="AB413" t="s">
        <v>101</v>
      </c>
      <c r="AC413" s="25" t="s">
        <v>69</v>
      </c>
      <c r="AD413" s="27"/>
      <c r="AE413" s="30"/>
    </row>
    <row r="414" spans="1:31" x14ac:dyDescent="0.2">
      <c r="A414" s="14">
        <v>165</v>
      </c>
      <c r="B414" t="s">
        <v>66</v>
      </c>
      <c r="C414" t="s">
        <v>71</v>
      </c>
      <c r="D414" t="s">
        <v>64</v>
      </c>
      <c r="E414" s="30"/>
      <c r="F414" s="22" t="s">
        <v>63</v>
      </c>
      <c r="G414" s="27"/>
      <c r="I414" s="48" t="s">
        <v>62</v>
      </c>
      <c r="J414" s="30"/>
      <c r="K414" s="48" t="s">
        <v>63</v>
      </c>
      <c r="L414" s="30"/>
      <c r="M414" s="22" t="s">
        <v>62</v>
      </c>
      <c r="N414" s="30"/>
      <c r="O414" s="86" t="s">
        <v>63</v>
      </c>
      <c r="P414" s="86" t="s">
        <v>66</v>
      </c>
      <c r="R414" s="101" t="s">
        <v>66</v>
      </c>
      <c r="T414" s="108" t="s">
        <v>63</v>
      </c>
      <c r="U414" s="89" t="s">
        <v>66</v>
      </c>
      <c r="V414" s="85" t="s">
        <v>66</v>
      </c>
      <c r="X414" s="108" t="s">
        <v>63</v>
      </c>
      <c r="Y414" s="85" t="s">
        <v>66</v>
      </c>
      <c r="Z414" s="30"/>
      <c r="AA414" s="22" t="s">
        <v>63</v>
      </c>
      <c r="AC414" s="25" t="s">
        <v>66</v>
      </c>
      <c r="AD414" s="27"/>
      <c r="AE414" s="30"/>
    </row>
    <row r="415" spans="1:31" x14ac:dyDescent="0.2">
      <c r="A415" s="14">
        <v>165.5</v>
      </c>
      <c r="B415" t="s">
        <v>65</v>
      </c>
      <c r="E415" s="30"/>
      <c r="F415" s="22" t="s">
        <v>65</v>
      </c>
      <c r="G415" s="27"/>
      <c r="I415" s="48" t="s">
        <v>62</v>
      </c>
      <c r="J415" s="30"/>
      <c r="K415" s="48" t="s">
        <v>63</v>
      </c>
      <c r="L415" s="30"/>
      <c r="M415" s="22" t="s">
        <v>62</v>
      </c>
      <c r="N415" s="30"/>
      <c r="O415" s="85" t="s">
        <v>66</v>
      </c>
      <c r="R415" s="101" t="s">
        <v>63</v>
      </c>
      <c r="S415" s="36" t="s">
        <v>66</v>
      </c>
      <c r="T415" s="108" t="s">
        <v>63</v>
      </c>
      <c r="U415" s="30"/>
      <c r="V415" s="86" t="s">
        <v>63</v>
      </c>
      <c r="X415" s="108" t="s">
        <v>63</v>
      </c>
      <c r="Y415" s="27"/>
      <c r="Z415" s="30"/>
      <c r="AA415" s="22" t="s">
        <v>63</v>
      </c>
      <c r="AB415" t="s">
        <v>99</v>
      </c>
      <c r="AC415" s="25" t="s">
        <v>62</v>
      </c>
      <c r="AD415" s="27"/>
      <c r="AE415" s="30"/>
    </row>
    <row r="416" spans="1:31" x14ac:dyDescent="0.2">
      <c r="A416" s="14">
        <v>166</v>
      </c>
      <c r="B416" t="s">
        <v>63</v>
      </c>
      <c r="C416" t="s">
        <v>67</v>
      </c>
      <c r="D416" t="s">
        <v>64</v>
      </c>
      <c r="E416" s="30"/>
      <c r="F416" s="22" t="s">
        <v>65</v>
      </c>
      <c r="G416" s="22" t="s">
        <v>63</v>
      </c>
      <c r="I416" s="48" t="s">
        <v>66</v>
      </c>
      <c r="J416" s="30"/>
      <c r="K416" s="48" t="s">
        <v>63</v>
      </c>
      <c r="L416" s="49" t="s">
        <v>66</v>
      </c>
      <c r="M416" s="22" t="s">
        <v>62</v>
      </c>
      <c r="N416" s="30"/>
      <c r="O416" s="85" t="s">
        <v>66</v>
      </c>
      <c r="R416" s="101" t="s">
        <v>66</v>
      </c>
      <c r="T416" s="108" t="s">
        <v>63</v>
      </c>
      <c r="U416" s="30" t="s">
        <v>66</v>
      </c>
      <c r="V416" s="86" t="s">
        <v>62</v>
      </c>
      <c r="X416" s="108" t="s">
        <v>66</v>
      </c>
      <c r="Y416" s="27"/>
      <c r="Z416" s="30"/>
      <c r="AA416" s="22" t="s">
        <v>66</v>
      </c>
      <c r="AB416" t="s">
        <v>99</v>
      </c>
      <c r="AC416" s="25" t="s">
        <v>66</v>
      </c>
      <c r="AD416" s="27"/>
      <c r="AE416" s="30"/>
    </row>
    <row r="417" spans="1:31" x14ac:dyDescent="0.2">
      <c r="A417" s="14">
        <v>166.5</v>
      </c>
      <c r="B417" t="s">
        <v>63</v>
      </c>
      <c r="C417" t="s">
        <v>64</v>
      </c>
      <c r="E417" s="30"/>
      <c r="F417" s="22" t="s">
        <v>65</v>
      </c>
      <c r="G417" s="27"/>
      <c r="I417" s="48" t="s">
        <v>62</v>
      </c>
      <c r="J417" s="30"/>
      <c r="K417" s="48" t="s">
        <v>66</v>
      </c>
      <c r="L417" s="30"/>
      <c r="M417" s="22" t="s">
        <v>62</v>
      </c>
      <c r="N417" s="30"/>
      <c r="O417" s="85" t="s">
        <v>66</v>
      </c>
      <c r="R417" s="101" t="s">
        <v>66</v>
      </c>
      <c r="T417" s="108" t="s">
        <v>66</v>
      </c>
      <c r="U417" s="30"/>
      <c r="V417" s="86" t="s">
        <v>63</v>
      </c>
      <c r="X417" s="108" t="s">
        <v>66</v>
      </c>
      <c r="Y417" s="85" t="s">
        <v>63</v>
      </c>
      <c r="Z417" s="30"/>
      <c r="AA417" s="22" t="s">
        <v>66</v>
      </c>
      <c r="AC417" s="25" t="s">
        <v>101</v>
      </c>
      <c r="AD417" s="27"/>
      <c r="AE417" s="30"/>
    </row>
    <row r="418" spans="1:31" x14ac:dyDescent="0.2">
      <c r="A418" s="14">
        <v>167</v>
      </c>
      <c r="B418" t="s">
        <v>63</v>
      </c>
      <c r="C418" t="s">
        <v>64</v>
      </c>
      <c r="E418" s="30"/>
      <c r="F418" s="22" t="s">
        <v>63</v>
      </c>
      <c r="G418" s="27"/>
      <c r="I418" s="48" t="s">
        <v>71</v>
      </c>
      <c r="J418" s="30"/>
      <c r="K418" s="48" t="s">
        <v>63</v>
      </c>
      <c r="L418" s="30"/>
      <c r="M418" s="22" t="s">
        <v>66</v>
      </c>
      <c r="N418" s="30"/>
      <c r="O418" s="86" t="s">
        <v>63</v>
      </c>
      <c r="P418" s="86" t="s">
        <v>66</v>
      </c>
      <c r="R418" s="101" t="s">
        <v>62</v>
      </c>
      <c r="T418" s="108" t="s">
        <v>63</v>
      </c>
      <c r="U418" s="30"/>
      <c r="V418" s="86" t="s">
        <v>66</v>
      </c>
      <c r="W418" s="86" t="s">
        <v>63</v>
      </c>
      <c r="X418" s="112" t="s">
        <v>66</v>
      </c>
      <c r="Y418" s="27"/>
      <c r="Z418" s="30"/>
      <c r="AA418" s="22" t="s">
        <v>66</v>
      </c>
      <c r="AB418" s="22" t="s">
        <v>101</v>
      </c>
      <c r="AC418" s="25" t="s">
        <v>66</v>
      </c>
      <c r="AD418" s="27"/>
      <c r="AE418" s="30"/>
    </row>
    <row r="419" spans="1:31" x14ac:dyDescent="0.2">
      <c r="A419" s="14">
        <v>167.5</v>
      </c>
      <c r="B419" t="s">
        <v>71</v>
      </c>
      <c r="E419" s="30"/>
      <c r="F419" s="22" t="s">
        <v>62</v>
      </c>
      <c r="G419" s="27"/>
      <c r="I419" s="48" t="s">
        <v>63</v>
      </c>
      <c r="J419" s="30"/>
      <c r="K419" s="48" t="s">
        <v>63</v>
      </c>
      <c r="L419" s="30"/>
      <c r="M419" s="22" t="s">
        <v>62</v>
      </c>
      <c r="N419" s="30"/>
      <c r="O419" s="86" t="s">
        <v>63</v>
      </c>
      <c r="P419" s="86" t="s">
        <v>66</v>
      </c>
      <c r="R419" s="101" t="s">
        <v>62</v>
      </c>
      <c r="T419" s="108" t="s">
        <v>63</v>
      </c>
      <c r="U419" s="89" t="s">
        <v>66</v>
      </c>
      <c r="V419" s="85" t="s">
        <v>66</v>
      </c>
      <c r="X419" s="112" t="s">
        <v>66</v>
      </c>
      <c r="Y419" s="27"/>
      <c r="Z419" s="30"/>
      <c r="AA419" s="22" t="s">
        <v>101</v>
      </c>
      <c r="AC419" s="25" t="s">
        <v>62</v>
      </c>
      <c r="AD419" s="27"/>
      <c r="AE419" s="30"/>
    </row>
    <row r="420" spans="1:31" x14ac:dyDescent="0.2">
      <c r="A420" s="14">
        <v>168</v>
      </c>
      <c r="B420" t="s">
        <v>65</v>
      </c>
      <c r="E420" s="30"/>
      <c r="F420" s="22" t="s">
        <v>65</v>
      </c>
      <c r="G420" s="27"/>
      <c r="I420" s="48" t="s">
        <v>63</v>
      </c>
      <c r="J420" s="30"/>
      <c r="K420" s="48" t="s">
        <v>63</v>
      </c>
      <c r="L420" s="30" t="s">
        <v>66</v>
      </c>
      <c r="M420" s="22" t="s">
        <v>62</v>
      </c>
      <c r="N420" s="30"/>
      <c r="O420" s="86" t="s">
        <v>63</v>
      </c>
      <c r="R420" s="101" t="s">
        <v>62</v>
      </c>
      <c r="T420" s="108" t="s">
        <v>63</v>
      </c>
      <c r="U420" s="30"/>
      <c r="V420" s="85" t="s">
        <v>63</v>
      </c>
      <c r="X420" s="112" t="s">
        <v>62</v>
      </c>
      <c r="Y420" s="27"/>
      <c r="Z420" s="30"/>
      <c r="AA420" s="22" t="s">
        <v>66</v>
      </c>
      <c r="AC420" s="25" t="s">
        <v>66</v>
      </c>
      <c r="AD420" s="27"/>
      <c r="AE420" s="30"/>
    </row>
    <row r="421" spans="1:31" x14ac:dyDescent="0.2">
      <c r="A421" s="14">
        <v>168.5</v>
      </c>
      <c r="B421" t="s">
        <v>64</v>
      </c>
      <c r="C421" t="s">
        <v>63</v>
      </c>
      <c r="E421" s="30"/>
      <c r="F421" s="22" t="s">
        <v>62</v>
      </c>
      <c r="G421" s="27"/>
      <c r="I421" s="48" t="s">
        <v>63</v>
      </c>
      <c r="J421" s="30"/>
      <c r="K421" s="48" t="s">
        <v>63</v>
      </c>
      <c r="L421" s="30"/>
      <c r="M421" s="22" t="s">
        <v>62</v>
      </c>
      <c r="N421" s="30"/>
      <c r="O421" s="86" t="s">
        <v>63</v>
      </c>
      <c r="R421" s="101" t="s">
        <v>63</v>
      </c>
      <c r="T421" s="108" t="s">
        <v>63</v>
      </c>
      <c r="U421" s="30" t="s">
        <v>66</v>
      </c>
      <c r="V421" s="86" t="s">
        <v>66</v>
      </c>
      <c r="W421" s="86" t="s">
        <v>63</v>
      </c>
      <c r="X421" s="112" t="s">
        <v>63</v>
      </c>
      <c r="Y421" s="86" t="s">
        <v>66</v>
      </c>
      <c r="Z421" s="30"/>
      <c r="AA421" s="22" t="s">
        <v>66</v>
      </c>
      <c r="AC421" s="25" t="s">
        <v>66</v>
      </c>
      <c r="AD421" s="27"/>
      <c r="AE421" s="30"/>
    </row>
    <row r="422" spans="1:31" x14ac:dyDescent="0.2">
      <c r="A422" s="14">
        <v>169</v>
      </c>
      <c r="B422" t="s">
        <v>65</v>
      </c>
      <c r="E422" s="30"/>
      <c r="F422" s="22" t="s">
        <v>63</v>
      </c>
      <c r="G422" s="27"/>
      <c r="I422" s="48" t="s">
        <v>63</v>
      </c>
      <c r="J422" s="30" t="s">
        <v>66</v>
      </c>
      <c r="K422" s="48" t="s">
        <v>63</v>
      </c>
      <c r="L422" s="30"/>
      <c r="M422" s="22" t="s">
        <v>62</v>
      </c>
      <c r="N422" s="30"/>
      <c r="O422" s="86" t="s">
        <v>63</v>
      </c>
      <c r="R422" s="101" t="s">
        <v>62</v>
      </c>
      <c r="T422" s="108" t="s">
        <v>63</v>
      </c>
      <c r="U422" s="30" t="s">
        <v>66</v>
      </c>
      <c r="V422" s="86" t="s">
        <v>62</v>
      </c>
      <c r="X422" s="112" t="s">
        <v>63</v>
      </c>
      <c r="Y422" s="86" t="s">
        <v>66</v>
      </c>
      <c r="Z422" s="30"/>
      <c r="AA422" s="22" t="s">
        <v>66</v>
      </c>
      <c r="AC422" s="25" t="s">
        <v>66</v>
      </c>
      <c r="AD422" s="22" t="s">
        <v>63</v>
      </c>
      <c r="AE422" s="30"/>
    </row>
    <row r="423" spans="1:31" x14ac:dyDescent="0.2">
      <c r="A423" s="14">
        <v>169.5</v>
      </c>
      <c r="B423" t="s">
        <v>65</v>
      </c>
      <c r="E423" s="30"/>
      <c r="F423" s="22" t="s">
        <v>65</v>
      </c>
      <c r="G423" s="27"/>
      <c r="I423" s="48" t="s">
        <v>62</v>
      </c>
      <c r="J423" s="30"/>
      <c r="K423" s="48" t="s">
        <v>63</v>
      </c>
      <c r="L423" s="30"/>
      <c r="M423" s="22" t="s">
        <v>62</v>
      </c>
      <c r="N423" s="30"/>
      <c r="O423" s="86" t="s">
        <v>63</v>
      </c>
      <c r="P423" s="86" t="s">
        <v>66</v>
      </c>
      <c r="R423" s="101" t="s">
        <v>66</v>
      </c>
      <c r="T423" s="108" t="s">
        <v>63</v>
      </c>
      <c r="U423" s="89"/>
      <c r="V423" s="86" t="s">
        <v>66</v>
      </c>
      <c r="W423" s="86" t="s">
        <v>63</v>
      </c>
      <c r="X423" s="112" t="s">
        <v>63</v>
      </c>
      <c r="Y423" s="86" t="s">
        <v>66</v>
      </c>
      <c r="Z423" s="30"/>
      <c r="AA423" s="22" t="s">
        <v>68</v>
      </c>
      <c r="AC423" s="25" t="s">
        <v>66</v>
      </c>
      <c r="AD423" s="27"/>
      <c r="AE423" s="30"/>
    </row>
    <row r="424" spans="1:31" x14ac:dyDescent="0.2">
      <c r="A424" s="14">
        <v>170</v>
      </c>
      <c r="B424" t="s">
        <v>65</v>
      </c>
      <c r="C424" t="s">
        <v>64</v>
      </c>
      <c r="D424" t="s">
        <v>63</v>
      </c>
      <c r="E424" s="30"/>
      <c r="F424" s="22" t="s">
        <v>65</v>
      </c>
      <c r="G424" s="22" t="s">
        <v>63</v>
      </c>
      <c r="I424" s="48" t="s">
        <v>63</v>
      </c>
      <c r="J424" s="30"/>
      <c r="K424" s="48" t="s">
        <v>62</v>
      </c>
      <c r="L424" s="30"/>
      <c r="M424" s="22" t="s">
        <v>66</v>
      </c>
      <c r="N424" s="30"/>
      <c r="O424" s="86" t="s">
        <v>63</v>
      </c>
      <c r="P424" s="86" t="s">
        <v>66</v>
      </c>
      <c r="R424" s="101" t="s">
        <v>66</v>
      </c>
      <c r="T424" s="108" t="s">
        <v>63</v>
      </c>
      <c r="U424" s="89" t="s">
        <v>66</v>
      </c>
      <c r="V424" s="85" t="s">
        <v>66</v>
      </c>
      <c r="X424" s="112" t="s">
        <v>63</v>
      </c>
      <c r="Y424" s="86" t="s">
        <v>66</v>
      </c>
      <c r="Z424" s="30"/>
      <c r="AA424" s="22" t="s">
        <v>62</v>
      </c>
      <c r="AC424" s="25" t="s">
        <v>66</v>
      </c>
      <c r="AD424" s="27"/>
      <c r="AE424" s="30"/>
    </row>
    <row r="425" spans="1:31" x14ac:dyDescent="0.2">
      <c r="A425" s="14">
        <v>170.5</v>
      </c>
      <c r="B425" t="s">
        <v>65</v>
      </c>
      <c r="E425" s="30"/>
      <c r="F425" s="22" t="s">
        <v>63</v>
      </c>
      <c r="G425" s="27"/>
      <c r="I425" s="48" t="s">
        <v>62</v>
      </c>
      <c r="J425" s="30"/>
      <c r="K425" s="48" t="s">
        <v>63</v>
      </c>
      <c r="L425" s="30" t="s">
        <v>66</v>
      </c>
      <c r="M425" s="22" t="s">
        <v>63</v>
      </c>
      <c r="N425" s="30"/>
      <c r="O425" s="86" t="s">
        <v>63</v>
      </c>
      <c r="P425" s="86" t="s">
        <v>66</v>
      </c>
      <c r="R425" s="101" t="s">
        <v>63</v>
      </c>
      <c r="T425" s="108" t="s">
        <v>63</v>
      </c>
      <c r="U425" s="89" t="s">
        <v>66</v>
      </c>
      <c r="V425" s="85" t="s">
        <v>66</v>
      </c>
      <c r="W425" s="85" t="s">
        <v>63</v>
      </c>
      <c r="X425" s="108" t="s">
        <v>68</v>
      </c>
      <c r="Y425" s="85" t="s">
        <v>66</v>
      </c>
      <c r="Z425" s="30"/>
      <c r="AA425" s="22" t="s">
        <v>66</v>
      </c>
      <c r="AC425" s="25" t="s">
        <v>62</v>
      </c>
      <c r="AD425" s="27"/>
      <c r="AE425" s="30"/>
    </row>
    <row r="426" spans="1:31" x14ac:dyDescent="0.2">
      <c r="A426" s="14">
        <v>171</v>
      </c>
      <c r="B426" t="s">
        <v>63</v>
      </c>
      <c r="E426" s="30"/>
      <c r="F426" s="22" t="s">
        <v>65</v>
      </c>
      <c r="G426" s="27" t="s">
        <v>63</v>
      </c>
      <c r="I426" s="48" t="s">
        <v>66</v>
      </c>
      <c r="J426" s="30"/>
      <c r="K426" s="48" t="s">
        <v>62</v>
      </c>
      <c r="L426" s="30"/>
      <c r="M426" s="22" t="s">
        <v>62</v>
      </c>
      <c r="N426" s="30"/>
      <c r="O426" s="86" t="s">
        <v>63</v>
      </c>
      <c r="P426" s="86" t="s">
        <v>66</v>
      </c>
      <c r="R426" s="101" t="s">
        <v>62</v>
      </c>
      <c r="T426" s="108" t="s">
        <v>66</v>
      </c>
      <c r="U426" s="30"/>
      <c r="V426" s="85" t="s">
        <v>66</v>
      </c>
      <c r="W426" s="85" t="s">
        <v>63</v>
      </c>
      <c r="X426" s="108" t="s">
        <v>62</v>
      </c>
      <c r="Y426" s="27"/>
      <c r="Z426" s="30"/>
      <c r="AA426" s="22" t="s">
        <v>66</v>
      </c>
      <c r="AC426" s="25" t="s">
        <v>66</v>
      </c>
      <c r="AD426" s="27"/>
      <c r="AE426" s="30"/>
    </row>
    <row r="427" spans="1:31" x14ac:dyDescent="0.2">
      <c r="A427" s="14">
        <v>171.5</v>
      </c>
      <c r="B427" t="s">
        <v>63</v>
      </c>
      <c r="C427" t="s">
        <v>66</v>
      </c>
      <c r="E427" s="30"/>
      <c r="F427" s="22" t="s">
        <v>63</v>
      </c>
      <c r="G427" s="27"/>
      <c r="I427" s="48" t="s">
        <v>62</v>
      </c>
      <c r="J427" s="30"/>
      <c r="K427" s="48" t="s">
        <v>63</v>
      </c>
      <c r="L427" s="30" t="s">
        <v>66</v>
      </c>
      <c r="M427" s="22" t="s">
        <v>66</v>
      </c>
      <c r="N427" s="30"/>
      <c r="O427" s="85" t="s">
        <v>66</v>
      </c>
      <c r="R427" s="101" t="s">
        <v>62</v>
      </c>
      <c r="T427" s="108" t="s">
        <v>63</v>
      </c>
      <c r="U427" s="30" t="s">
        <v>66</v>
      </c>
      <c r="V427" s="86" t="s">
        <v>66</v>
      </c>
      <c r="W427" s="86" t="s">
        <v>63</v>
      </c>
      <c r="X427" s="112" t="s">
        <v>66</v>
      </c>
      <c r="Y427" s="27"/>
      <c r="Z427" s="30"/>
      <c r="AA427" s="22" t="s">
        <v>66</v>
      </c>
      <c r="AC427" s="25" t="s">
        <v>66</v>
      </c>
      <c r="AD427" s="27"/>
      <c r="AE427" s="30"/>
    </row>
    <row r="428" spans="1:31" x14ac:dyDescent="0.2">
      <c r="A428" s="14">
        <v>172</v>
      </c>
      <c r="B428" t="s">
        <v>63</v>
      </c>
      <c r="C428" t="s">
        <v>65</v>
      </c>
      <c r="E428" s="30"/>
      <c r="F428" s="22" t="s">
        <v>63</v>
      </c>
      <c r="G428" s="27"/>
      <c r="I428" s="48" t="s">
        <v>62</v>
      </c>
      <c r="J428" s="30"/>
      <c r="K428" s="48" t="s">
        <v>63</v>
      </c>
      <c r="L428" s="30"/>
      <c r="M428" s="22" t="s">
        <v>63</v>
      </c>
      <c r="N428" s="30"/>
      <c r="O428" s="85" t="s">
        <v>66</v>
      </c>
      <c r="R428" s="101" t="s">
        <v>62</v>
      </c>
      <c r="T428" s="108" t="s">
        <v>63</v>
      </c>
      <c r="U428" s="30"/>
      <c r="V428" s="86" t="s">
        <v>66</v>
      </c>
      <c r="W428" s="86" t="s">
        <v>63</v>
      </c>
      <c r="X428" s="112" t="s">
        <v>63</v>
      </c>
      <c r="Y428" s="86" t="s">
        <v>66</v>
      </c>
      <c r="Z428" s="30"/>
      <c r="AA428" s="22" t="s">
        <v>66</v>
      </c>
      <c r="AC428" s="25" t="s">
        <v>66</v>
      </c>
      <c r="AD428" s="27"/>
      <c r="AE428" s="30"/>
    </row>
    <row r="429" spans="1:31" x14ac:dyDescent="0.2">
      <c r="A429" s="14">
        <v>172.5</v>
      </c>
      <c r="B429" t="s">
        <v>63</v>
      </c>
      <c r="C429" t="s">
        <v>66</v>
      </c>
      <c r="E429" s="30"/>
      <c r="F429" s="22" t="s">
        <v>66</v>
      </c>
      <c r="G429" s="27"/>
      <c r="I429" s="48" t="s">
        <v>66</v>
      </c>
      <c r="J429" s="30"/>
      <c r="K429" s="48" t="s">
        <v>66</v>
      </c>
      <c r="L429" s="30"/>
      <c r="M429" s="22" t="s">
        <v>66</v>
      </c>
      <c r="N429" s="30"/>
      <c r="O429" s="85" t="s">
        <v>66</v>
      </c>
      <c r="R429" s="101" t="s">
        <v>66</v>
      </c>
      <c r="T429" s="108" t="s">
        <v>66</v>
      </c>
      <c r="U429" s="30"/>
      <c r="V429" s="86" t="s">
        <v>66</v>
      </c>
      <c r="X429" s="112" t="s">
        <v>63</v>
      </c>
      <c r="Y429" s="27"/>
      <c r="Z429" s="30"/>
      <c r="AA429" s="22" t="s">
        <v>66</v>
      </c>
      <c r="AC429" s="25" t="s">
        <v>66</v>
      </c>
      <c r="AD429" s="27" t="s">
        <v>63</v>
      </c>
      <c r="AE429" s="30"/>
    </row>
    <row r="430" spans="1:31" x14ac:dyDescent="0.2">
      <c r="A430" s="14">
        <v>173</v>
      </c>
      <c r="B430" t="s">
        <v>63</v>
      </c>
      <c r="E430" s="30"/>
      <c r="F430" s="22" t="s">
        <v>66</v>
      </c>
      <c r="G430" s="27" t="s">
        <v>63</v>
      </c>
      <c r="I430" s="48" t="s">
        <v>66</v>
      </c>
      <c r="J430" s="30"/>
      <c r="K430" s="48" t="s">
        <v>66</v>
      </c>
      <c r="L430" s="30"/>
      <c r="M430" s="22" t="s">
        <v>66</v>
      </c>
      <c r="N430" s="30"/>
      <c r="O430" s="85" t="s">
        <v>66</v>
      </c>
      <c r="R430" s="101" t="s">
        <v>62</v>
      </c>
      <c r="T430" s="108" t="s">
        <v>66</v>
      </c>
      <c r="U430" s="30"/>
      <c r="V430" s="86" t="s">
        <v>66</v>
      </c>
      <c r="W430" s="86" t="s">
        <v>63</v>
      </c>
      <c r="X430" s="112" t="s">
        <v>63</v>
      </c>
      <c r="Y430" s="86" t="s">
        <v>66</v>
      </c>
      <c r="Z430" s="30"/>
      <c r="AA430" s="22" t="s">
        <v>66</v>
      </c>
      <c r="AC430" s="25" t="s">
        <v>66</v>
      </c>
      <c r="AD430" s="27"/>
      <c r="AE430" s="30"/>
    </row>
    <row r="431" spans="1:31" x14ac:dyDescent="0.2">
      <c r="A431" s="14">
        <v>173.5</v>
      </c>
      <c r="B431" t="s">
        <v>65</v>
      </c>
      <c r="C431" t="s">
        <v>64</v>
      </c>
      <c r="E431" s="30"/>
      <c r="F431" s="22" t="s">
        <v>62</v>
      </c>
      <c r="G431" s="27"/>
      <c r="I431" s="48" t="s">
        <v>66</v>
      </c>
      <c r="J431" s="30" t="s">
        <v>63</v>
      </c>
      <c r="K431" s="48" t="s">
        <v>63</v>
      </c>
      <c r="L431" s="49" t="s">
        <v>66</v>
      </c>
      <c r="M431" s="22" t="s">
        <v>62</v>
      </c>
      <c r="N431" s="30"/>
      <c r="O431" s="85" t="s">
        <v>66</v>
      </c>
      <c r="R431" s="101" t="s">
        <v>66</v>
      </c>
      <c r="T431" s="108" t="s">
        <v>63</v>
      </c>
      <c r="U431" s="30" t="s">
        <v>66</v>
      </c>
      <c r="V431" s="86" t="s">
        <v>66</v>
      </c>
      <c r="X431" s="112" t="s">
        <v>63</v>
      </c>
      <c r="Y431" s="86" t="s">
        <v>66</v>
      </c>
      <c r="Z431" s="30"/>
      <c r="AA431" s="22" t="s">
        <v>66</v>
      </c>
      <c r="AC431" s="25" t="s">
        <v>66</v>
      </c>
      <c r="AD431" s="22" t="s">
        <v>63</v>
      </c>
      <c r="AE431" s="30"/>
    </row>
    <row r="432" spans="1:31" x14ac:dyDescent="0.2">
      <c r="A432" s="14">
        <v>174</v>
      </c>
      <c r="B432" t="s">
        <v>66</v>
      </c>
      <c r="C432" t="s">
        <v>63</v>
      </c>
      <c r="E432" s="30"/>
      <c r="F432" s="22" t="s">
        <v>65</v>
      </c>
      <c r="G432" s="22" t="s">
        <v>63</v>
      </c>
      <c r="I432" s="48" t="s">
        <v>66</v>
      </c>
      <c r="J432" s="49" t="s">
        <v>63</v>
      </c>
      <c r="K432" s="48" t="s">
        <v>66</v>
      </c>
      <c r="L432" s="30"/>
      <c r="M432" s="22" t="s">
        <v>66</v>
      </c>
      <c r="N432" s="30"/>
      <c r="O432" s="85" t="s">
        <v>66</v>
      </c>
      <c r="R432" s="101" t="s">
        <v>66</v>
      </c>
      <c r="T432" s="108" t="s">
        <v>62</v>
      </c>
      <c r="U432" s="30"/>
      <c r="V432" s="86" t="s">
        <v>66</v>
      </c>
      <c r="W432" s="86" t="s">
        <v>63</v>
      </c>
      <c r="X432" s="112" t="s">
        <v>68</v>
      </c>
      <c r="Y432" s="27"/>
      <c r="Z432" s="30"/>
      <c r="AA432" s="22" t="s">
        <v>62</v>
      </c>
      <c r="AC432" s="25" t="s">
        <v>62</v>
      </c>
      <c r="AD432" s="27"/>
      <c r="AE432" s="30"/>
    </row>
    <row r="433" spans="1:31" x14ac:dyDescent="0.2">
      <c r="A433" s="14">
        <v>174.5</v>
      </c>
      <c r="B433" t="s">
        <v>65</v>
      </c>
      <c r="C433" t="s">
        <v>64</v>
      </c>
      <c r="D433" t="s">
        <v>63</v>
      </c>
      <c r="E433" s="30"/>
      <c r="F433" s="22" t="s">
        <v>65</v>
      </c>
      <c r="G433" s="22" t="s">
        <v>66</v>
      </c>
      <c r="I433" s="48" t="s">
        <v>62</v>
      </c>
      <c r="J433" s="30"/>
      <c r="K433" s="48" t="s">
        <v>66</v>
      </c>
      <c r="L433" s="30"/>
      <c r="M433" s="22" t="s">
        <v>174</v>
      </c>
      <c r="N433" s="30"/>
      <c r="O433" s="85" t="s">
        <v>66</v>
      </c>
      <c r="R433" s="101" t="s">
        <v>66</v>
      </c>
      <c r="T433" s="108" t="s">
        <v>63</v>
      </c>
      <c r="U433" s="30" t="s">
        <v>66</v>
      </c>
      <c r="V433" s="86" t="s">
        <v>66</v>
      </c>
      <c r="X433" s="112" t="s">
        <v>68</v>
      </c>
      <c r="Y433" s="86" t="s">
        <v>63</v>
      </c>
      <c r="Z433" s="30"/>
      <c r="AA433" s="22" t="s">
        <v>62</v>
      </c>
      <c r="AC433" s="25" t="s">
        <v>62</v>
      </c>
      <c r="AD433" s="27"/>
      <c r="AE433" s="30"/>
    </row>
    <row r="434" spans="1:31" x14ac:dyDescent="0.2">
      <c r="A434" s="14">
        <v>175</v>
      </c>
      <c r="B434" t="s">
        <v>65</v>
      </c>
      <c r="C434" t="s">
        <v>64</v>
      </c>
      <c r="D434" t="s">
        <v>66</v>
      </c>
      <c r="E434" s="30"/>
      <c r="F434" s="22" t="s">
        <v>65</v>
      </c>
      <c r="G434" s="27"/>
      <c r="I434" s="48" t="s">
        <v>62</v>
      </c>
      <c r="J434" s="30"/>
      <c r="K434" s="48" t="s">
        <v>63</v>
      </c>
      <c r="L434" s="30" t="s">
        <v>66</v>
      </c>
      <c r="M434" s="22" t="s">
        <v>66</v>
      </c>
      <c r="N434" s="49" t="s">
        <v>63</v>
      </c>
      <c r="O434" s="86" t="s">
        <v>63</v>
      </c>
      <c r="P434" s="86" t="s">
        <v>66</v>
      </c>
      <c r="R434" s="101" t="s">
        <v>62</v>
      </c>
      <c r="T434" s="108" t="s">
        <v>63</v>
      </c>
      <c r="U434" s="89" t="s">
        <v>66</v>
      </c>
      <c r="V434" s="85" t="s">
        <v>66</v>
      </c>
      <c r="X434" s="112" t="s">
        <v>66</v>
      </c>
      <c r="Y434" s="27"/>
      <c r="Z434" s="30"/>
      <c r="AA434" s="22" t="s">
        <v>66</v>
      </c>
      <c r="AC434" s="25" t="s">
        <v>63</v>
      </c>
      <c r="AD434" s="27" t="s">
        <v>66</v>
      </c>
      <c r="AE434" s="30"/>
    </row>
    <row r="435" spans="1:31" x14ac:dyDescent="0.2">
      <c r="A435" s="14">
        <v>175.5</v>
      </c>
      <c r="B435" t="s">
        <v>65</v>
      </c>
      <c r="C435" t="s">
        <v>64</v>
      </c>
      <c r="E435" s="30"/>
      <c r="F435" s="22" t="s">
        <v>65</v>
      </c>
      <c r="G435" s="22" t="s">
        <v>66</v>
      </c>
      <c r="I435" s="48" t="s">
        <v>66</v>
      </c>
      <c r="J435" s="30"/>
      <c r="K435" s="48" t="s">
        <v>63</v>
      </c>
      <c r="L435" s="49" t="s">
        <v>66</v>
      </c>
      <c r="M435" s="22" t="s">
        <v>66</v>
      </c>
      <c r="N435" s="30"/>
      <c r="O435" s="86" t="s">
        <v>63</v>
      </c>
      <c r="P435" s="86" t="s">
        <v>66</v>
      </c>
      <c r="R435" s="101" t="s">
        <v>62</v>
      </c>
      <c r="T435" s="108" t="s">
        <v>63</v>
      </c>
      <c r="U435" s="30"/>
      <c r="V435" s="85" t="s">
        <v>66</v>
      </c>
      <c r="X435" s="112" t="s">
        <v>63</v>
      </c>
      <c r="Y435" s="86" t="s">
        <v>68</v>
      </c>
      <c r="Z435" s="30"/>
      <c r="AA435" s="22" t="s">
        <v>66</v>
      </c>
      <c r="AC435" s="25" t="s">
        <v>66</v>
      </c>
      <c r="AD435" s="27"/>
      <c r="AE435" s="30"/>
    </row>
    <row r="436" spans="1:31" x14ac:dyDescent="0.2">
      <c r="A436" s="14">
        <v>176</v>
      </c>
      <c r="B436" t="s">
        <v>65</v>
      </c>
      <c r="C436" t="s">
        <v>64</v>
      </c>
      <c r="D436" t="s">
        <v>66</v>
      </c>
      <c r="E436" s="30"/>
      <c r="F436" s="22" t="s">
        <v>66</v>
      </c>
      <c r="G436" s="27"/>
      <c r="I436" s="48" t="s">
        <v>62</v>
      </c>
      <c r="J436" s="30"/>
      <c r="K436" s="48" t="s">
        <v>66</v>
      </c>
      <c r="L436" s="30"/>
      <c r="M436" s="22" t="s">
        <v>63</v>
      </c>
      <c r="N436" s="49" t="s">
        <v>66</v>
      </c>
      <c r="O436" s="86" t="s">
        <v>63</v>
      </c>
      <c r="P436" s="86" t="s">
        <v>66</v>
      </c>
      <c r="R436" s="101" t="s">
        <v>66</v>
      </c>
      <c r="T436" s="108" t="s">
        <v>63</v>
      </c>
      <c r="U436" s="89" t="s">
        <v>66</v>
      </c>
      <c r="V436" s="85" t="s">
        <v>66</v>
      </c>
      <c r="W436" s="85" t="s">
        <v>63</v>
      </c>
      <c r="X436" s="108" t="s">
        <v>66</v>
      </c>
      <c r="Y436" s="27"/>
      <c r="Z436" s="30"/>
      <c r="AA436" s="22" t="s">
        <v>66</v>
      </c>
      <c r="AC436" s="25" t="s">
        <v>63</v>
      </c>
      <c r="AD436" s="27" t="s">
        <v>66</v>
      </c>
      <c r="AE436" s="30"/>
    </row>
    <row r="437" spans="1:31" x14ac:dyDescent="0.2">
      <c r="A437" s="14">
        <v>176.5</v>
      </c>
      <c r="B437" t="s">
        <v>65</v>
      </c>
      <c r="C437" t="s">
        <v>66</v>
      </c>
      <c r="E437" s="30"/>
      <c r="F437" s="22" t="s">
        <v>65</v>
      </c>
      <c r="G437" s="27"/>
      <c r="I437" s="48" t="s">
        <v>66</v>
      </c>
      <c r="J437" s="30"/>
      <c r="K437" s="48" t="s">
        <v>66</v>
      </c>
      <c r="L437" s="30"/>
      <c r="M437" s="22" t="s">
        <v>174</v>
      </c>
      <c r="N437" s="49" t="s">
        <v>66</v>
      </c>
      <c r="O437" s="85" t="s">
        <v>66</v>
      </c>
      <c r="R437" s="101" t="s">
        <v>66</v>
      </c>
      <c r="T437" s="108" t="s">
        <v>66</v>
      </c>
      <c r="U437" s="30"/>
      <c r="V437" s="85" t="s">
        <v>66</v>
      </c>
      <c r="W437" s="85" t="s">
        <v>63</v>
      </c>
      <c r="X437" s="108" t="s">
        <v>66</v>
      </c>
      <c r="Y437" s="85" t="s">
        <v>63</v>
      </c>
      <c r="Z437" s="30"/>
      <c r="AA437" s="22" t="s">
        <v>66</v>
      </c>
      <c r="AC437" s="25" t="s">
        <v>66</v>
      </c>
      <c r="AD437" s="27"/>
      <c r="AE437" s="30"/>
    </row>
    <row r="438" spans="1:31" x14ac:dyDescent="0.2">
      <c r="A438" s="14">
        <v>177</v>
      </c>
      <c r="B438" t="s">
        <v>64</v>
      </c>
      <c r="C438" t="s">
        <v>63</v>
      </c>
      <c r="E438" s="30"/>
      <c r="F438" s="22" t="s">
        <v>66</v>
      </c>
      <c r="G438" s="27"/>
      <c r="I438" s="48" t="s">
        <v>66</v>
      </c>
      <c r="J438" s="30"/>
      <c r="K438" s="48" t="s">
        <v>66</v>
      </c>
      <c r="L438" s="30"/>
      <c r="M438" s="22" t="s">
        <v>63</v>
      </c>
      <c r="N438" s="49" t="s">
        <v>66</v>
      </c>
      <c r="O438" s="85" t="s">
        <v>66</v>
      </c>
      <c r="R438" s="101" t="s">
        <v>62</v>
      </c>
      <c r="T438" s="108" t="s">
        <v>66</v>
      </c>
      <c r="U438" s="30"/>
      <c r="V438" s="85" t="s">
        <v>66</v>
      </c>
      <c r="W438" t="s">
        <v>63</v>
      </c>
      <c r="X438" s="108" t="s">
        <v>66</v>
      </c>
      <c r="Y438" s="27"/>
      <c r="Z438" s="30"/>
      <c r="AA438" s="22" t="s">
        <v>63</v>
      </c>
      <c r="AC438" s="25" t="s">
        <v>66</v>
      </c>
      <c r="AD438" s="27"/>
      <c r="AE438" s="30"/>
    </row>
    <row r="439" spans="1:31" x14ac:dyDescent="0.2">
      <c r="A439" s="14">
        <v>177.5</v>
      </c>
      <c r="B439" t="s">
        <v>65</v>
      </c>
      <c r="E439" s="30"/>
      <c r="F439" s="22" t="s">
        <v>63</v>
      </c>
      <c r="G439" s="27"/>
      <c r="I439" s="48" t="s">
        <v>66</v>
      </c>
      <c r="J439" s="30"/>
      <c r="K439" s="48" t="s">
        <v>63</v>
      </c>
      <c r="L439" s="30" t="s">
        <v>66</v>
      </c>
      <c r="M439" s="22" t="s">
        <v>62</v>
      </c>
      <c r="N439" s="30"/>
      <c r="O439" s="85" t="s">
        <v>66</v>
      </c>
      <c r="R439" s="101" t="s">
        <v>66</v>
      </c>
      <c r="T439" s="108" t="s">
        <v>63</v>
      </c>
      <c r="U439" s="30"/>
      <c r="V439" t="s">
        <v>66</v>
      </c>
      <c r="W439" t="s">
        <v>63</v>
      </c>
      <c r="X439" s="108" t="s">
        <v>66</v>
      </c>
      <c r="Y439" s="27"/>
      <c r="Z439" s="30"/>
      <c r="AA439" s="22" t="s">
        <v>63</v>
      </c>
      <c r="AB439" s="22" t="s">
        <v>66</v>
      </c>
      <c r="AC439" s="25" t="s">
        <v>66</v>
      </c>
      <c r="AD439" s="22" t="s">
        <v>101</v>
      </c>
      <c r="AE439" s="30"/>
    </row>
    <row r="440" spans="1:31" x14ac:dyDescent="0.2">
      <c r="A440" s="14">
        <v>178</v>
      </c>
      <c r="B440" t="s">
        <v>65</v>
      </c>
      <c r="C440" t="s">
        <v>63</v>
      </c>
      <c r="D440" t="s">
        <v>66</v>
      </c>
      <c r="E440" s="30"/>
      <c r="F440" s="22" t="s">
        <v>63</v>
      </c>
      <c r="G440" s="27"/>
      <c r="I440" s="48" t="s">
        <v>66</v>
      </c>
      <c r="J440" s="30"/>
      <c r="K440" s="48" t="s">
        <v>66</v>
      </c>
      <c r="L440" s="30"/>
      <c r="M440" s="22" t="s">
        <v>63</v>
      </c>
      <c r="N440" s="49" t="s">
        <v>66</v>
      </c>
      <c r="O440" s="85" t="s">
        <v>62</v>
      </c>
      <c r="R440" s="101" t="s">
        <v>66</v>
      </c>
      <c r="T440" s="108" t="s">
        <v>62</v>
      </c>
      <c r="U440" s="30"/>
      <c r="V440" t="s">
        <v>66</v>
      </c>
      <c r="W440" t="s">
        <v>63</v>
      </c>
      <c r="X440" s="108" t="s">
        <v>63</v>
      </c>
      <c r="Y440" s="27"/>
      <c r="Z440" s="30"/>
      <c r="AA440" s="22" t="s">
        <v>66</v>
      </c>
      <c r="AC440" s="25" t="s">
        <v>66</v>
      </c>
      <c r="AD440" s="27" t="s">
        <v>101</v>
      </c>
      <c r="AE440" s="30"/>
    </row>
    <row r="441" spans="1:31" x14ac:dyDescent="0.2">
      <c r="A441" s="14">
        <v>178.5</v>
      </c>
      <c r="B441" t="s">
        <v>65</v>
      </c>
      <c r="C441" t="s">
        <v>64</v>
      </c>
      <c r="E441" s="30"/>
      <c r="F441" s="22" t="s">
        <v>65</v>
      </c>
      <c r="G441" s="22" t="s">
        <v>66</v>
      </c>
      <c r="I441" s="48" t="s">
        <v>66</v>
      </c>
      <c r="J441" s="30"/>
      <c r="K441" s="48" t="s">
        <v>66</v>
      </c>
      <c r="L441" s="49" t="s">
        <v>63</v>
      </c>
      <c r="M441" s="22" t="s">
        <v>66</v>
      </c>
      <c r="N441" s="30"/>
      <c r="O441" s="86" t="s">
        <v>63</v>
      </c>
      <c r="P441" s="86" t="s">
        <v>66</v>
      </c>
      <c r="R441" s="101" t="s">
        <v>66</v>
      </c>
      <c r="T441" s="108" t="s">
        <v>63</v>
      </c>
      <c r="U441" s="89" t="s">
        <v>66</v>
      </c>
      <c r="V441" s="85" t="s">
        <v>63</v>
      </c>
      <c r="X441" s="108" t="s">
        <v>66</v>
      </c>
      <c r="Y441" s="27"/>
      <c r="Z441" s="30"/>
      <c r="AA441" s="22" t="s">
        <v>63</v>
      </c>
      <c r="AB441" t="s">
        <v>66</v>
      </c>
      <c r="AC441" s="25" t="s">
        <v>66</v>
      </c>
      <c r="AD441" s="27"/>
      <c r="AE441" s="30"/>
    </row>
    <row r="442" spans="1:31" x14ac:dyDescent="0.2">
      <c r="A442" s="14">
        <v>179</v>
      </c>
      <c r="B442" t="s">
        <v>65</v>
      </c>
      <c r="C442" t="s">
        <v>64</v>
      </c>
      <c r="D442" t="s">
        <v>63</v>
      </c>
      <c r="E442" s="30"/>
      <c r="F442" s="22" t="s">
        <v>63</v>
      </c>
      <c r="G442" s="27"/>
      <c r="I442" s="48" t="s">
        <v>66</v>
      </c>
      <c r="J442" s="30"/>
      <c r="K442" s="48" t="s">
        <v>66</v>
      </c>
      <c r="L442" s="30"/>
      <c r="M442" s="22" t="s">
        <v>63</v>
      </c>
      <c r="N442" s="30"/>
      <c r="O442" s="85" t="s">
        <v>66</v>
      </c>
      <c r="R442" s="101" t="s">
        <v>66</v>
      </c>
      <c r="T442" s="108" t="s">
        <v>63</v>
      </c>
      <c r="U442" s="30" t="s">
        <v>66</v>
      </c>
      <c r="V442" s="86" t="s">
        <v>66</v>
      </c>
      <c r="X442" s="108" t="s">
        <v>63</v>
      </c>
      <c r="Y442" s="85" t="s">
        <v>66</v>
      </c>
      <c r="Z442" s="30"/>
      <c r="AA442" s="22" t="s">
        <v>66</v>
      </c>
      <c r="AC442" s="25" t="s">
        <v>66</v>
      </c>
      <c r="AD442" s="22" t="s">
        <v>63</v>
      </c>
      <c r="AE442" s="30"/>
    </row>
    <row r="443" spans="1:31" x14ac:dyDescent="0.2">
      <c r="A443" s="14">
        <v>179.5</v>
      </c>
      <c r="B443" t="s">
        <v>65</v>
      </c>
      <c r="C443" t="s">
        <v>64</v>
      </c>
      <c r="D443" t="s">
        <v>63</v>
      </c>
      <c r="E443" s="30" t="s">
        <v>66</v>
      </c>
      <c r="F443" s="22" t="s">
        <v>63</v>
      </c>
      <c r="G443" s="27"/>
      <c r="I443" s="48" t="s">
        <v>66</v>
      </c>
      <c r="J443" s="30"/>
      <c r="K443" s="48" t="s">
        <v>63</v>
      </c>
      <c r="L443" s="30" t="s">
        <v>66</v>
      </c>
      <c r="M443" s="22" t="s">
        <v>66</v>
      </c>
      <c r="N443" s="49" t="s">
        <v>174</v>
      </c>
      <c r="O443" s="85" t="s">
        <v>66</v>
      </c>
      <c r="R443" s="101" t="s">
        <v>63</v>
      </c>
      <c r="S443" s="85" t="s">
        <v>66</v>
      </c>
      <c r="T443" s="108" t="s">
        <v>63</v>
      </c>
      <c r="U443" s="89" t="s">
        <v>66</v>
      </c>
      <c r="V443" s="85" t="s">
        <v>66</v>
      </c>
      <c r="X443" s="108" t="s">
        <v>63</v>
      </c>
      <c r="Y443" s="27"/>
      <c r="Z443" s="30"/>
      <c r="AA443" s="22" t="s">
        <v>66</v>
      </c>
      <c r="AC443" s="25" t="s">
        <v>66</v>
      </c>
      <c r="AD443" s="22" t="s">
        <v>63</v>
      </c>
      <c r="AE443" s="30"/>
    </row>
    <row r="444" spans="1:31" x14ac:dyDescent="0.2">
      <c r="A444" s="14">
        <v>180</v>
      </c>
      <c r="B444" t="s">
        <v>65</v>
      </c>
      <c r="C444" t="s">
        <v>66</v>
      </c>
      <c r="E444" s="30"/>
      <c r="F444" s="22" t="s">
        <v>63</v>
      </c>
      <c r="G444" s="27"/>
      <c r="I444" s="48" t="s">
        <v>66</v>
      </c>
      <c r="J444" s="30"/>
      <c r="K444" s="48" t="s">
        <v>66</v>
      </c>
      <c r="L444" s="30"/>
      <c r="M444" s="22" t="s">
        <v>62</v>
      </c>
      <c r="N444" s="30"/>
      <c r="O444" s="85" t="s">
        <v>66</v>
      </c>
      <c r="R444" s="101" t="s">
        <v>63</v>
      </c>
      <c r="S444" s="36" t="s">
        <v>66</v>
      </c>
      <c r="T444" s="108" t="s">
        <v>63</v>
      </c>
      <c r="U444" s="30"/>
      <c r="V444" s="86" t="s">
        <v>66</v>
      </c>
      <c r="X444" s="108" t="s">
        <v>63</v>
      </c>
      <c r="Y444" s="85" t="s">
        <v>66</v>
      </c>
      <c r="Z444" s="30"/>
      <c r="AA444" s="22" t="s">
        <v>66</v>
      </c>
      <c r="AC444" s="25" t="s">
        <v>66</v>
      </c>
      <c r="AD444" s="22" t="s">
        <v>101</v>
      </c>
      <c r="AE444" s="30"/>
    </row>
    <row r="445" spans="1:31" x14ac:dyDescent="0.2">
      <c r="A445" s="14">
        <v>180.5</v>
      </c>
      <c r="B445" t="s">
        <v>65</v>
      </c>
      <c r="C445" t="s">
        <v>66</v>
      </c>
      <c r="D445" t="s">
        <v>63</v>
      </c>
      <c r="E445" s="30"/>
      <c r="F445" s="22" t="s">
        <v>62</v>
      </c>
      <c r="G445" s="27"/>
      <c r="I445" s="48" t="s">
        <v>66</v>
      </c>
      <c r="J445" s="30"/>
      <c r="K445" s="48" t="s">
        <v>66</v>
      </c>
      <c r="L445" s="30"/>
      <c r="M445" s="22" t="s">
        <v>62</v>
      </c>
      <c r="N445" s="30"/>
      <c r="O445" s="85" t="s">
        <v>66</v>
      </c>
      <c r="R445" s="101" t="s">
        <v>66</v>
      </c>
      <c r="T445" s="108" t="s">
        <v>66</v>
      </c>
      <c r="U445" s="30"/>
      <c r="V445" s="86" t="s">
        <v>66</v>
      </c>
      <c r="W445" s="86" t="s">
        <v>63</v>
      </c>
      <c r="X445" s="112" t="s">
        <v>63</v>
      </c>
      <c r="Y445" s="86" t="s">
        <v>66</v>
      </c>
      <c r="Z445" s="30"/>
      <c r="AA445" s="22" t="s">
        <v>63</v>
      </c>
      <c r="AC445" s="25" t="s">
        <v>66</v>
      </c>
      <c r="AD445" s="27"/>
      <c r="AE445" s="30"/>
    </row>
    <row r="446" spans="1:31" x14ac:dyDescent="0.2">
      <c r="A446" s="14">
        <v>181</v>
      </c>
      <c r="B446" t="s">
        <v>63</v>
      </c>
      <c r="C446" t="s">
        <v>66</v>
      </c>
      <c r="E446" s="30"/>
      <c r="F446" s="22" t="s">
        <v>65</v>
      </c>
      <c r="G446" s="22" t="s">
        <v>63</v>
      </c>
      <c r="H446" s="22" t="s">
        <v>66</v>
      </c>
      <c r="I446" s="48" t="s">
        <v>66</v>
      </c>
      <c r="J446" s="30"/>
      <c r="K446" s="48" t="s">
        <v>66</v>
      </c>
      <c r="L446" s="30"/>
      <c r="M446" s="22" t="s">
        <v>66</v>
      </c>
      <c r="N446" s="49" t="s">
        <v>174</v>
      </c>
      <c r="O446" s="85" t="s">
        <v>66</v>
      </c>
      <c r="R446" s="101" t="s">
        <v>66</v>
      </c>
      <c r="T446" s="108" t="s">
        <v>66</v>
      </c>
      <c r="U446" s="30"/>
      <c r="V446" s="86" t="s">
        <v>66</v>
      </c>
      <c r="W446" t="s">
        <v>63</v>
      </c>
      <c r="X446" s="112" t="s">
        <v>63</v>
      </c>
      <c r="Y446" s="86" t="s">
        <v>66</v>
      </c>
      <c r="Z446" s="30"/>
      <c r="AA446" s="22" t="s">
        <v>66</v>
      </c>
      <c r="AC446" s="25" t="s">
        <v>63</v>
      </c>
      <c r="AD446" s="27"/>
      <c r="AE446" s="30"/>
    </row>
    <row r="447" spans="1:31" x14ac:dyDescent="0.2">
      <c r="A447" s="14">
        <v>181.5</v>
      </c>
      <c r="B447" t="s">
        <v>63</v>
      </c>
      <c r="C447" t="s">
        <v>66</v>
      </c>
      <c r="E447" s="30"/>
      <c r="F447" s="22" t="s">
        <v>63</v>
      </c>
      <c r="G447" s="27"/>
      <c r="I447" s="48" t="s">
        <v>66</v>
      </c>
      <c r="J447" s="30"/>
      <c r="K447" s="48" t="s">
        <v>66</v>
      </c>
      <c r="L447" s="30"/>
      <c r="M447" s="22" t="s">
        <v>66</v>
      </c>
      <c r="N447" s="30"/>
      <c r="O447" s="85" t="s">
        <v>66</v>
      </c>
      <c r="R447" s="101" t="s">
        <v>66</v>
      </c>
      <c r="T447" s="108" t="s">
        <v>63</v>
      </c>
      <c r="U447" s="30" t="s">
        <v>66</v>
      </c>
      <c r="V447" s="86" t="s">
        <v>63</v>
      </c>
      <c r="X447" s="112" t="s">
        <v>63</v>
      </c>
      <c r="Y447" s="86" t="s">
        <v>66</v>
      </c>
      <c r="Z447" s="30"/>
      <c r="AA447" s="22" t="s">
        <v>66</v>
      </c>
      <c r="AC447" s="25" t="s">
        <v>63</v>
      </c>
      <c r="AD447" s="22" t="s">
        <v>66</v>
      </c>
      <c r="AE447" s="30"/>
    </row>
    <row r="448" spans="1:31" x14ac:dyDescent="0.2">
      <c r="A448" s="14">
        <v>182</v>
      </c>
      <c r="B448" t="s">
        <v>65</v>
      </c>
      <c r="E448" s="30"/>
      <c r="F448" s="22" t="s">
        <v>63</v>
      </c>
      <c r="G448" s="27"/>
      <c r="I448" s="48" t="s">
        <v>62</v>
      </c>
      <c r="J448" s="30"/>
      <c r="K448" s="48" t="s">
        <v>62</v>
      </c>
      <c r="L448" s="30"/>
      <c r="M448" s="22" t="s">
        <v>174</v>
      </c>
      <c r="N448" s="30"/>
      <c r="O448" s="86" t="s">
        <v>63</v>
      </c>
      <c r="P448" s="86" t="s">
        <v>66</v>
      </c>
      <c r="R448" s="101" t="s">
        <v>66</v>
      </c>
      <c r="T448" s="108" t="s">
        <v>63</v>
      </c>
      <c r="U448" s="30"/>
      <c r="V448" s="86" t="s">
        <v>66</v>
      </c>
      <c r="X448" s="112" t="s">
        <v>63</v>
      </c>
      <c r="Y448" s="86" t="s">
        <v>66</v>
      </c>
      <c r="Z448" s="30"/>
      <c r="AA448" s="22" t="s">
        <v>62</v>
      </c>
      <c r="AC448" s="25" t="s">
        <v>66</v>
      </c>
      <c r="AD448" s="27"/>
      <c r="AE448" s="30"/>
    </row>
    <row r="449" spans="1:31" x14ac:dyDescent="0.2">
      <c r="A449" s="14">
        <v>182.5</v>
      </c>
      <c r="B449" t="s">
        <v>65</v>
      </c>
      <c r="C449" t="s">
        <v>64</v>
      </c>
      <c r="D449" t="s">
        <v>63</v>
      </c>
      <c r="E449" s="30"/>
      <c r="F449" s="22" t="s">
        <v>65</v>
      </c>
      <c r="G449" s="27"/>
      <c r="I449" s="48" t="s">
        <v>66</v>
      </c>
      <c r="J449" s="30"/>
      <c r="K449" s="48" t="s">
        <v>66</v>
      </c>
      <c r="L449" s="30"/>
      <c r="M449" s="22" t="s">
        <v>66</v>
      </c>
      <c r="N449" s="30"/>
      <c r="O449" s="86" t="s">
        <v>63</v>
      </c>
      <c r="P449" s="86" t="s">
        <v>66</v>
      </c>
      <c r="R449" s="101" t="s">
        <v>62</v>
      </c>
      <c r="T449" s="108" t="s">
        <v>63</v>
      </c>
      <c r="U449" s="30"/>
      <c r="V449" s="86" t="s">
        <v>66</v>
      </c>
      <c r="W449" s="86" t="s">
        <v>63</v>
      </c>
      <c r="X449" s="112" t="s">
        <v>66</v>
      </c>
      <c r="Y449" s="27"/>
      <c r="Z449" s="30"/>
      <c r="AA449" s="22" t="s">
        <v>66</v>
      </c>
      <c r="AC449" s="25" t="s">
        <v>66</v>
      </c>
      <c r="AD449" s="27"/>
      <c r="AE449" s="30"/>
    </row>
    <row r="450" spans="1:31" x14ac:dyDescent="0.2">
      <c r="A450" s="14">
        <v>183</v>
      </c>
      <c r="B450" t="s">
        <v>64</v>
      </c>
      <c r="C450" t="s">
        <v>63</v>
      </c>
      <c r="D450" t="s">
        <v>66</v>
      </c>
      <c r="E450" s="30"/>
      <c r="F450" s="22" t="s">
        <v>65</v>
      </c>
      <c r="G450" s="22" t="s">
        <v>63</v>
      </c>
      <c r="I450" s="48" t="s">
        <v>62</v>
      </c>
      <c r="J450" s="30"/>
      <c r="K450" s="48" t="s">
        <v>63</v>
      </c>
      <c r="L450" s="30"/>
      <c r="M450" s="22" t="s">
        <v>62</v>
      </c>
      <c r="N450" s="30"/>
      <c r="O450" s="86" t="s">
        <v>63</v>
      </c>
      <c r="P450" s="86" t="s">
        <v>66</v>
      </c>
      <c r="R450" s="101" t="s">
        <v>66</v>
      </c>
      <c r="T450" s="108" t="s">
        <v>63</v>
      </c>
      <c r="U450" s="30"/>
      <c r="V450" s="86" t="s">
        <v>66</v>
      </c>
      <c r="W450" s="86" t="s">
        <v>63</v>
      </c>
      <c r="X450" s="112" t="s">
        <v>66</v>
      </c>
      <c r="Y450" s="86" t="s">
        <v>63</v>
      </c>
      <c r="Z450" s="30"/>
      <c r="AA450" s="22" t="s">
        <v>66</v>
      </c>
      <c r="AC450" s="25" t="s">
        <v>63</v>
      </c>
      <c r="AD450" s="27"/>
      <c r="AE450" s="30"/>
    </row>
    <row r="451" spans="1:31" x14ac:dyDescent="0.2">
      <c r="A451" s="14">
        <v>183.5</v>
      </c>
      <c r="B451" t="s">
        <v>64</v>
      </c>
      <c r="C451" t="s">
        <v>63</v>
      </c>
      <c r="D451" t="s">
        <v>66</v>
      </c>
      <c r="E451" s="30"/>
      <c r="F451" s="22" t="s">
        <v>62</v>
      </c>
      <c r="G451" s="27"/>
      <c r="I451" s="48" t="s">
        <v>65</v>
      </c>
      <c r="J451" s="30" t="s">
        <v>66</v>
      </c>
      <c r="K451" s="48" t="s">
        <v>66</v>
      </c>
      <c r="L451" s="30"/>
      <c r="M451" s="22" t="s">
        <v>66</v>
      </c>
      <c r="N451" s="30"/>
      <c r="O451" s="86" t="s">
        <v>63</v>
      </c>
      <c r="P451" s="86" t="s">
        <v>66</v>
      </c>
      <c r="R451" s="101" t="s">
        <v>66</v>
      </c>
      <c r="T451" s="108" t="s">
        <v>66</v>
      </c>
      <c r="U451" s="30"/>
      <c r="V451" s="86" t="s">
        <v>66</v>
      </c>
      <c r="X451" s="112" t="s">
        <v>66</v>
      </c>
      <c r="Y451" s="86" t="s">
        <v>63</v>
      </c>
      <c r="Z451" s="30"/>
      <c r="AA451" s="22" t="s">
        <v>62</v>
      </c>
      <c r="AC451" s="25" t="s">
        <v>63</v>
      </c>
      <c r="AD451" s="27"/>
      <c r="AE451" s="30"/>
    </row>
    <row r="452" spans="1:31" x14ac:dyDescent="0.2">
      <c r="A452" s="14">
        <v>184</v>
      </c>
      <c r="B452" t="s">
        <v>64</v>
      </c>
      <c r="C452" t="s">
        <v>63</v>
      </c>
      <c r="D452" t="s">
        <v>66</v>
      </c>
      <c r="E452" s="30"/>
      <c r="F452" s="22" t="s">
        <v>63</v>
      </c>
      <c r="G452" s="22" t="s">
        <v>66</v>
      </c>
      <c r="I452" s="48" t="s">
        <v>66</v>
      </c>
      <c r="J452" s="30"/>
      <c r="K452" s="48" t="s">
        <v>66</v>
      </c>
      <c r="L452" s="30"/>
      <c r="M452" s="22" t="s">
        <v>66</v>
      </c>
      <c r="N452" s="30"/>
      <c r="O452" s="86" t="s">
        <v>63</v>
      </c>
      <c r="P452" s="86" t="s">
        <v>66</v>
      </c>
      <c r="R452" s="101" t="s">
        <v>66</v>
      </c>
      <c r="T452" s="108" t="s">
        <v>66</v>
      </c>
      <c r="U452" s="30"/>
      <c r="V452" s="86" t="s">
        <v>66</v>
      </c>
      <c r="X452" s="112" t="s">
        <v>66</v>
      </c>
      <c r="Y452" s="86" t="s">
        <v>63</v>
      </c>
      <c r="Z452" s="30"/>
      <c r="AA452" s="22" t="s">
        <v>66</v>
      </c>
      <c r="AC452" s="25" t="s">
        <v>63</v>
      </c>
      <c r="AD452" s="27"/>
      <c r="AE452" s="30"/>
    </row>
    <row r="453" spans="1:31" x14ac:dyDescent="0.2">
      <c r="A453" s="14">
        <v>184.5</v>
      </c>
      <c r="B453" t="s">
        <v>64</v>
      </c>
      <c r="C453" t="s">
        <v>67</v>
      </c>
      <c r="D453" t="s">
        <v>66</v>
      </c>
      <c r="E453" s="30"/>
      <c r="F453" s="22" t="s">
        <v>62</v>
      </c>
      <c r="G453" s="27"/>
      <c r="I453" s="48" t="s">
        <v>62</v>
      </c>
      <c r="J453" s="30"/>
      <c r="K453" s="48" t="s">
        <v>63</v>
      </c>
      <c r="L453" s="30"/>
      <c r="M453" s="22" t="s">
        <v>63</v>
      </c>
      <c r="N453" s="30"/>
      <c r="O453" s="86" t="s">
        <v>63</v>
      </c>
      <c r="P453" s="86" t="s">
        <v>66</v>
      </c>
      <c r="R453" s="101" t="s">
        <v>66</v>
      </c>
      <c r="T453" s="108" t="s">
        <v>63</v>
      </c>
      <c r="U453" s="89" t="s">
        <v>66</v>
      </c>
      <c r="V453" s="85" t="s">
        <v>66</v>
      </c>
      <c r="X453" s="112" t="s">
        <v>63</v>
      </c>
      <c r="Y453" s="86" t="s">
        <v>66</v>
      </c>
      <c r="Z453" s="30"/>
      <c r="AA453" s="22" t="s">
        <v>66</v>
      </c>
      <c r="AC453" s="25" t="s">
        <v>63</v>
      </c>
      <c r="AD453" s="27"/>
      <c r="AE453" s="30"/>
    </row>
    <row r="454" spans="1:31" x14ac:dyDescent="0.2">
      <c r="A454" s="14">
        <v>185</v>
      </c>
      <c r="B454" t="s">
        <v>64</v>
      </c>
      <c r="C454" t="s">
        <v>65</v>
      </c>
      <c r="D454" t="s">
        <v>63</v>
      </c>
      <c r="E454" s="30"/>
      <c r="F454" s="22" t="s">
        <v>65</v>
      </c>
      <c r="G454" s="27"/>
      <c r="I454" s="48" t="s">
        <v>62</v>
      </c>
      <c r="J454" s="30"/>
      <c r="K454" s="48" t="s">
        <v>63</v>
      </c>
      <c r="L454" s="30"/>
      <c r="M454" s="22" t="s">
        <v>66</v>
      </c>
      <c r="N454" s="30"/>
      <c r="O454" s="86" t="s">
        <v>63</v>
      </c>
      <c r="P454" s="86" t="s">
        <v>66</v>
      </c>
      <c r="R454" s="101" t="s">
        <v>62</v>
      </c>
      <c r="T454" s="108" t="s">
        <v>63</v>
      </c>
      <c r="U454" s="30"/>
      <c r="V454" s="85" t="s">
        <v>62</v>
      </c>
      <c r="X454" s="112" t="s">
        <v>63</v>
      </c>
      <c r="Y454" s="27"/>
      <c r="Z454" s="30"/>
      <c r="AA454" s="22" t="s">
        <v>66</v>
      </c>
      <c r="AC454" s="25" t="s">
        <v>63</v>
      </c>
      <c r="AD454" s="27"/>
      <c r="AE454" s="30"/>
    </row>
    <row r="455" spans="1:31" x14ac:dyDescent="0.2">
      <c r="A455" s="14">
        <v>185.5</v>
      </c>
      <c r="B455" t="s">
        <v>64</v>
      </c>
      <c r="C455" t="s">
        <v>63</v>
      </c>
      <c r="E455" s="30"/>
      <c r="F455" s="22" t="s">
        <v>64</v>
      </c>
      <c r="G455" s="27"/>
      <c r="I455" s="48" t="s">
        <v>65</v>
      </c>
      <c r="J455" s="30"/>
      <c r="K455" s="48" t="s">
        <v>63</v>
      </c>
      <c r="L455" s="30"/>
      <c r="M455" s="22" t="s">
        <v>63</v>
      </c>
      <c r="N455" s="30"/>
      <c r="O455" s="86" t="s">
        <v>63</v>
      </c>
      <c r="P455" s="86" t="s">
        <v>66</v>
      </c>
      <c r="R455" s="101" t="s">
        <v>62</v>
      </c>
      <c r="T455" s="108" t="s">
        <v>63</v>
      </c>
      <c r="U455" s="30"/>
      <c r="V455" s="85" t="s">
        <v>62</v>
      </c>
      <c r="X455" s="112" t="s">
        <v>62</v>
      </c>
      <c r="Y455" s="27"/>
      <c r="Z455" s="30"/>
      <c r="AA455" s="22" t="s">
        <v>63</v>
      </c>
      <c r="AC455" s="25" t="s">
        <v>63</v>
      </c>
      <c r="AD455" s="27"/>
      <c r="AE455" s="30"/>
    </row>
    <row r="456" spans="1:31" x14ac:dyDescent="0.2">
      <c r="A456" s="14">
        <v>186</v>
      </c>
      <c r="B456" t="s">
        <v>63</v>
      </c>
      <c r="E456" s="30"/>
      <c r="F456" s="22" t="s">
        <v>63</v>
      </c>
      <c r="G456" s="27"/>
      <c r="I456" s="48" t="s">
        <v>65</v>
      </c>
      <c r="J456" s="30"/>
      <c r="K456" s="48" t="s">
        <v>62</v>
      </c>
      <c r="L456" s="30"/>
      <c r="M456" s="22" t="s">
        <v>62</v>
      </c>
      <c r="N456" s="30"/>
      <c r="O456" s="86" t="s">
        <v>63</v>
      </c>
      <c r="R456" s="101" t="s">
        <v>62</v>
      </c>
      <c r="T456" s="108" t="s">
        <v>62</v>
      </c>
      <c r="U456" s="30"/>
      <c r="V456" s="85" t="s">
        <v>66</v>
      </c>
      <c r="X456" s="112" t="s">
        <v>63</v>
      </c>
      <c r="Y456" s="86" t="s">
        <v>66</v>
      </c>
      <c r="Z456" s="30"/>
      <c r="AA456" s="22" t="s">
        <v>62</v>
      </c>
      <c r="AC456" s="25" t="s">
        <v>63</v>
      </c>
      <c r="AD456" s="22" t="s">
        <v>66</v>
      </c>
      <c r="AE456" s="30"/>
    </row>
    <row r="457" spans="1:31" x14ac:dyDescent="0.2">
      <c r="A457" s="14">
        <v>186.5</v>
      </c>
      <c r="B457" t="s">
        <v>63</v>
      </c>
      <c r="C457" t="s">
        <v>65</v>
      </c>
      <c r="D457" t="s">
        <v>66</v>
      </c>
      <c r="E457" s="30"/>
      <c r="F457" s="22" t="s">
        <v>65</v>
      </c>
      <c r="G457" s="22" t="s">
        <v>63</v>
      </c>
      <c r="I457" s="48" t="s">
        <v>66</v>
      </c>
      <c r="J457" s="30"/>
      <c r="K457" s="48" t="s">
        <v>63</v>
      </c>
      <c r="L457" s="30"/>
      <c r="M457" s="22" t="s">
        <v>63</v>
      </c>
      <c r="N457" s="49" t="s">
        <v>66</v>
      </c>
      <c r="O457" s="85" t="s">
        <v>66</v>
      </c>
      <c r="R457" s="101" t="s">
        <v>66</v>
      </c>
      <c r="T457" s="108" t="s">
        <v>63</v>
      </c>
      <c r="U457" s="30" t="s">
        <v>66</v>
      </c>
      <c r="V457" s="86" t="s">
        <v>62</v>
      </c>
      <c r="X457" s="112" t="s">
        <v>66</v>
      </c>
      <c r="Y457" s="27"/>
      <c r="Z457" s="30"/>
      <c r="AA457" s="22" t="s">
        <v>62</v>
      </c>
      <c r="AC457" s="25" t="s">
        <v>66</v>
      </c>
      <c r="AD457" s="27"/>
      <c r="AE457" s="30"/>
    </row>
    <row r="458" spans="1:31" x14ac:dyDescent="0.2">
      <c r="A458" s="14">
        <v>187</v>
      </c>
      <c r="B458" t="s">
        <v>63</v>
      </c>
      <c r="C458" t="s">
        <v>65</v>
      </c>
      <c r="E458" s="30"/>
      <c r="F458" s="22" t="s">
        <v>65</v>
      </c>
      <c r="G458" s="22" t="s">
        <v>63</v>
      </c>
      <c r="H458" s="22" t="s">
        <v>66</v>
      </c>
      <c r="I458" s="48" t="s">
        <v>66</v>
      </c>
      <c r="J458" s="49" t="s">
        <v>63</v>
      </c>
      <c r="K458" s="48" t="s">
        <v>66</v>
      </c>
      <c r="L458" s="30"/>
      <c r="M458" s="22" t="s">
        <v>62</v>
      </c>
      <c r="N458" s="30"/>
      <c r="O458" s="85" t="s">
        <v>66</v>
      </c>
      <c r="R458" s="101" t="s">
        <v>62</v>
      </c>
      <c r="T458" s="108" t="s">
        <v>63</v>
      </c>
      <c r="U458" s="30"/>
      <c r="V458" s="86" t="s">
        <v>66</v>
      </c>
      <c r="X458" s="112" t="s">
        <v>66</v>
      </c>
      <c r="Y458" s="27"/>
      <c r="Z458" s="30"/>
      <c r="AA458" s="22" t="s">
        <v>66</v>
      </c>
      <c r="AC458" s="25" t="s">
        <v>66</v>
      </c>
      <c r="AD458" s="27"/>
      <c r="AE458" s="30"/>
    </row>
    <row r="459" spans="1:31" x14ac:dyDescent="0.2">
      <c r="A459" s="14">
        <v>187.5</v>
      </c>
      <c r="B459" t="s">
        <v>63</v>
      </c>
      <c r="C459" t="s">
        <v>66</v>
      </c>
      <c r="E459" s="30"/>
      <c r="F459" s="22" t="s">
        <v>64</v>
      </c>
      <c r="G459" s="22" t="s">
        <v>66</v>
      </c>
      <c r="I459" s="48" t="s">
        <v>62</v>
      </c>
      <c r="J459" s="30"/>
      <c r="K459" s="48" t="s">
        <v>66</v>
      </c>
      <c r="L459" s="30"/>
      <c r="M459" s="22" t="s">
        <v>62</v>
      </c>
      <c r="N459" s="30"/>
      <c r="O459" s="86" t="s">
        <v>63</v>
      </c>
      <c r="P459" s="86" t="s">
        <v>66</v>
      </c>
      <c r="R459" s="101" t="s">
        <v>62</v>
      </c>
      <c r="T459" s="108" t="s">
        <v>63</v>
      </c>
      <c r="U459" s="30"/>
      <c r="V459" s="86" t="s">
        <v>62</v>
      </c>
      <c r="X459" s="112" t="s">
        <v>66</v>
      </c>
      <c r="Y459" s="86" t="s">
        <v>63</v>
      </c>
      <c r="Z459" s="30"/>
      <c r="AA459" s="22" t="s">
        <v>62</v>
      </c>
      <c r="AC459" s="25" t="s">
        <v>63</v>
      </c>
      <c r="AD459" s="27"/>
      <c r="AE459" s="30"/>
    </row>
    <row r="460" spans="1:31" x14ac:dyDescent="0.2">
      <c r="A460" s="14">
        <v>188</v>
      </c>
      <c r="B460" t="s">
        <v>63</v>
      </c>
      <c r="E460" s="30"/>
      <c r="F460" s="22" t="s">
        <v>62</v>
      </c>
      <c r="G460" s="27"/>
      <c r="I460" s="48" t="s">
        <v>62</v>
      </c>
      <c r="J460" s="30"/>
      <c r="K460" s="48" t="s">
        <v>66</v>
      </c>
      <c r="L460" s="30"/>
      <c r="M460" s="22" t="s">
        <v>62</v>
      </c>
      <c r="N460" s="30"/>
      <c r="O460" s="85" t="s">
        <v>66</v>
      </c>
      <c r="R460" s="101" t="s">
        <v>63</v>
      </c>
      <c r="T460" s="108" t="s">
        <v>63</v>
      </c>
      <c r="U460" s="30" t="s">
        <v>66</v>
      </c>
      <c r="V460" s="86" t="s">
        <v>66</v>
      </c>
      <c r="X460" s="112" t="s">
        <v>66</v>
      </c>
      <c r="Y460" s="27"/>
      <c r="Z460" s="30"/>
      <c r="AA460" s="22" t="s">
        <v>66</v>
      </c>
      <c r="AC460" s="25" t="s">
        <v>63</v>
      </c>
      <c r="AD460" s="27"/>
      <c r="AE460" s="30"/>
    </row>
    <row r="461" spans="1:31" x14ac:dyDescent="0.2">
      <c r="A461" s="14">
        <v>188.5</v>
      </c>
      <c r="B461" t="s">
        <v>63</v>
      </c>
      <c r="C461" t="s">
        <v>66</v>
      </c>
      <c r="E461" s="30"/>
      <c r="F461" s="22" t="s">
        <v>64</v>
      </c>
      <c r="G461" s="22" t="s">
        <v>66</v>
      </c>
      <c r="I461" s="48" t="s">
        <v>62</v>
      </c>
      <c r="J461" s="30"/>
      <c r="K461" s="48" t="s">
        <v>63</v>
      </c>
      <c r="L461" s="49" t="s">
        <v>66</v>
      </c>
      <c r="M461" s="22" t="s">
        <v>62</v>
      </c>
      <c r="N461" s="30"/>
      <c r="O461" s="86" t="s">
        <v>63</v>
      </c>
      <c r="P461" s="86" t="s">
        <v>66</v>
      </c>
      <c r="R461" s="101" t="s">
        <v>66</v>
      </c>
      <c r="T461" s="108" t="s">
        <v>63</v>
      </c>
      <c r="U461" s="89" t="s">
        <v>66</v>
      </c>
      <c r="V461" s="85" t="s">
        <v>66</v>
      </c>
      <c r="X461" s="112" t="s">
        <v>63</v>
      </c>
      <c r="Y461" s="27"/>
      <c r="Z461" s="30"/>
      <c r="AA461" s="22" t="s">
        <v>66</v>
      </c>
      <c r="AB461" t="s">
        <v>63</v>
      </c>
      <c r="AC461" s="25" t="s">
        <v>66</v>
      </c>
      <c r="AD461" s="27"/>
      <c r="AE461" s="30"/>
    </row>
    <row r="462" spans="1:31" x14ac:dyDescent="0.2">
      <c r="A462" s="14">
        <v>189</v>
      </c>
      <c r="B462" t="s">
        <v>64</v>
      </c>
      <c r="C462" t="s">
        <v>66</v>
      </c>
      <c r="E462" s="30"/>
      <c r="F462" s="22" t="s">
        <v>65</v>
      </c>
      <c r="G462" s="22" t="s">
        <v>63</v>
      </c>
      <c r="I462" s="48" t="s">
        <v>65</v>
      </c>
      <c r="J462" s="30"/>
      <c r="K462" s="48" t="s">
        <v>71</v>
      </c>
      <c r="L462" s="30"/>
      <c r="M462" s="22" t="s">
        <v>66</v>
      </c>
      <c r="N462" s="30"/>
      <c r="O462" s="86" t="s">
        <v>63</v>
      </c>
      <c r="P462" s="86" t="s">
        <v>66</v>
      </c>
      <c r="R462" s="101" t="s">
        <v>66</v>
      </c>
      <c r="T462" s="108" t="s">
        <v>63</v>
      </c>
      <c r="U462" s="89" t="s">
        <v>66</v>
      </c>
      <c r="V462" s="85" t="s">
        <v>66</v>
      </c>
      <c r="X462" s="112" t="s">
        <v>63</v>
      </c>
      <c r="Y462" s="86" t="s">
        <v>66</v>
      </c>
      <c r="Z462" s="30"/>
      <c r="AA462" s="22" t="s">
        <v>62</v>
      </c>
      <c r="AC462" s="25" t="s">
        <v>66</v>
      </c>
      <c r="AD462" s="27"/>
      <c r="AE462" s="30"/>
    </row>
    <row r="463" spans="1:31" x14ac:dyDescent="0.2">
      <c r="A463" s="14">
        <v>189.5</v>
      </c>
      <c r="B463" t="s">
        <v>63</v>
      </c>
      <c r="E463" s="30"/>
      <c r="F463" s="22" t="s">
        <v>65</v>
      </c>
      <c r="G463" s="22" t="s">
        <v>66</v>
      </c>
      <c r="I463" s="48" t="s">
        <v>66</v>
      </c>
      <c r="J463" s="30"/>
      <c r="K463" s="48" t="s">
        <v>66</v>
      </c>
      <c r="L463" s="30"/>
      <c r="M463" s="22" t="s">
        <v>62</v>
      </c>
      <c r="N463" s="30"/>
      <c r="O463" s="85" t="s">
        <v>66</v>
      </c>
      <c r="R463" s="101" t="s">
        <v>66</v>
      </c>
      <c r="T463" s="108" t="s">
        <v>66</v>
      </c>
      <c r="U463" s="30"/>
      <c r="V463" s="85" t="s">
        <v>62</v>
      </c>
      <c r="X463" s="112" t="s">
        <v>66</v>
      </c>
      <c r="Y463" s="27"/>
      <c r="Z463" s="30"/>
      <c r="AA463" s="22" t="s">
        <v>63</v>
      </c>
      <c r="AC463" s="25" t="s">
        <v>66</v>
      </c>
      <c r="AD463" s="27" t="s">
        <v>63</v>
      </c>
      <c r="AE463" s="30"/>
    </row>
    <row r="464" spans="1:31" x14ac:dyDescent="0.2">
      <c r="A464" s="14">
        <v>190</v>
      </c>
      <c r="B464" t="s">
        <v>63</v>
      </c>
      <c r="C464" t="s">
        <v>64</v>
      </c>
      <c r="D464" t="s">
        <v>66</v>
      </c>
      <c r="E464" s="30"/>
      <c r="F464" s="22" t="s">
        <v>65</v>
      </c>
      <c r="G464" s="22" t="s">
        <v>66</v>
      </c>
      <c r="I464" s="48" t="s">
        <v>65</v>
      </c>
      <c r="J464" s="30"/>
      <c r="K464" s="48" t="s">
        <v>63</v>
      </c>
      <c r="L464" s="30"/>
      <c r="M464" s="22" t="s">
        <v>66</v>
      </c>
      <c r="N464" s="49" t="s">
        <v>63</v>
      </c>
      <c r="O464" s="85" t="s">
        <v>66</v>
      </c>
      <c r="R464" s="101" t="s">
        <v>66</v>
      </c>
      <c r="T464" s="108" t="s">
        <v>63</v>
      </c>
      <c r="U464" s="30" t="s">
        <v>66</v>
      </c>
      <c r="V464" s="86" t="s">
        <v>66</v>
      </c>
      <c r="W464" s="86" t="s">
        <v>63</v>
      </c>
      <c r="X464" s="112" t="s">
        <v>66</v>
      </c>
      <c r="Y464" s="27"/>
      <c r="Z464" s="30"/>
      <c r="AA464" s="22" t="s">
        <v>66</v>
      </c>
      <c r="AC464" s="25" t="s">
        <v>66</v>
      </c>
      <c r="AD464" s="27" t="s">
        <v>63</v>
      </c>
      <c r="AE464" s="30"/>
    </row>
    <row r="465" spans="1:31" x14ac:dyDescent="0.2">
      <c r="A465" s="14">
        <v>190.5</v>
      </c>
      <c r="B465" t="s">
        <v>66</v>
      </c>
      <c r="E465" s="30"/>
      <c r="F465" s="22" t="s">
        <v>63</v>
      </c>
      <c r="G465" s="27"/>
      <c r="I465" s="48" t="s">
        <v>62</v>
      </c>
      <c r="J465" s="30"/>
      <c r="K465" s="48" t="s">
        <v>63</v>
      </c>
      <c r="L465" s="30" t="s">
        <v>66</v>
      </c>
      <c r="M465" s="22" t="s">
        <v>66</v>
      </c>
      <c r="N465" s="30"/>
      <c r="O465" s="85" t="s">
        <v>66</v>
      </c>
      <c r="R465" s="101" t="s">
        <v>66</v>
      </c>
      <c r="T465" s="108" t="s">
        <v>66</v>
      </c>
      <c r="U465" s="30"/>
      <c r="V465" s="86" t="s">
        <v>62</v>
      </c>
      <c r="X465" s="112" t="s">
        <v>66</v>
      </c>
      <c r="Y465" s="27"/>
      <c r="Z465" s="30"/>
      <c r="AA465" s="22" t="s">
        <v>66</v>
      </c>
      <c r="AC465" s="25" t="s">
        <v>66</v>
      </c>
      <c r="AD465" s="27"/>
      <c r="AE465" s="30"/>
    </row>
    <row r="466" spans="1:31" x14ac:dyDescent="0.2">
      <c r="A466" s="14">
        <v>191</v>
      </c>
      <c r="B466" t="s">
        <v>63</v>
      </c>
      <c r="C466" t="s">
        <v>65</v>
      </c>
      <c r="E466" s="30"/>
      <c r="F466" s="22" t="s">
        <v>65</v>
      </c>
      <c r="G466" s="27"/>
      <c r="I466" s="48" t="s">
        <v>62</v>
      </c>
      <c r="J466" s="30"/>
      <c r="K466" s="48" t="s">
        <v>63</v>
      </c>
      <c r="L466" s="30"/>
      <c r="M466" s="22" t="s">
        <v>62</v>
      </c>
      <c r="N466" s="30"/>
      <c r="O466" s="86" t="s">
        <v>63</v>
      </c>
      <c r="P466" s="86" t="s">
        <v>66</v>
      </c>
      <c r="R466" s="101" t="s">
        <v>66</v>
      </c>
      <c r="T466" s="108" t="s">
        <v>63</v>
      </c>
      <c r="U466" s="89" t="s">
        <v>66</v>
      </c>
      <c r="V466" s="85" t="s">
        <v>66</v>
      </c>
      <c r="W466" s="85" t="s">
        <v>63</v>
      </c>
      <c r="X466" s="108" t="s">
        <v>207</v>
      </c>
      <c r="Y466" s="85" t="s">
        <v>66</v>
      </c>
      <c r="Z466" s="30"/>
      <c r="AA466" s="22" t="s">
        <v>207</v>
      </c>
      <c r="AC466" s="25" t="s">
        <v>66</v>
      </c>
      <c r="AD466" s="22" t="s">
        <v>63</v>
      </c>
      <c r="AE466" s="30" t="s">
        <v>207</v>
      </c>
    </row>
    <row r="467" spans="1:31" x14ac:dyDescent="0.2">
      <c r="A467" s="14">
        <v>191.5</v>
      </c>
      <c r="B467" t="s">
        <v>63</v>
      </c>
      <c r="C467" t="s">
        <v>64</v>
      </c>
      <c r="D467" t="s">
        <v>67</v>
      </c>
      <c r="E467" s="30"/>
      <c r="F467" s="22" t="s">
        <v>65</v>
      </c>
      <c r="G467" s="22" t="s">
        <v>63</v>
      </c>
      <c r="I467" s="48" t="s">
        <v>62</v>
      </c>
      <c r="J467" s="30"/>
      <c r="K467" s="48" t="s">
        <v>63</v>
      </c>
      <c r="L467" s="30"/>
      <c r="M467" s="22" t="s">
        <v>66</v>
      </c>
      <c r="N467" s="30"/>
      <c r="O467" s="86" t="s">
        <v>63</v>
      </c>
      <c r="P467" s="86" t="s">
        <v>66</v>
      </c>
      <c r="R467" s="101" t="s">
        <v>66</v>
      </c>
      <c r="T467" s="108" t="s">
        <v>63</v>
      </c>
      <c r="U467" s="30"/>
      <c r="V467" s="85" t="s">
        <v>62</v>
      </c>
      <c r="X467" s="108" t="s">
        <v>66</v>
      </c>
      <c r="Y467" s="27"/>
      <c r="Z467" s="30"/>
      <c r="AA467" s="22" t="s">
        <v>63</v>
      </c>
      <c r="AB467" t="s">
        <v>66</v>
      </c>
      <c r="AC467" s="25" t="s">
        <v>66</v>
      </c>
      <c r="AD467" s="22" t="s">
        <v>207</v>
      </c>
      <c r="AE467" s="30"/>
    </row>
    <row r="468" spans="1:31" x14ac:dyDescent="0.2">
      <c r="A468" s="14">
        <v>192</v>
      </c>
      <c r="B468" t="s">
        <v>63</v>
      </c>
      <c r="C468" t="s">
        <v>64</v>
      </c>
      <c r="E468" s="30"/>
      <c r="F468" s="22" t="s">
        <v>63</v>
      </c>
      <c r="G468" s="27"/>
      <c r="I468" s="48" t="s">
        <v>62</v>
      </c>
      <c r="J468" s="30"/>
      <c r="K468" s="48" t="s">
        <v>63</v>
      </c>
      <c r="L468" s="30"/>
      <c r="M468" s="22" t="s">
        <v>62</v>
      </c>
      <c r="N468" s="30"/>
      <c r="O468" s="85" t="s">
        <v>66</v>
      </c>
      <c r="R468" s="101" t="s">
        <v>63</v>
      </c>
      <c r="S468" s="36" t="s">
        <v>66</v>
      </c>
      <c r="T468" s="108" t="s">
        <v>63</v>
      </c>
      <c r="U468" s="30"/>
      <c r="V468" s="86" t="s">
        <v>66</v>
      </c>
      <c r="W468" s="86" t="s">
        <v>63</v>
      </c>
      <c r="X468" s="112" t="s">
        <v>63</v>
      </c>
      <c r="Y468" s="86" t="s">
        <v>207</v>
      </c>
      <c r="Z468" s="88" t="s">
        <v>66</v>
      </c>
      <c r="AA468" s="86" t="s">
        <v>63</v>
      </c>
      <c r="AC468" s="25" t="s">
        <v>207</v>
      </c>
      <c r="AD468" s="27"/>
      <c r="AE468" s="30"/>
    </row>
    <row r="469" spans="1:31" x14ac:dyDescent="0.2">
      <c r="A469" s="14">
        <v>192.5</v>
      </c>
      <c r="B469" t="s">
        <v>63</v>
      </c>
      <c r="C469" t="s">
        <v>64</v>
      </c>
      <c r="D469" t="s">
        <v>65</v>
      </c>
      <c r="E469" s="30"/>
      <c r="F469" s="22" t="s">
        <v>65</v>
      </c>
      <c r="G469" s="22" t="s">
        <v>64</v>
      </c>
      <c r="I469" s="48" t="s">
        <v>62</v>
      </c>
      <c r="J469" s="30"/>
      <c r="K469" s="48" t="s">
        <v>63</v>
      </c>
      <c r="L469" s="30"/>
      <c r="M469" s="22" t="s">
        <v>62</v>
      </c>
      <c r="N469" s="30"/>
      <c r="O469" s="86" t="s">
        <v>63</v>
      </c>
      <c r="P469" s="86" t="s">
        <v>66</v>
      </c>
      <c r="R469" s="101" t="s">
        <v>62</v>
      </c>
      <c r="T469" s="108" t="s">
        <v>63</v>
      </c>
      <c r="U469" s="89" t="s">
        <v>66</v>
      </c>
      <c r="V469" s="85" t="s">
        <v>66</v>
      </c>
      <c r="W469" s="86" t="s">
        <v>63</v>
      </c>
      <c r="X469" s="112" t="s">
        <v>66</v>
      </c>
      <c r="Y469" s="27"/>
      <c r="Z469" s="30"/>
      <c r="AA469" s="86" t="s">
        <v>62</v>
      </c>
      <c r="AC469" s="25" t="s">
        <v>207</v>
      </c>
      <c r="AD469" s="22" t="s">
        <v>63</v>
      </c>
      <c r="AE469" s="30"/>
    </row>
    <row r="470" spans="1:31" x14ac:dyDescent="0.2">
      <c r="A470" s="14">
        <v>193</v>
      </c>
      <c r="B470" t="s">
        <v>65</v>
      </c>
      <c r="C470" t="s">
        <v>64</v>
      </c>
      <c r="D470" t="s">
        <v>66</v>
      </c>
      <c r="E470" s="30"/>
      <c r="F470" s="22" t="s">
        <v>67</v>
      </c>
      <c r="G470" s="22" t="s">
        <v>63</v>
      </c>
      <c r="I470" s="48" t="s">
        <v>65</v>
      </c>
      <c r="J470" s="30"/>
      <c r="K470" s="48" t="s">
        <v>62</v>
      </c>
      <c r="L470" s="30"/>
      <c r="M470" s="22" t="s">
        <v>66</v>
      </c>
      <c r="N470" s="30"/>
      <c r="O470" s="86" t="s">
        <v>63</v>
      </c>
      <c r="P470" s="86" t="s">
        <v>66</v>
      </c>
      <c r="R470" s="101" t="s">
        <v>66</v>
      </c>
      <c r="T470" s="108" t="s">
        <v>63</v>
      </c>
      <c r="U470" s="89" t="s">
        <v>66</v>
      </c>
      <c r="V470" s="85" t="s">
        <v>62</v>
      </c>
      <c r="X470" s="112" t="s">
        <v>66</v>
      </c>
      <c r="Y470" s="27"/>
      <c r="Z470" s="30"/>
      <c r="AA470" s="86" t="s">
        <v>62</v>
      </c>
      <c r="AC470" s="25" t="s">
        <v>66</v>
      </c>
      <c r="AD470" s="22" t="s">
        <v>63</v>
      </c>
      <c r="AE470" s="30"/>
    </row>
    <row r="471" spans="1:31" x14ac:dyDescent="0.2">
      <c r="A471" s="14">
        <v>193.5</v>
      </c>
      <c r="B471" t="s">
        <v>64</v>
      </c>
      <c r="E471" s="30"/>
      <c r="F471" s="22" t="s">
        <v>65</v>
      </c>
      <c r="G471" s="27"/>
      <c r="I471" s="48" t="s">
        <v>62</v>
      </c>
      <c r="J471" s="30"/>
      <c r="K471" s="48" t="s">
        <v>63</v>
      </c>
      <c r="L471" s="30" t="s">
        <v>65</v>
      </c>
      <c r="M471" s="22" t="s">
        <v>63</v>
      </c>
      <c r="N471" s="30"/>
      <c r="O471" s="86" t="s">
        <v>63</v>
      </c>
      <c r="R471" s="101" t="s">
        <v>62</v>
      </c>
      <c r="T471" s="108" t="s">
        <v>63</v>
      </c>
      <c r="U471" s="30"/>
      <c r="V471" s="85" t="s">
        <v>66</v>
      </c>
      <c r="X471" s="112" t="s">
        <v>66</v>
      </c>
      <c r="Y471" s="86" t="s">
        <v>63</v>
      </c>
      <c r="Z471" s="30"/>
      <c r="AA471" s="86" t="s">
        <v>63</v>
      </c>
      <c r="AC471" s="25" t="s">
        <v>62</v>
      </c>
      <c r="AD471" s="27"/>
      <c r="AE471" s="30"/>
    </row>
    <row r="472" spans="1:31" x14ac:dyDescent="0.2">
      <c r="A472" s="14">
        <v>194</v>
      </c>
      <c r="B472" t="s">
        <v>63</v>
      </c>
      <c r="E472" s="30"/>
      <c r="F472" s="22" t="s">
        <v>62</v>
      </c>
      <c r="G472" s="27"/>
      <c r="I472" s="48" t="s">
        <v>65</v>
      </c>
      <c r="J472" s="30"/>
      <c r="K472" s="48" t="s">
        <v>63</v>
      </c>
      <c r="L472" s="30"/>
      <c r="M472" s="22" t="s">
        <v>62</v>
      </c>
      <c r="N472" s="30"/>
      <c r="O472" s="86" t="s">
        <v>63</v>
      </c>
      <c r="R472" s="101" t="s">
        <v>62</v>
      </c>
      <c r="T472" s="108" t="s">
        <v>63</v>
      </c>
      <c r="U472" s="30"/>
      <c r="V472" s="85" t="s">
        <v>62</v>
      </c>
      <c r="X472" s="112" t="s">
        <v>62</v>
      </c>
      <c r="Y472" s="27"/>
      <c r="Z472" s="30"/>
      <c r="AA472" s="86" t="s">
        <v>62</v>
      </c>
      <c r="AC472" s="25" t="s">
        <v>66</v>
      </c>
      <c r="AD472" s="27"/>
      <c r="AE472" s="30"/>
    </row>
    <row r="473" spans="1:31" x14ac:dyDescent="0.2">
      <c r="A473" s="14">
        <v>194.5</v>
      </c>
      <c r="B473" t="s">
        <v>67</v>
      </c>
      <c r="E473" s="30"/>
      <c r="F473" s="22" t="s">
        <v>65</v>
      </c>
      <c r="G473" s="27"/>
      <c r="I473" s="48" t="s">
        <v>62</v>
      </c>
      <c r="J473" s="30"/>
      <c r="K473" s="48" t="s">
        <v>62</v>
      </c>
      <c r="L473" s="30"/>
      <c r="M473" s="22" t="s">
        <v>62</v>
      </c>
      <c r="N473" s="30"/>
      <c r="O473" s="86" t="s">
        <v>63</v>
      </c>
      <c r="P473" s="86" t="s">
        <v>66</v>
      </c>
      <c r="R473" s="101" t="s">
        <v>66</v>
      </c>
      <c r="T473" s="108" t="s">
        <v>63</v>
      </c>
      <c r="U473" s="30"/>
      <c r="V473" s="85" t="s">
        <v>62</v>
      </c>
      <c r="X473" s="112" t="s">
        <v>62</v>
      </c>
      <c r="Y473" s="27"/>
      <c r="Z473" s="30"/>
      <c r="AA473" s="86" t="s">
        <v>63</v>
      </c>
      <c r="AC473" s="25" t="s">
        <v>66</v>
      </c>
      <c r="AD473" s="27" t="s">
        <v>63</v>
      </c>
      <c r="AE473" s="30"/>
    </row>
    <row r="474" spans="1:31" x14ac:dyDescent="0.2">
      <c r="A474" s="14">
        <v>195</v>
      </c>
      <c r="B474" t="s">
        <v>64</v>
      </c>
      <c r="E474" s="30"/>
      <c r="F474" s="22" t="s">
        <v>67</v>
      </c>
      <c r="G474" s="27"/>
      <c r="I474" s="48" t="s">
        <v>71</v>
      </c>
      <c r="J474" s="30"/>
      <c r="K474" s="48" t="s">
        <v>62</v>
      </c>
      <c r="L474" s="30"/>
      <c r="M474" s="22" t="s">
        <v>66</v>
      </c>
      <c r="N474" s="30"/>
      <c r="O474" s="86" t="s">
        <v>63</v>
      </c>
      <c r="R474" s="101" t="s">
        <v>62</v>
      </c>
      <c r="T474" s="108" t="s">
        <v>63</v>
      </c>
      <c r="U474" s="30"/>
      <c r="V474" s="85" t="s">
        <v>62</v>
      </c>
      <c r="X474" s="112" t="s">
        <v>63</v>
      </c>
      <c r="Y474" s="27"/>
      <c r="Z474" s="30"/>
      <c r="AA474" s="86" t="s">
        <v>62</v>
      </c>
      <c r="AC474" s="25" t="s">
        <v>66</v>
      </c>
      <c r="AD474" s="22" t="s">
        <v>63</v>
      </c>
      <c r="AE474" s="30"/>
    </row>
    <row r="475" spans="1:31" x14ac:dyDescent="0.2">
      <c r="A475" s="14">
        <v>195.5</v>
      </c>
      <c r="B475" t="s">
        <v>64</v>
      </c>
      <c r="C475" t="s">
        <v>63</v>
      </c>
      <c r="E475" s="30"/>
      <c r="F475" s="22" t="s">
        <v>65</v>
      </c>
      <c r="G475" s="22" t="s">
        <v>63</v>
      </c>
      <c r="I475" s="48" t="s">
        <v>63</v>
      </c>
      <c r="J475" s="30"/>
      <c r="K475" s="48" t="s">
        <v>63</v>
      </c>
      <c r="L475" s="30"/>
      <c r="M475" s="22" t="s">
        <v>63</v>
      </c>
      <c r="N475" s="30"/>
      <c r="O475" s="86" t="s">
        <v>63</v>
      </c>
      <c r="R475" s="101" t="s">
        <v>62</v>
      </c>
      <c r="T475" s="108" t="s">
        <v>63</v>
      </c>
      <c r="U475" s="30" t="s">
        <v>66</v>
      </c>
      <c r="V475" s="86" t="s">
        <v>62</v>
      </c>
      <c r="X475" s="112" t="s">
        <v>66</v>
      </c>
      <c r="Y475" s="27"/>
      <c r="Z475" s="30"/>
      <c r="AA475" s="86" t="s">
        <v>66</v>
      </c>
      <c r="AB475" t="s">
        <v>63</v>
      </c>
      <c r="AC475" s="25" t="s">
        <v>66</v>
      </c>
      <c r="AD475" s="27"/>
      <c r="AE475" s="30"/>
    </row>
    <row r="476" spans="1:31" x14ac:dyDescent="0.2">
      <c r="A476" s="14">
        <v>196</v>
      </c>
      <c r="B476" t="s">
        <v>71</v>
      </c>
      <c r="C476" t="s">
        <v>63</v>
      </c>
      <c r="E476" s="30"/>
      <c r="F476" s="22" t="s">
        <v>63</v>
      </c>
      <c r="G476" s="27"/>
      <c r="I476" s="48" t="s">
        <v>63</v>
      </c>
      <c r="J476" s="30"/>
      <c r="K476" s="48" t="s">
        <v>62</v>
      </c>
      <c r="L476" s="30"/>
      <c r="M476" s="22" t="s">
        <v>62</v>
      </c>
      <c r="N476" s="30"/>
      <c r="O476" s="86" t="s">
        <v>63</v>
      </c>
      <c r="R476" s="101" t="s">
        <v>62</v>
      </c>
      <c r="T476" s="108" t="s">
        <v>63</v>
      </c>
      <c r="U476" s="30"/>
      <c r="V476" s="86" t="s">
        <v>66</v>
      </c>
      <c r="X476" s="112" t="s">
        <v>66</v>
      </c>
      <c r="Y476" s="27"/>
      <c r="Z476" s="30"/>
      <c r="AA476" s="86" t="s">
        <v>66</v>
      </c>
      <c r="AC476" s="25" t="s">
        <v>62</v>
      </c>
      <c r="AD476" s="27"/>
      <c r="AE476" s="30"/>
    </row>
    <row r="477" spans="1:31" x14ac:dyDescent="0.2">
      <c r="A477" s="14">
        <v>196.5</v>
      </c>
      <c r="B477" t="s">
        <v>67</v>
      </c>
      <c r="C477" t="s">
        <v>63</v>
      </c>
      <c r="E477" s="30"/>
      <c r="F477" s="22" t="s">
        <v>67</v>
      </c>
      <c r="G477" s="22" t="s">
        <v>64</v>
      </c>
      <c r="I477" s="48" t="s">
        <v>63</v>
      </c>
      <c r="J477" s="30"/>
      <c r="K477" s="48" t="s">
        <v>63</v>
      </c>
      <c r="L477" s="30"/>
      <c r="M477" s="22" t="s">
        <v>62</v>
      </c>
      <c r="N477" s="30"/>
      <c r="O477" s="86" t="s">
        <v>63</v>
      </c>
      <c r="P477" s="86" t="s">
        <v>66</v>
      </c>
      <c r="R477" s="101" t="s">
        <v>62</v>
      </c>
      <c r="T477" s="108" t="s">
        <v>63</v>
      </c>
      <c r="U477" s="89" t="s">
        <v>66</v>
      </c>
      <c r="V477" s="85" t="s">
        <v>66</v>
      </c>
      <c r="X477" s="112" t="s">
        <v>66</v>
      </c>
      <c r="Y477" s="27"/>
      <c r="Z477" s="30"/>
      <c r="AA477" s="86" t="s">
        <v>63</v>
      </c>
      <c r="AC477" s="25" t="s">
        <v>66</v>
      </c>
      <c r="AD477" s="27"/>
      <c r="AE477" s="30"/>
    </row>
    <row r="478" spans="1:31" x14ac:dyDescent="0.2">
      <c r="E478" s="30"/>
      <c r="F478" s="27"/>
      <c r="I478" s="25"/>
      <c r="J478" s="30"/>
      <c r="L478" s="30"/>
      <c r="N478" s="30"/>
      <c r="R478" s="25"/>
      <c r="AC478" s="25"/>
      <c r="AD478" s="27"/>
      <c r="AE478" s="30"/>
    </row>
    <row r="479" spans="1:31" s="15" customFormat="1" x14ac:dyDescent="0.2">
      <c r="A479" s="19" t="s">
        <v>72</v>
      </c>
      <c r="B479" s="15">
        <v>2006</v>
      </c>
      <c r="F479" s="28">
        <v>2007</v>
      </c>
      <c r="I479" s="28">
        <v>2008</v>
      </c>
      <c r="J479" s="33"/>
      <c r="K479" s="15">
        <v>2009</v>
      </c>
      <c r="L479" s="33"/>
      <c r="M479" s="15">
        <v>2010</v>
      </c>
      <c r="N479" s="33"/>
      <c r="O479" s="15">
        <v>2011</v>
      </c>
      <c r="R479" s="28">
        <v>2012</v>
      </c>
      <c r="T479" s="28">
        <v>2013</v>
      </c>
      <c r="U479" s="33"/>
      <c r="V479" s="15">
        <v>2014</v>
      </c>
      <c r="X479" s="15">
        <v>2015</v>
      </c>
      <c r="Z479" s="33"/>
      <c r="AA479" s="15">
        <v>2016</v>
      </c>
      <c r="AC479" s="28">
        <v>2017</v>
      </c>
      <c r="AE479" s="111"/>
    </row>
    <row r="480" spans="1:31" x14ac:dyDescent="0.2">
      <c r="A480" s="18" t="s">
        <v>65</v>
      </c>
      <c r="B480">
        <f>COUNTIF(B84:E477,"RKAL")</f>
        <v>159</v>
      </c>
      <c r="F480" s="25">
        <f>COUNTIF(F84:H477,"RKAL")</f>
        <v>148</v>
      </c>
      <c r="I480" s="25">
        <f>COUNTIF(I84:J477,"RKAL")</f>
        <v>9</v>
      </c>
      <c r="J480" s="30"/>
      <c r="K480" s="25">
        <f>COUNTIF(K84:L477,"RKAL")</f>
        <v>1</v>
      </c>
      <c r="L480" s="30"/>
      <c r="M480" s="25">
        <f>COUNTIF(M84:N477,"RKAL")</f>
        <v>0</v>
      </c>
      <c r="N480" s="30"/>
      <c r="O480" s="25">
        <f>COUNTIF(O84:Q477,"RKAL")</f>
        <v>0</v>
      </c>
      <c r="R480" s="25">
        <f>COUNTIF(R84:S477,"RKAL")</f>
        <v>0</v>
      </c>
      <c r="T480" s="25">
        <f>COUNTIF(T84:U477,"RKAL")</f>
        <v>0</v>
      </c>
      <c r="U480" s="30"/>
      <c r="V480" s="25">
        <f>COUNTIF(V84:W477,"RKAL")</f>
        <v>0</v>
      </c>
      <c r="X480" s="25">
        <f>COUNTIF(X84:Z477,"RK")</f>
        <v>2</v>
      </c>
      <c r="Y480" s="27"/>
      <c r="Z480" s="30"/>
      <c r="AA480" s="25">
        <f>COUNTIF(AA84:AB477,"RK")</f>
        <v>1</v>
      </c>
      <c r="AC480" s="25">
        <f>COUNTIF(AC84:AE477,"RK")</f>
        <v>4</v>
      </c>
      <c r="AD480" s="27"/>
      <c r="AE480" s="30"/>
    </row>
    <row r="481" spans="1:31" x14ac:dyDescent="0.2">
      <c r="A481" s="18" t="s">
        <v>67</v>
      </c>
      <c r="B481">
        <f>COUNTIF(B84:E477,"RKDO")</f>
        <v>42</v>
      </c>
      <c r="F481" s="25">
        <f>COUNTIF(F84:H477,"RKDO")</f>
        <v>56</v>
      </c>
      <c r="I481" s="25">
        <f>COUNTIF(I84:J477,"RKDO")</f>
        <v>0</v>
      </c>
      <c r="J481" s="30"/>
      <c r="K481" s="25">
        <f>COUNTIF(K84:L477,"RKDO")</f>
        <v>0</v>
      </c>
      <c r="L481" s="30"/>
      <c r="M481" s="25">
        <f>COUNTIF(M84:N477,"RKDO")</f>
        <v>0</v>
      </c>
      <c r="N481" s="30"/>
      <c r="O481" s="25">
        <f>COUNTIF(O84:Q477,"RKDO")</f>
        <v>0</v>
      </c>
      <c r="R481" s="25">
        <f>COUNTIF(R84:S477,"RKDO")</f>
        <v>0</v>
      </c>
      <c r="T481" s="25">
        <f>COUNTIF(T84:U477,"RKDO")</f>
        <v>0</v>
      </c>
      <c r="U481" s="30"/>
      <c r="V481" s="25">
        <f>COUNTIF(V84:W477,"RKDO")</f>
        <v>0</v>
      </c>
      <c r="X481" s="25">
        <f>COUNTIF(X84:Z477,"RKDO")</f>
        <v>0</v>
      </c>
      <c r="Y481" s="27"/>
      <c r="Z481" s="30"/>
      <c r="AA481" s="25">
        <f>COUNTIF(AA84:AB477,"RKDO")</f>
        <v>0</v>
      </c>
      <c r="AC481" s="25">
        <f>COUNTIF(AC84:AD477,"RKDO")</f>
        <v>0</v>
      </c>
      <c r="AD481" s="27"/>
      <c r="AE481" s="30"/>
    </row>
    <row r="482" spans="1:31" x14ac:dyDescent="0.2">
      <c r="A482" s="18" t="s">
        <v>64</v>
      </c>
      <c r="B482">
        <f>COUNTIF(B84:E477,"RKDE")</f>
        <v>207</v>
      </c>
      <c r="F482" s="25">
        <f>COUNTIF(F84:H477,"RKDE")</f>
        <v>52</v>
      </c>
      <c r="I482" s="25">
        <f>COUNTIF(I84:J477,"RKDE")</f>
        <v>1</v>
      </c>
      <c r="J482" s="30"/>
      <c r="K482" s="25">
        <f>COUNTIF(K84:L477,"RKDE")</f>
        <v>0</v>
      </c>
      <c r="L482" s="30"/>
      <c r="M482" s="25">
        <f>COUNTIF(M84:N477,"RKDE")</f>
        <v>0</v>
      </c>
      <c r="N482" s="30"/>
      <c r="O482" s="25">
        <f>COUNTIF(O84:Q477,"RKDE")</f>
        <v>0</v>
      </c>
      <c r="R482" s="25">
        <f>COUNTIF(R84:S477,"RKDE")</f>
        <v>0</v>
      </c>
      <c r="T482" s="25">
        <f>COUNTIF(T84:U477,"RKDE")</f>
        <v>0</v>
      </c>
      <c r="U482" s="30"/>
      <c r="V482" s="25">
        <f>COUNTIF(V84:W477,"RKDE")</f>
        <v>0</v>
      </c>
      <c r="X482" s="25">
        <f>COUNTIF(X84:Z477,"RKDE")</f>
        <v>0</v>
      </c>
      <c r="Y482" s="27"/>
      <c r="Z482" s="30"/>
      <c r="AA482" s="25">
        <f>COUNTIF(AA84:AB477,"RKDE")</f>
        <v>0</v>
      </c>
      <c r="AC482" s="25">
        <f>COUNTIF(AC84:AD477,"RKDE")</f>
        <v>0</v>
      </c>
      <c r="AD482" s="27"/>
      <c r="AE482" s="30"/>
    </row>
    <row r="483" spans="1:31" x14ac:dyDescent="0.2">
      <c r="A483" s="18" t="s">
        <v>71</v>
      </c>
      <c r="B483">
        <f>COUNTIF(B84:E477,"PP")</f>
        <v>6</v>
      </c>
      <c r="F483" s="25">
        <f>COUNTIF(F84:H477,"PP")</f>
        <v>0</v>
      </c>
      <c r="I483" s="25">
        <f>COUNTIF(I84:J477,"PP")</f>
        <v>3</v>
      </c>
      <c r="J483" s="30"/>
      <c r="K483" s="25">
        <f>COUNTIF(K84:L477,"PP")</f>
        <v>1</v>
      </c>
      <c r="L483" s="30"/>
      <c r="M483" s="25">
        <f>COUNTIF(M84:N477,"PP")</f>
        <v>0</v>
      </c>
      <c r="N483" s="30"/>
      <c r="O483" s="25">
        <f>COUNTIF(O84:Q477,"PP")</f>
        <v>0</v>
      </c>
      <c r="R483" s="25">
        <f>COUNTIF(R84:S477,"PP")</f>
        <v>0</v>
      </c>
      <c r="T483" s="25">
        <f>COUNTIF(T84:U477,"PP")</f>
        <v>0</v>
      </c>
      <c r="U483" s="30"/>
      <c r="V483" s="25">
        <f>COUNTIF(V84:W477,"PP")</f>
        <v>0</v>
      </c>
      <c r="X483" s="25">
        <f>COUNTIF(X84:Z477,"PP")</f>
        <v>0</v>
      </c>
      <c r="Y483" s="27"/>
      <c r="Z483" s="30"/>
      <c r="AA483" s="25">
        <f>COUNTIF(AA84:AC477,"PP")</f>
        <v>0</v>
      </c>
      <c r="AC483" s="25">
        <f>COUNTIF(AC84:AE477,"PP")</f>
        <v>0</v>
      </c>
      <c r="AD483" s="27"/>
      <c r="AE483" s="30"/>
    </row>
    <row r="484" spans="1:31" x14ac:dyDescent="0.2">
      <c r="A484" s="18" t="s">
        <v>63</v>
      </c>
      <c r="B484">
        <f>COUNTIF(B84:E477,"KO")</f>
        <v>152</v>
      </c>
      <c r="F484" s="25">
        <f>COUNTIF(F84:H477,"KO")</f>
        <v>150</v>
      </c>
      <c r="I484" s="25">
        <f>COUNTIF(I84:J477,"KO")</f>
        <v>102</v>
      </c>
      <c r="J484" s="30"/>
      <c r="K484" s="25">
        <f>COUNTIF(K84:L477,"KO")</f>
        <v>226</v>
      </c>
      <c r="L484" s="30"/>
      <c r="M484" s="25">
        <f>COUNTIF(M84:N477,"KO")</f>
        <v>37</v>
      </c>
      <c r="N484" s="30"/>
      <c r="O484" s="25">
        <f>COUNTIF(O84:Q477,"KO")</f>
        <v>302</v>
      </c>
      <c r="R484" s="25">
        <f>COUNTIF(R84:S477,"KO")</f>
        <v>13</v>
      </c>
      <c r="T484" s="25">
        <f>COUNTIF(T84:U477,"KO")</f>
        <v>268</v>
      </c>
      <c r="U484" s="30"/>
      <c r="V484" s="25">
        <f>COUNTIF(V84:W477,"KO")</f>
        <v>143</v>
      </c>
      <c r="X484" s="25">
        <f>COUNTIF(X84:Z477,"KO")</f>
        <v>184</v>
      </c>
      <c r="Y484" s="27"/>
      <c r="Z484" s="30"/>
      <c r="AA484" s="25">
        <f>COUNTIF(AA84:AB477,"KO")</f>
        <v>31</v>
      </c>
      <c r="AC484" s="25">
        <f>COUNTIF(AC84:AE477,"KO")</f>
        <v>227</v>
      </c>
      <c r="AD484" s="27"/>
      <c r="AE484" s="30"/>
    </row>
    <row r="485" spans="1:31" x14ac:dyDescent="0.2">
      <c r="A485" s="18" t="s">
        <v>174</v>
      </c>
      <c r="F485" s="25"/>
      <c r="I485" s="25"/>
      <c r="J485" s="30"/>
      <c r="K485" s="25"/>
      <c r="L485" s="30"/>
      <c r="M485" s="25">
        <f>COUNTIF(M84:N477,"KOD")</f>
        <v>15</v>
      </c>
      <c r="N485" s="30"/>
      <c r="O485" s="25">
        <f>COUNTIF(O84:Q477,"KOD")</f>
        <v>0</v>
      </c>
      <c r="R485" s="25">
        <f>COUNTIF(R84:S477,"KOD")</f>
        <v>0</v>
      </c>
      <c r="T485" s="25">
        <f>COUNTIF(T84:U477,"KOD")</f>
        <v>0</v>
      </c>
      <c r="U485" s="30"/>
      <c r="V485" s="25">
        <f>COUNTIF(V84:W477,"KOD")</f>
        <v>0</v>
      </c>
      <c r="X485" s="25">
        <f>COUNTIF(X84:Z477,"KOD")</f>
        <v>0</v>
      </c>
      <c r="Y485" s="27"/>
      <c r="Z485" s="30"/>
      <c r="AA485" s="25">
        <f>COUNTIF(AA84:AB477,"KOD")</f>
        <v>0</v>
      </c>
      <c r="AC485" s="25">
        <f>COUNTIF(AC84:AD477,"KOD")</f>
        <v>0</v>
      </c>
      <c r="AD485" s="27"/>
      <c r="AE485" s="30"/>
    </row>
    <row r="486" spans="1:31" x14ac:dyDescent="0.2">
      <c r="A486" s="18" t="s">
        <v>62</v>
      </c>
      <c r="B486">
        <f>COUNTIF(B84:E477,"BALI")</f>
        <v>35</v>
      </c>
      <c r="F486" s="25">
        <f>COUNTIF(F84:H477,"BALI")</f>
        <v>82</v>
      </c>
      <c r="I486" s="25">
        <f>COUNTIF(I84:J477,"BALI")</f>
        <v>217</v>
      </c>
      <c r="J486" s="30"/>
      <c r="K486" s="25">
        <f>COUNTIF(K84:L477,"BALI")</f>
        <v>109</v>
      </c>
      <c r="L486" s="30"/>
      <c r="M486" s="25">
        <f>COUNTIF(M84:N477,"BALI")</f>
        <v>279</v>
      </c>
      <c r="N486" s="30"/>
      <c r="O486" s="25">
        <f>COUNTIF(O84:P477,"BALI")</f>
        <v>35</v>
      </c>
      <c r="R486" s="25">
        <f>COUNTIF(R84:S477,"BALI")</f>
        <v>260</v>
      </c>
      <c r="T486" s="25">
        <f>COUNTIF(T84:U477,"BALI")</f>
        <v>78</v>
      </c>
      <c r="U486" s="30"/>
      <c r="V486" s="25">
        <f>COUNTIF(V84:W477,"BALI")</f>
        <v>163</v>
      </c>
      <c r="X486" s="25">
        <f>COUNTIF(X84:Z477,"BALI")</f>
        <v>114</v>
      </c>
      <c r="Y486" s="27"/>
      <c r="Z486" s="30"/>
      <c r="AA486" s="25">
        <f>COUNTIF(AA84:AB477,"BALI")</f>
        <v>241</v>
      </c>
      <c r="AC486" s="25">
        <f>COUNTIF(AC84:AD477,"BALI")</f>
        <v>44</v>
      </c>
      <c r="AD486" s="27"/>
      <c r="AE486" s="30"/>
    </row>
    <row r="487" spans="1:31" x14ac:dyDescent="0.2">
      <c r="A487" s="18" t="s">
        <v>66</v>
      </c>
      <c r="B487">
        <f>COUNTIF(B84:E477,"SG")</f>
        <v>56</v>
      </c>
      <c r="F487" s="25">
        <f>COUNTIF(F84:H477,"SG")</f>
        <v>31</v>
      </c>
      <c r="I487" s="25">
        <f>COUNTIF(I84:J477,"SG")</f>
        <v>72</v>
      </c>
      <c r="J487" s="30"/>
      <c r="K487" s="25">
        <f>COUNTIF(K84:L477,"SG")</f>
        <v>101</v>
      </c>
      <c r="L487" s="30"/>
      <c r="M487" s="25">
        <f>COUNTIF(M84:N477,"SG")</f>
        <v>74</v>
      </c>
      <c r="N487" s="30"/>
      <c r="O487" s="25">
        <f>COUNTIF(O84:Q477,"SG")</f>
        <v>146</v>
      </c>
      <c r="R487" s="25">
        <f>COUNTIF(R84:S477,"SG")</f>
        <v>123</v>
      </c>
      <c r="T487" s="25">
        <f>COUNTIF(T84:U477,"SG")</f>
        <v>129</v>
      </c>
      <c r="U487" s="30"/>
      <c r="V487" s="25">
        <f>COUNTIF(V84:W477,"SG")</f>
        <v>138</v>
      </c>
      <c r="X487" s="25">
        <f>COUNTIF(X84:Z477,"SG")</f>
        <v>161</v>
      </c>
      <c r="Y487" s="27"/>
      <c r="Z487" s="30"/>
      <c r="AA487" s="25">
        <f>COUNTIF(AA84:AB477,"SG")</f>
        <v>120</v>
      </c>
      <c r="AC487" s="25">
        <f>COUNTIF(AC84:AE477,"SG")</f>
        <v>129</v>
      </c>
      <c r="AD487" s="27"/>
      <c r="AE487" s="30"/>
    </row>
    <row r="488" spans="1:31" x14ac:dyDescent="0.2">
      <c r="A488" s="18" t="s">
        <v>68</v>
      </c>
      <c r="B488">
        <f>COUNTIF(B84:E477,"WW")</f>
        <v>1</v>
      </c>
      <c r="F488" s="25">
        <f>COUNTIF(F84:H477,"WW")</f>
        <v>1</v>
      </c>
      <c r="I488" s="25">
        <f>COUNTIF(I84:J477,"WW")</f>
        <v>1</v>
      </c>
      <c r="J488" s="30"/>
      <c r="K488" s="25">
        <f>COUNTIF(K84:L477,"WW")</f>
        <v>10</v>
      </c>
      <c r="L488" s="30"/>
      <c r="M488" s="25">
        <f>COUNTIF(M84:N477,"WW")</f>
        <v>3</v>
      </c>
      <c r="N488" s="30"/>
      <c r="O488" s="25">
        <f>COUNTIF(O84:Q477,"WW")</f>
        <v>11</v>
      </c>
      <c r="R488" s="25">
        <f>COUNTIF(R84:S477,"WW")</f>
        <v>3</v>
      </c>
      <c r="T488" s="25">
        <f>COUNTIF(T84:U477,"WW")</f>
        <v>17</v>
      </c>
      <c r="U488" s="30"/>
      <c r="V488" s="25">
        <f>COUNTIF(V84:W477,"WW")</f>
        <v>1</v>
      </c>
      <c r="X488" s="25">
        <f>COUNTIF(X84:Z477,"WW")</f>
        <v>13</v>
      </c>
      <c r="Y488" s="27"/>
      <c r="Z488" s="30"/>
      <c r="AA488" s="25">
        <f>COUNTIF(AA84:AB477,"WW")</f>
        <v>9</v>
      </c>
      <c r="AC488" s="25">
        <f>COUNTIF(AC84:AE477,"WW")</f>
        <v>12</v>
      </c>
      <c r="AD488" s="27"/>
      <c r="AE488" s="30"/>
    </row>
    <row r="489" spans="1:31" x14ac:dyDescent="0.2">
      <c r="A489" s="18" t="s">
        <v>70</v>
      </c>
      <c r="B489">
        <f>COUNTIF(B84:E477,"AS")</f>
        <v>2</v>
      </c>
      <c r="F489" s="25">
        <f>COUNTIF(F84:H477,"AS")</f>
        <v>1</v>
      </c>
      <c r="I489" s="25">
        <f>COUNTIF(I84:J477,"AS")</f>
        <v>1</v>
      </c>
      <c r="J489" s="30"/>
      <c r="K489" s="25">
        <f>COUNTIF(K84:L477,"AS")</f>
        <v>1</v>
      </c>
      <c r="L489" s="30"/>
      <c r="M489" s="25">
        <f>COUNTIF(M84:N477,"AS")</f>
        <v>1</v>
      </c>
      <c r="N489" s="30"/>
      <c r="O489" s="25">
        <f>COUNTIF(O84:Q477,"AS")</f>
        <v>1</v>
      </c>
      <c r="R489" s="25">
        <f>COUNTIF(R84:S477,"AS")</f>
        <v>1</v>
      </c>
      <c r="T489" s="25">
        <f>COUNTIF(T84:U477,"AS")</f>
        <v>2</v>
      </c>
      <c r="U489" s="30"/>
      <c r="V489" s="25">
        <f>COUNTIF(V84:W477,"AS")</f>
        <v>2</v>
      </c>
      <c r="X489" s="25">
        <f>COUNTIF(X84:Z477,"AS")</f>
        <v>2</v>
      </c>
      <c r="Y489" s="27"/>
      <c r="Z489" s="30"/>
      <c r="AA489" s="25">
        <f>COUNTIF(AA84:AB477,"AS")</f>
        <v>2</v>
      </c>
      <c r="AC489" s="25">
        <f>COUNTIF(AC84:AD477,"AS")</f>
        <v>1</v>
      </c>
      <c r="AD489" s="27"/>
      <c r="AE489" s="30"/>
    </row>
    <row r="490" spans="1:31" x14ac:dyDescent="0.2">
      <c r="A490" s="18" t="s">
        <v>69</v>
      </c>
      <c r="B490">
        <f>COUNTIF(B84:E477,"PS")</f>
        <v>5</v>
      </c>
      <c r="F490" s="25">
        <f>COUNTIF(F84:H477,"PS")</f>
        <v>1</v>
      </c>
      <c r="I490" s="25">
        <f>COUNTIF(I84:J477,"PS")</f>
        <v>0</v>
      </c>
      <c r="J490" s="30"/>
      <c r="K490" s="25">
        <f>COUNTIF(K84:L477,"PS")</f>
        <v>0</v>
      </c>
      <c r="L490" s="30"/>
      <c r="M490" s="25">
        <f>COUNTIF(M84:N477,"PS")</f>
        <v>1</v>
      </c>
      <c r="N490" s="30"/>
      <c r="O490" s="25">
        <f>COUNTIF(O84:P477,"PS")</f>
        <v>0</v>
      </c>
      <c r="R490" s="25">
        <f>COUNTIF(R84:S477,"PS")</f>
        <v>1</v>
      </c>
      <c r="T490" s="25">
        <f>COUNTIF(T84:U477,"PS")</f>
        <v>0</v>
      </c>
      <c r="U490" s="30"/>
      <c r="V490" s="25">
        <f>COUNTIF(V84:W477,"PS")</f>
        <v>0</v>
      </c>
      <c r="X490" s="25">
        <f>COUNTIF(X84:Z477,"PS")</f>
        <v>0</v>
      </c>
      <c r="Y490" s="27"/>
      <c r="Z490" s="30"/>
      <c r="AA490" s="25">
        <f>COUNTIF(AA84:AB477,"PS")</f>
        <v>1</v>
      </c>
      <c r="AC490" s="25">
        <f>COUNTIF(AC84:AE477,"PS")</f>
        <v>3</v>
      </c>
      <c r="AD490" s="27"/>
      <c r="AE490" s="30"/>
    </row>
    <row r="491" spans="1:31" x14ac:dyDescent="0.2">
      <c r="A491" s="18" t="s">
        <v>101</v>
      </c>
      <c r="F491" s="27"/>
      <c r="I491" s="27"/>
      <c r="J491" s="27"/>
      <c r="K491" s="27"/>
      <c r="L491" s="27"/>
      <c r="M491" s="27"/>
      <c r="N491" s="27"/>
      <c r="O491" s="27"/>
      <c r="R491" s="27"/>
      <c r="T491" s="27"/>
      <c r="U491" s="30"/>
      <c r="V491" s="27"/>
      <c r="X491" s="25">
        <f>COUNTIF(X84:Z477,"CG")</f>
        <v>5</v>
      </c>
      <c r="Y491" s="27"/>
      <c r="Z491" s="30"/>
      <c r="AA491" s="25">
        <f>COUNTIF(AA84:AB477,"CG")</f>
        <v>9</v>
      </c>
      <c r="AC491" s="25">
        <f>COUNTIF(AC84:AE477,"CG")</f>
        <v>21</v>
      </c>
      <c r="AD491" s="27"/>
      <c r="AE491" s="30"/>
    </row>
    <row r="492" spans="1:31" x14ac:dyDescent="0.2">
      <c r="A492" s="18" t="s">
        <v>99</v>
      </c>
      <c r="F492" s="27"/>
      <c r="I492" s="27"/>
      <c r="J492" s="27"/>
      <c r="K492" s="27"/>
      <c r="L492" s="27"/>
      <c r="M492" s="27"/>
      <c r="N492" s="27"/>
      <c r="O492" s="27"/>
      <c r="R492" s="27"/>
      <c r="T492" s="27"/>
      <c r="U492" s="30"/>
      <c r="V492" s="27"/>
      <c r="X492" s="27"/>
      <c r="Y492" s="27"/>
      <c r="Z492" s="30"/>
      <c r="AA492" s="25">
        <f>COUNTIF(AA84:AB477,"MU")</f>
        <v>2</v>
      </c>
      <c r="AC492" s="25">
        <f>COUNTIF(AC84:AE477,"MU")</f>
        <v>17</v>
      </c>
      <c r="AD492" s="27"/>
      <c r="AE492" s="30"/>
    </row>
    <row r="493" spans="1:31" x14ac:dyDescent="0.2">
      <c r="A493" s="18" t="s">
        <v>310</v>
      </c>
      <c r="F493" s="27"/>
      <c r="I493" s="27"/>
      <c r="J493" s="27"/>
      <c r="K493" s="27"/>
      <c r="L493" s="27"/>
      <c r="M493" s="27"/>
      <c r="N493" s="27"/>
      <c r="O493" s="27"/>
      <c r="R493" s="27"/>
      <c r="T493" s="27"/>
      <c r="U493" s="30"/>
      <c r="V493" s="27"/>
      <c r="X493" s="27"/>
      <c r="Y493" s="27"/>
      <c r="Z493" s="30"/>
      <c r="AA493" s="27"/>
      <c r="AC493" s="25">
        <f>COUNTIF(AC84:AD477,"MW")</f>
        <v>1</v>
      </c>
      <c r="AD493" s="27"/>
      <c r="AE493" s="30"/>
    </row>
    <row r="494" spans="1:31" x14ac:dyDescent="0.2">
      <c r="A494" s="18" t="s">
        <v>309</v>
      </c>
      <c r="F494" s="27"/>
      <c r="I494" s="27"/>
      <c r="J494" s="27"/>
      <c r="K494" s="27"/>
      <c r="L494" s="27"/>
      <c r="M494" s="27"/>
      <c r="N494" s="27"/>
      <c r="O494" s="27"/>
      <c r="R494" s="27"/>
      <c r="T494" s="27"/>
      <c r="U494" s="30"/>
      <c r="V494" s="27"/>
      <c r="X494" s="27"/>
      <c r="Y494" s="27"/>
      <c r="Z494" s="30"/>
      <c r="AA494" s="27"/>
      <c r="AC494" s="25">
        <f>COUNTIF(AC84:AD477,"DF")</f>
        <v>2</v>
      </c>
      <c r="AD494" s="27"/>
      <c r="AE494" s="30"/>
    </row>
    <row r="495" spans="1:31" x14ac:dyDescent="0.2">
      <c r="U495" s="30"/>
      <c r="Y495" s="27"/>
      <c r="Z495" s="30"/>
      <c r="AC495" s="25"/>
      <c r="AD495" s="27"/>
      <c r="AE495" s="30"/>
    </row>
    <row r="496" spans="1:31" x14ac:dyDescent="0.2">
      <c r="A496" s="18" t="s">
        <v>51</v>
      </c>
      <c r="K496">
        <f>SUM(K480:K490)</f>
        <v>449</v>
      </c>
      <c r="M496">
        <f>SUM(M480:M490)</f>
        <v>410</v>
      </c>
      <c r="O496">
        <f>SUM(O480:O490)</f>
        <v>495</v>
      </c>
      <c r="R496">
        <f>SUM(R480:R490)</f>
        <v>401</v>
      </c>
      <c r="T496">
        <f>SUM(T480:T490)</f>
        <v>494</v>
      </c>
      <c r="U496" s="30"/>
      <c r="V496">
        <f>SUM(V480:V490)</f>
        <v>447</v>
      </c>
      <c r="X496">
        <f>SUM(X480:X491)</f>
        <v>481</v>
      </c>
      <c r="Y496" s="27"/>
      <c r="Z496" s="30"/>
      <c r="AA496">
        <f>SUM(AA480:AA492)</f>
        <v>416</v>
      </c>
      <c r="AC496" s="25">
        <f>SUM(AC480:AC494)</f>
        <v>461</v>
      </c>
      <c r="AD496" s="27"/>
      <c r="AE496" s="30"/>
    </row>
    <row r="499" spans="1:13" x14ac:dyDescent="0.2">
      <c r="A499" s="19" t="s">
        <v>72</v>
      </c>
      <c r="B499">
        <v>2006</v>
      </c>
      <c r="C499">
        <v>2007</v>
      </c>
      <c r="D499">
        <v>2008</v>
      </c>
      <c r="E499">
        <v>2009</v>
      </c>
      <c r="F499">
        <v>2010</v>
      </c>
      <c r="G499">
        <v>2011</v>
      </c>
      <c r="H499">
        <v>2012</v>
      </c>
      <c r="I499">
        <v>2013</v>
      </c>
      <c r="J499">
        <v>2014</v>
      </c>
      <c r="K499">
        <v>2015</v>
      </c>
      <c r="L499">
        <v>2016</v>
      </c>
      <c r="M499">
        <v>2017</v>
      </c>
    </row>
    <row r="500" spans="1:13" x14ac:dyDescent="0.2">
      <c r="A500" s="18" t="s">
        <v>65</v>
      </c>
      <c r="B500">
        <v>159</v>
      </c>
      <c r="C500">
        <v>148</v>
      </c>
      <c r="D500">
        <v>9</v>
      </c>
      <c r="E500">
        <v>1</v>
      </c>
      <c r="F500">
        <v>0</v>
      </c>
      <c r="G500">
        <v>0</v>
      </c>
      <c r="H500">
        <v>0</v>
      </c>
      <c r="I500">
        <v>0</v>
      </c>
      <c r="J500">
        <v>0</v>
      </c>
      <c r="K500">
        <v>2</v>
      </c>
      <c r="L500">
        <v>1</v>
      </c>
      <c r="M500">
        <v>4</v>
      </c>
    </row>
    <row r="501" spans="1:13" x14ac:dyDescent="0.2">
      <c r="A501" s="18" t="s">
        <v>67</v>
      </c>
      <c r="B501">
        <v>42</v>
      </c>
      <c r="C501">
        <v>56</v>
      </c>
      <c r="D501">
        <v>0</v>
      </c>
      <c r="E501">
        <v>0</v>
      </c>
      <c r="F501">
        <v>0</v>
      </c>
      <c r="G501">
        <v>0</v>
      </c>
      <c r="H501">
        <v>0</v>
      </c>
      <c r="I501">
        <v>0</v>
      </c>
      <c r="J501">
        <v>0</v>
      </c>
      <c r="K501">
        <v>0</v>
      </c>
      <c r="L501">
        <v>0</v>
      </c>
      <c r="M501">
        <v>0</v>
      </c>
    </row>
    <row r="502" spans="1:13" x14ac:dyDescent="0.2">
      <c r="A502" s="18" t="s">
        <v>64</v>
      </c>
      <c r="B502">
        <v>207</v>
      </c>
      <c r="C502">
        <v>52</v>
      </c>
      <c r="D502">
        <v>1</v>
      </c>
      <c r="E502">
        <v>0</v>
      </c>
      <c r="F502">
        <v>0</v>
      </c>
      <c r="G502">
        <v>0</v>
      </c>
      <c r="H502">
        <v>0</v>
      </c>
      <c r="I502">
        <v>0</v>
      </c>
      <c r="J502">
        <v>0</v>
      </c>
      <c r="K502">
        <v>0</v>
      </c>
      <c r="L502">
        <v>0</v>
      </c>
      <c r="M502">
        <v>0</v>
      </c>
    </row>
    <row r="503" spans="1:13" x14ac:dyDescent="0.2">
      <c r="A503" s="18" t="s">
        <v>71</v>
      </c>
      <c r="B503">
        <v>6</v>
      </c>
      <c r="C503">
        <v>0</v>
      </c>
      <c r="D503">
        <v>3</v>
      </c>
      <c r="E503">
        <v>1</v>
      </c>
      <c r="F503">
        <v>0</v>
      </c>
      <c r="G503">
        <v>0</v>
      </c>
      <c r="H503">
        <v>0</v>
      </c>
      <c r="I503">
        <v>0</v>
      </c>
      <c r="J503">
        <v>0</v>
      </c>
      <c r="K503">
        <v>0</v>
      </c>
      <c r="L503">
        <v>0</v>
      </c>
      <c r="M503">
        <v>0</v>
      </c>
    </row>
    <row r="504" spans="1:13" x14ac:dyDescent="0.2">
      <c r="A504" s="18" t="s">
        <v>63</v>
      </c>
      <c r="B504">
        <v>152</v>
      </c>
      <c r="C504">
        <v>150</v>
      </c>
      <c r="D504">
        <v>102</v>
      </c>
      <c r="E504">
        <v>226</v>
      </c>
      <c r="F504">
        <v>37</v>
      </c>
      <c r="G504">
        <v>302</v>
      </c>
      <c r="H504">
        <v>13</v>
      </c>
      <c r="I504">
        <v>268</v>
      </c>
      <c r="J504">
        <v>143</v>
      </c>
      <c r="K504">
        <v>184</v>
      </c>
      <c r="L504">
        <v>31</v>
      </c>
      <c r="M504">
        <v>227</v>
      </c>
    </row>
    <row r="505" spans="1:13" x14ac:dyDescent="0.2">
      <c r="A505" s="18" t="s">
        <v>174</v>
      </c>
      <c r="F505">
        <v>15</v>
      </c>
      <c r="G505">
        <v>0</v>
      </c>
      <c r="H505">
        <v>0</v>
      </c>
      <c r="I505">
        <v>0</v>
      </c>
      <c r="J505">
        <v>0</v>
      </c>
      <c r="K505">
        <v>0</v>
      </c>
      <c r="L505">
        <v>0</v>
      </c>
      <c r="M505">
        <v>0</v>
      </c>
    </row>
    <row r="506" spans="1:13" x14ac:dyDescent="0.2">
      <c r="A506" s="18" t="s">
        <v>62</v>
      </c>
      <c r="B506">
        <v>35</v>
      </c>
      <c r="C506">
        <v>82</v>
      </c>
      <c r="D506">
        <v>217</v>
      </c>
      <c r="E506">
        <v>109</v>
      </c>
      <c r="F506">
        <v>279</v>
      </c>
      <c r="G506">
        <v>35</v>
      </c>
      <c r="H506">
        <v>260</v>
      </c>
      <c r="I506">
        <v>78</v>
      </c>
      <c r="J506">
        <v>163</v>
      </c>
      <c r="K506">
        <v>114</v>
      </c>
      <c r="L506">
        <v>241</v>
      </c>
      <c r="M506">
        <v>44</v>
      </c>
    </row>
    <row r="507" spans="1:13" x14ac:dyDescent="0.2">
      <c r="A507" s="18" t="s">
        <v>66</v>
      </c>
      <c r="B507">
        <v>56</v>
      </c>
      <c r="C507">
        <v>31</v>
      </c>
      <c r="D507">
        <v>72</v>
      </c>
      <c r="E507">
        <v>101</v>
      </c>
      <c r="F507">
        <v>74</v>
      </c>
      <c r="G507">
        <v>146</v>
      </c>
      <c r="H507">
        <v>123</v>
      </c>
      <c r="I507">
        <v>129</v>
      </c>
      <c r="J507">
        <v>138</v>
      </c>
      <c r="K507">
        <v>161</v>
      </c>
      <c r="L507">
        <v>120</v>
      </c>
      <c r="M507">
        <v>129</v>
      </c>
    </row>
    <row r="508" spans="1:13" x14ac:dyDescent="0.2">
      <c r="A508" s="18" t="s">
        <v>68</v>
      </c>
      <c r="B508">
        <v>1</v>
      </c>
      <c r="C508">
        <v>1</v>
      </c>
      <c r="D508">
        <v>1</v>
      </c>
      <c r="E508">
        <v>10</v>
      </c>
      <c r="F508">
        <v>3</v>
      </c>
      <c r="G508">
        <v>11</v>
      </c>
      <c r="H508">
        <v>3</v>
      </c>
      <c r="I508">
        <v>17</v>
      </c>
      <c r="J508">
        <v>1</v>
      </c>
      <c r="K508">
        <v>13</v>
      </c>
      <c r="L508">
        <v>9</v>
      </c>
      <c r="M508">
        <v>12</v>
      </c>
    </row>
    <row r="509" spans="1:13" x14ac:dyDescent="0.2">
      <c r="A509" s="18" t="s">
        <v>70</v>
      </c>
      <c r="B509">
        <v>2</v>
      </c>
      <c r="C509">
        <v>1</v>
      </c>
      <c r="D509">
        <v>1</v>
      </c>
      <c r="E509">
        <v>1</v>
      </c>
      <c r="F509">
        <v>1</v>
      </c>
      <c r="G509">
        <v>1</v>
      </c>
      <c r="H509">
        <v>1</v>
      </c>
      <c r="I509">
        <v>2</v>
      </c>
      <c r="J509">
        <v>2</v>
      </c>
      <c r="K509">
        <v>2</v>
      </c>
      <c r="L509">
        <v>2</v>
      </c>
      <c r="M509">
        <v>1</v>
      </c>
    </row>
    <row r="510" spans="1:13" x14ac:dyDescent="0.2">
      <c r="A510" s="18" t="s">
        <v>69</v>
      </c>
      <c r="B510">
        <v>5</v>
      </c>
      <c r="C510">
        <v>1</v>
      </c>
      <c r="D510">
        <v>0</v>
      </c>
      <c r="E510">
        <v>0</v>
      </c>
      <c r="F510">
        <v>1</v>
      </c>
      <c r="G510">
        <v>0</v>
      </c>
      <c r="H510">
        <v>1</v>
      </c>
      <c r="I510">
        <v>0</v>
      </c>
      <c r="J510">
        <v>0</v>
      </c>
      <c r="K510">
        <v>0</v>
      </c>
      <c r="L510">
        <v>1</v>
      </c>
      <c r="M510">
        <v>3</v>
      </c>
    </row>
    <row r="511" spans="1:13" x14ac:dyDescent="0.2">
      <c r="A511" s="18" t="s">
        <v>101</v>
      </c>
      <c r="K511">
        <v>5</v>
      </c>
      <c r="L511">
        <v>9</v>
      </c>
      <c r="M511">
        <v>21</v>
      </c>
    </row>
    <row r="512" spans="1:13" x14ac:dyDescent="0.2">
      <c r="A512" s="18" t="s">
        <v>99</v>
      </c>
      <c r="L512">
        <v>2</v>
      </c>
      <c r="M512">
        <v>17</v>
      </c>
    </row>
    <row r="513" spans="1:13" x14ac:dyDescent="0.2">
      <c r="A513" s="18" t="s">
        <v>310</v>
      </c>
      <c r="M513">
        <v>1</v>
      </c>
    </row>
    <row r="514" spans="1:13" x14ac:dyDescent="0.2">
      <c r="A514" s="18" t="s">
        <v>309</v>
      </c>
      <c r="M514">
        <v>2</v>
      </c>
    </row>
    <row r="515" spans="1:13" x14ac:dyDescent="0.2">
      <c r="A515" s="18" t="s">
        <v>289</v>
      </c>
      <c r="B515">
        <f>SUM(B507:B509)</f>
        <v>59</v>
      </c>
      <c r="C515">
        <f t="shared" ref="C515:M515" si="17">SUM(C507:C509)</f>
        <v>33</v>
      </c>
      <c r="D515">
        <f t="shared" si="17"/>
        <v>74</v>
      </c>
      <c r="E515">
        <f t="shared" si="17"/>
        <v>112</v>
      </c>
      <c r="F515">
        <f t="shared" si="17"/>
        <v>78</v>
      </c>
      <c r="G515">
        <f t="shared" si="17"/>
        <v>158</v>
      </c>
      <c r="H515">
        <f t="shared" si="17"/>
        <v>127</v>
      </c>
      <c r="I515">
        <f t="shared" si="17"/>
        <v>148</v>
      </c>
      <c r="J515">
        <f t="shared" si="17"/>
        <v>141</v>
      </c>
      <c r="K515">
        <f t="shared" si="17"/>
        <v>176</v>
      </c>
      <c r="L515">
        <f t="shared" si="17"/>
        <v>131</v>
      </c>
      <c r="M515">
        <f t="shared" si="17"/>
        <v>142</v>
      </c>
    </row>
    <row r="517" spans="1:13" x14ac:dyDescent="0.2">
      <c r="A517" s="18" t="s">
        <v>51</v>
      </c>
    </row>
  </sheetData>
  <phoneticPr fontId="2" type="noConversion"/>
  <pageMargins left="0.75" right="0.75" top="1" bottom="1" header="0.5" footer="0.5"/>
  <pageSetup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0"/>
  <sheetViews>
    <sheetView tabSelected="1" topLeftCell="A310" workbookViewId="0">
      <pane xSplit="1" topLeftCell="B1" activePane="topRight" state="frozen"/>
      <selection activeCell="A19" sqref="A19"/>
      <selection pane="topRight" activeCell="M324" sqref="M324"/>
    </sheetView>
  </sheetViews>
  <sheetFormatPr defaultRowHeight="12.75" x14ac:dyDescent="0.2"/>
  <cols>
    <col min="1" max="1" width="26.140625" customWidth="1"/>
  </cols>
  <sheetData>
    <row r="1" spans="1:16" ht="15.75" x14ac:dyDescent="0.25">
      <c r="A1" s="1" t="s">
        <v>24</v>
      </c>
    </row>
    <row r="2" spans="1:16" x14ac:dyDescent="0.2">
      <c r="A2" t="s">
        <v>25</v>
      </c>
    </row>
    <row r="4" spans="1:16" x14ac:dyDescent="0.2">
      <c r="A4" t="s">
        <v>26</v>
      </c>
      <c r="C4" t="s">
        <v>28</v>
      </c>
    </row>
    <row r="5" spans="1:16" x14ac:dyDescent="0.2">
      <c r="A5" t="s">
        <v>27</v>
      </c>
      <c r="D5" s="2" t="s">
        <v>29</v>
      </c>
    </row>
    <row r="6" spans="1:16" x14ac:dyDescent="0.2">
      <c r="A6" t="s">
        <v>77</v>
      </c>
      <c r="D6" s="2">
        <v>38601</v>
      </c>
    </row>
    <row r="7" spans="1:16" x14ac:dyDescent="0.2">
      <c r="A7" t="s">
        <v>89</v>
      </c>
      <c r="D7" s="2">
        <v>38975</v>
      </c>
    </row>
    <row r="8" spans="1:16" x14ac:dyDescent="0.2">
      <c r="D8" s="2">
        <v>39335</v>
      </c>
    </row>
    <row r="9" spans="1:16" x14ac:dyDescent="0.2">
      <c r="D9" s="2">
        <v>39687</v>
      </c>
    </row>
    <row r="10" spans="1:16" ht="63.75" x14ac:dyDescent="0.2">
      <c r="A10" s="5" t="s">
        <v>4</v>
      </c>
      <c r="B10" s="4" t="s">
        <v>15</v>
      </c>
      <c r="C10" s="7" t="s">
        <v>31</v>
      </c>
      <c r="D10" s="6" t="s">
        <v>17</v>
      </c>
      <c r="E10" s="4" t="s">
        <v>18</v>
      </c>
      <c r="F10" s="6" t="s">
        <v>32</v>
      </c>
      <c r="G10" s="11" t="s">
        <v>49</v>
      </c>
      <c r="H10" s="11" t="s">
        <v>55</v>
      </c>
      <c r="I10" s="11" t="s">
        <v>50</v>
      </c>
      <c r="J10" s="11" t="s">
        <v>81</v>
      </c>
      <c r="K10" s="6" t="s">
        <v>83</v>
      </c>
      <c r="L10" s="11" t="s">
        <v>84</v>
      </c>
      <c r="M10" s="6" t="s">
        <v>32</v>
      </c>
      <c r="N10" s="11" t="s">
        <v>137</v>
      </c>
      <c r="O10" s="6" t="s">
        <v>120</v>
      </c>
      <c r="P10" s="6" t="s">
        <v>32</v>
      </c>
    </row>
    <row r="11" spans="1:16" x14ac:dyDescent="0.2">
      <c r="A11" t="s">
        <v>5</v>
      </c>
      <c r="B11" s="8">
        <v>77</v>
      </c>
      <c r="C11" s="8">
        <v>71</v>
      </c>
      <c r="D11" s="9"/>
      <c r="E11" s="8">
        <v>66</v>
      </c>
      <c r="F11" s="8"/>
      <c r="G11" s="8">
        <v>9</v>
      </c>
      <c r="I11" s="8">
        <v>9</v>
      </c>
      <c r="J11">
        <v>26</v>
      </c>
      <c r="L11" s="8">
        <v>26</v>
      </c>
      <c r="N11" s="52">
        <v>12</v>
      </c>
      <c r="O11" s="12"/>
    </row>
    <row r="12" spans="1:16" x14ac:dyDescent="0.2">
      <c r="A12" t="s">
        <v>7</v>
      </c>
      <c r="B12" s="8">
        <v>3</v>
      </c>
      <c r="C12" s="8">
        <v>0</v>
      </c>
      <c r="D12" s="9">
        <f>((C12+C11)-(B12+B11))/(B12+B11)</f>
        <v>-0.1125</v>
      </c>
      <c r="E12" s="8">
        <v>0</v>
      </c>
      <c r="F12" s="9">
        <f>((E12+E11)-(C12+C11))/(C12+C11)</f>
        <v>-7.0422535211267609E-2</v>
      </c>
      <c r="G12" s="8">
        <v>0</v>
      </c>
      <c r="H12" s="12">
        <f>((G11+G12)-(C11+C12))/(C11+C12)</f>
        <v>-0.87323943661971826</v>
      </c>
      <c r="I12" s="8">
        <v>0</v>
      </c>
      <c r="J12">
        <v>0</v>
      </c>
      <c r="K12" s="12">
        <f>((J11+J12)-(I11+I12))/(I11+I12)</f>
        <v>1.8888888888888888</v>
      </c>
      <c r="L12" s="8">
        <v>0</v>
      </c>
      <c r="M12" s="12">
        <f>((L11+L12)-(C11+C12))/(C11+C12)</f>
        <v>-0.63380281690140849</v>
      </c>
      <c r="N12" s="52">
        <v>0</v>
      </c>
      <c r="O12" s="12">
        <f>(N11-L11)/L11</f>
        <v>-0.53846153846153844</v>
      </c>
      <c r="P12" s="12">
        <f>(N11-C11)/C11</f>
        <v>-0.83098591549295775</v>
      </c>
    </row>
    <row r="13" spans="1:16" x14ac:dyDescent="0.2">
      <c r="A13" t="s">
        <v>6</v>
      </c>
      <c r="B13" s="8">
        <v>0</v>
      </c>
      <c r="C13" s="8">
        <v>8</v>
      </c>
      <c r="D13" s="9"/>
      <c r="E13" s="8">
        <v>19</v>
      </c>
      <c r="F13" s="9">
        <f>(E13-C13)/C13</f>
        <v>1.375</v>
      </c>
      <c r="G13" s="8">
        <v>33</v>
      </c>
      <c r="H13" s="12">
        <f>(G13-C13)/C13</f>
        <v>3.125</v>
      </c>
      <c r="I13" s="8">
        <v>33</v>
      </c>
      <c r="J13">
        <v>0</v>
      </c>
      <c r="K13" s="12">
        <f>(J13-I13)/I13</f>
        <v>-1</v>
      </c>
      <c r="L13" s="8">
        <v>0</v>
      </c>
      <c r="M13" s="12">
        <f>(L13-C13)/C13</f>
        <v>-1</v>
      </c>
      <c r="N13" s="52">
        <v>0</v>
      </c>
      <c r="O13" s="12"/>
      <c r="P13" s="12">
        <f t="shared" ref="P13:P20" si="0">(N13-C13)/C13</f>
        <v>-1</v>
      </c>
    </row>
    <row r="14" spans="1:16" x14ac:dyDescent="0.2">
      <c r="A14" t="s">
        <v>14</v>
      </c>
      <c r="B14" s="8">
        <v>1</v>
      </c>
      <c r="C14" s="8">
        <v>0</v>
      </c>
      <c r="D14" s="9">
        <f t="shared" ref="D14:D20" si="1">(C14-B14)/B14</f>
        <v>-1</v>
      </c>
      <c r="E14" s="8">
        <v>0</v>
      </c>
      <c r="F14" s="9"/>
      <c r="H14" s="12"/>
      <c r="I14" s="8"/>
      <c r="J14">
        <v>0</v>
      </c>
      <c r="K14" s="12"/>
      <c r="L14" s="8">
        <v>0</v>
      </c>
      <c r="M14" s="12"/>
      <c r="N14" s="52">
        <v>0</v>
      </c>
      <c r="O14" s="12"/>
      <c r="P14" s="12"/>
    </row>
    <row r="15" spans="1:16" x14ac:dyDescent="0.2">
      <c r="A15" t="s">
        <v>9</v>
      </c>
      <c r="B15" s="8">
        <v>43</v>
      </c>
      <c r="C15" s="8">
        <v>60</v>
      </c>
      <c r="D15" s="9">
        <f t="shared" si="1"/>
        <v>0.39534883720930231</v>
      </c>
      <c r="E15" s="8">
        <v>60</v>
      </c>
      <c r="F15" s="9">
        <f t="shared" ref="F15:F20" si="2">(E15-C15)/C15</f>
        <v>0</v>
      </c>
      <c r="G15" s="8">
        <v>84</v>
      </c>
      <c r="H15" s="12">
        <f t="shared" ref="H15:H20" si="3">(G15-C15)/C15</f>
        <v>0.4</v>
      </c>
      <c r="I15" s="8">
        <v>84</v>
      </c>
      <c r="J15">
        <v>66</v>
      </c>
      <c r="K15" s="12">
        <f t="shared" ref="K15:K20" si="4">(J15-I15)/I15</f>
        <v>-0.21428571428571427</v>
      </c>
      <c r="L15" s="8">
        <v>66</v>
      </c>
      <c r="M15" s="12">
        <f t="shared" ref="M15:M20" si="5">(L15-C15)/C15</f>
        <v>0.1</v>
      </c>
      <c r="N15" s="52">
        <v>47</v>
      </c>
      <c r="O15" s="12">
        <f t="shared" ref="O15:O20" si="6">(N15-L15)/L15</f>
        <v>-0.2878787878787879</v>
      </c>
      <c r="P15" s="12">
        <f t="shared" si="0"/>
        <v>-0.21666666666666667</v>
      </c>
    </row>
    <row r="16" spans="1:16" x14ac:dyDescent="0.2">
      <c r="A16" t="s">
        <v>10</v>
      </c>
      <c r="B16" s="8">
        <v>45</v>
      </c>
      <c r="C16" s="8">
        <v>13</v>
      </c>
      <c r="D16" s="9">
        <f t="shared" si="1"/>
        <v>-0.71111111111111114</v>
      </c>
      <c r="E16" s="8">
        <v>18</v>
      </c>
      <c r="F16" s="9">
        <f t="shared" si="2"/>
        <v>0.38461538461538464</v>
      </c>
      <c r="G16" s="8">
        <v>15</v>
      </c>
      <c r="H16" s="12">
        <f t="shared" si="3"/>
        <v>0.15384615384615385</v>
      </c>
      <c r="I16" s="8">
        <v>22</v>
      </c>
      <c r="J16">
        <v>27</v>
      </c>
      <c r="K16" s="12">
        <f t="shared" si="4"/>
        <v>0.22727272727272727</v>
      </c>
      <c r="L16" s="8">
        <v>20</v>
      </c>
      <c r="M16" s="12">
        <f t="shared" si="5"/>
        <v>0.53846153846153844</v>
      </c>
      <c r="N16" s="8">
        <v>24</v>
      </c>
      <c r="O16" s="12">
        <f t="shared" si="6"/>
        <v>0.2</v>
      </c>
      <c r="P16" s="12">
        <f t="shared" si="0"/>
        <v>0.84615384615384615</v>
      </c>
    </row>
    <row r="17" spans="1:16" x14ac:dyDescent="0.2">
      <c r="A17" t="s">
        <v>11</v>
      </c>
      <c r="B17" s="8">
        <v>0</v>
      </c>
      <c r="C17" s="8">
        <v>14</v>
      </c>
      <c r="D17" s="9"/>
      <c r="E17" s="8">
        <v>12</v>
      </c>
      <c r="F17" s="9">
        <f t="shared" si="2"/>
        <v>-0.14285714285714285</v>
      </c>
      <c r="H17" s="12">
        <f t="shared" si="3"/>
        <v>-1</v>
      </c>
      <c r="I17" s="8"/>
      <c r="J17">
        <v>19</v>
      </c>
      <c r="K17" s="12"/>
      <c r="L17" s="8">
        <v>15</v>
      </c>
      <c r="M17" s="12">
        <f t="shared" si="5"/>
        <v>7.1428571428571425E-2</v>
      </c>
      <c r="N17" s="8">
        <v>5</v>
      </c>
      <c r="O17" s="12">
        <f t="shared" si="6"/>
        <v>-0.66666666666666663</v>
      </c>
      <c r="P17" s="12">
        <f t="shared" si="0"/>
        <v>-0.6428571428571429</v>
      </c>
    </row>
    <row r="18" spans="1:16" x14ac:dyDescent="0.2">
      <c r="A18" t="s">
        <v>13</v>
      </c>
      <c r="B18" s="8">
        <v>68</v>
      </c>
      <c r="C18" s="8">
        <v>70</v>
      </c>
      <c r="D18" s="9">
        <f t="shared" si="1"/>
        <v>2.9411764705882353E-2</v>
      </c>
      <c r="E18" s="8">
        <v>63</v>
      </c>
      <c r="F18" s="9">
        <f t="shared" si="2"/>
        <v>-0.1</v>
      </c>
      <c r="G18" s="8">
        <v>93</v>
      </c>
      <c r="H18" s="12">
        <f t="shared" si="3"/>
        <v>0.32857142857142857</v>
      </c>
      <c r="I18" s="8">
        <v>103</v>
      </c>
      <c r="J18">
        <v>108</v>
      </c>
      <c r="K18" s="12">
        <f t="shared" si="4"/>
        <v>4.8543689320388349E-2</v>
      </c>
      <c r="L18" s="8">
        <v>99</v>
      </c>
      <c r="M18" s="12">
        <f t="shared" si="5"/>
        <v>0.41428571428571431</v>
      </c>
      <c r="N18" s="8">
        <v>116</v>
      </c>
      <c r="O18" s="12">
        <f t="shared" si="6"/>
        <v>0.17171717171717171</v>
      </c>
      <c r="P18" s="12">
        <f t="shared" si="0"/>
        <v>0.65714285714285714</v>
      </c>
    </row>
    <row r="19" spans="1:16" x14ac:dyDescent="0.2">
      <c r="A19" t="s">
        <v>12</v>
      </c>
      <c r="B19" s="8">
        <v>0</v>
      </c>
      <c r="C19" s="8">
        <v>2</v>
      </c>
      <c r="D19" s="9"/>
      <c r="E19" s="8">
        <v>1</v>
      </c>
      <c r="F19" s="9">
        <f t="shared" si="2"/>
        <v>-0.5</v>
      </c>
      <c r="H19" s="12">
        <f t="shared" si="3"/>
        <v>-1</v>
      </c>
      <c r="I19" s="8"/>
      <c r="J19">
        <v>1</v>
      </c>
      <c r="K19" s="12"/>
      <c r="L19" s="8">
        <v>1</v>
      </c>
      <c r="M19" s="12">
        <f t="shared" si="5"/>
        <v>-0.5</v>
      </c>
      <c r="N19" s="8">
        <v>0</v>
      </c>
      <c r="O19" s="12">
        <f t="shared" si="6"/>
        <v>-1</v>
      </c>
      <c r="P19" s="12">
        <f t="shared" si="0"/>
        <v>-1</v>
      </c>
    </row>
    <row r="20" spans="1:16" x14ac:dyDescent="0.2">
      <c r="A20" t="s">
        <v>30</v>
      </c>
      <c r="B20" s="8">
        <v>1</v>
      </c>
      <c r="C20" s="8">
        <v>1</v>
      </c>
      <c r="D20" s="9">
        <f t="shared" si="1"/>
        <v>0</v>
      </c>
      <c r="E20" s="8">
        <v>0</v>
      </c>
      <c r="F20" s="9">
        <f t="shared" si="2"/>
        <v>-1</v>
      </c>
      <c r="G20" s="8">
        <v>2</v>
      </c>
      <c r="H20" s="12">
        <f t="shared" si="3"/>
        <v>1</v>
      </c>
      <c r="I20" s="8">
        <v>2</v>
      </c>
      <c r="J20">
        <v>2</v>
      </c>
      <c r="K20" s="12">
        <f t="shared" si="4"/>
        <v>0</v>
      </c>
      <c r="L20" s="8">
        <v>2</v>
      </c>
      <c r="M20" s="12">
        <f t="shared" si="5"/>
        <v>1</v>
      </c>
      <c r="N20" s="8">
        <v>1</v>
      </c>
      <c r="O20" s="12">
        <f t="shared" si="6"/>
        <v>-0.5</v>
      </c>
      <c r="P20" s="12">
        <f t="shared" si="0"/>
        <v>0</v>
      </c>
    </row>
    <row r="21" spans="1:16" x14ac:dyDescent="0.2">
      <c r="A21" t="s">
        <v>8</v>
      </c>
      <c r="G21" s="8">
        <v>2</v>
      </c>
      <c r="H21" s="12"/>
      <c r="I21" s="8">
        <v>2</v>
      </c>
      <c r="J21">
        <v>15</v>
      </c>
      <c r="K21" s="12">
        <f>(J21-I21)/I21</f>
        <v>6.5</v>
      </c>
      <c r="L21" s="8">
        <v>9</v>
      </c>
      <c r="M21" s="12"/>
      <c r="N21" s="8">
        <v>33</v>
      </c>
      <c r="O21" s="12">
        <f>(N21-L21)/L21</f>
        <v>2.6666666666666665</v>
      </c>
      <c r="P21" s="12"/>
    </row>
    <row r="22" spans="1:16" x14ac:dyDescent="0.2">
      <c r="N22" s="52"/>
    </row>
    <row r="23" spans="1:16" x14ac:dyDescent="0.2">
      <c r="A23" t="s">
        <v>54</v>
      </c>
      <c r="B23">
        <f>SUM(B11:B21)</f>
        <v>238</v>
      </c>
      <c r="C23">
        <f>SUM(C11:C21)</f>
        <v>239</v>
      </c>
      <c r="E23">
        <f>SUM(E11:E21)</f>
        <v>239</v>
      </c>
      <c r="G23">
        <f>SUM(G11:G21)</f>
        <v>238</v>
      </c>
      <c r="I23">
        <f>SUM(I11:I21)</f>
        <v>255</v>
      </c>
      <c r="J23">
        <f>SUM(J11:J21)</f>
        <v>264</v>
      </c>
      <c r="L23">
        <f>SUM(L11:L21)</f>
        <v>238</v>
      </c>
      <c r="N23">
        <f>SUM(N11:N21)</f>
        <v>238</v>
      </c>
    </row>
    <row r="25" spans="1:16" x14ac:dyDescent="0.2">
      <c r="A25" s="17" t="s">
        <v>138</v>
      </c>
    </row>
    <row r="26" spans="1:16" x14ac:dyDescent="0.2">
      <c r="A26" s="36" t="s">
        <v>140</v>
      </c>
      <c r="F26" t="s">
        <v>139</v>
      </c>
    </row>
    <row r="27" spans="1:16" x14ac:dyDescent="0.2">
      <c r="A27" s="36" t="s">
        <v>141</v>
      </c>
      <c r="G27" s="2">
        <v>40049</v>
      </c>
    </row>
    <row r="28" spans="1:16" x14ac:dyDescent="0.2">
      <c r="A28" s="36" t="s">
        <v>168</v>
      </c>
      <c r="G28" s="2">
        <v>40428</v>
      </c>
    </row>
    <row r="29" spans="1:16" x14ac:dyDescent="0.2">
      <c r="A29" s="36" t="s">
        <v>188</v>
      </c>
      <c r="D29" s="2"/>
      <c r="G29" s="2">
        <v>40805</v>
      </c>
    </row>
    <row r="30" spans="1:16" x14ac:dyDescent="0.2">
      <c r="A30" s="17" t="s">
        <v>211</v>
      </c>
      <c r="D30" s="2"/>
      <c r="G30" s="2"/>
    </row>
    <row r="31" spans="1:16" x14ac:dyDescent="0.2">
      <c r="A31" s="36" t="s">
        <v>212</v>
      </c>
      <c r="D31" s="2"/>
      <c r="G31" s="2">
        <v>41141</v>
      </c>
    </row>
    <row r="32" spans="1:16" x14ac:dyDescent="0.2">
      <c r="A32" s="17"/>
      <c r="D32" s="2"/>
      <c r="G32" s="2"/>
    </row>
    <row r="33" spans="1:28" x14ac:dyDescent="0.2">
      <c r="A33" s="36" t="s">
        <v>232</v>
      </c>
      <c r="D33" s="2"/>
      <c r="G33" s="2">
        <v>41522</v>
      </c>
    </row>
    <row r="34" spans="1:28" x14ac:dyDescent="0.2">
      <c r="A34" s="36" t="s">
        <v>257</v>
      </c>
      <c r="D34" s="2"/>
      <c r="G34" s="2">
        <v>41879</v>
      </c>
    </row>
    <row r="35" spans="1:28" x14ac:dyDescent="0.2">
      <c r="A35" s="36" t="s">
        <v>263</v>
      </c>
      <c r="D35" s="2"/>
      <c r="G35" s="2">
        <v>42244</v>
      </c>
    </row>
    <row r="36" spans="1:28" x14ac:dyDescent="0.2">
      <c r="A36" s="128" t="s">
        <v>295</v>
      </c>
      <c r="D36" s="2"/>
      <c r="G36" s="2">
        <v>42605</v>
      </c>
    </row>
    <row r="37" spans="1:28" x14ac:dyDescent="0.2">
      <c r="A37" s="128" t="s">
        <v>315</v>
      </c>
      <c r="D37" s="2"/>
      <c r="G37" s="2">
        <v>42964</v>
      </c>
    </row>
    <row r="38" spans="1:28" x14ac:dyDescent="0.2">
      <c r="A38" s="128"/>
      <c r="D38" s="2"/>
      <c r="G38" s="2"/>
    </row>
    <row r="39" spans="1:28" x14ac:dyDescent="0.2">
      <c r="A39" s="128"/>
      <c r="D39" s="2"/>
      <c r="G39" s="2"/>
    </row>
    <row r="40" spans="1:28" x14ac:dyDescent="0.2">
      <c r="A40" s="17"/>
    </row>
    <row r="41" spans="1:28" ht="38.25" x14ac:dyDescent="0.2">
      <c r="A41" s="5" t="s">
        <v>4</v>
      </c>
      <c r="B41" s="51" t="s">
        <v>121</v>
      </c>
      <c r="C41" s="16" t="s">
        <v>148</v>
      </c>
      <c r="D41" s="6" t="s">
        <v>149</v>
      </c>
      <c r="E41" s="16" t="s">
        <v>179</v>
      </c>
      <c r="F41" s="6" t="s">
        <v>180</v>
      </c>
      <c r="G41" s="6" t="s">
        <v>149</v>
      </c>
      <c r="H41" s="4" t="s">
        <v>208</v>
      </c>
      <c r="I41" s="7" t="s">
        <v>209</v>
      </c>
      <c r="J41" s="6" t="s">
        <v>149</v>
      </c>
      <c r="K41" s="4" t="s">
        <v>227</v>
      </c>
      <c r="L41" s="7" t="s">
        <v>229</v>
      </c>
      <c r="M41" s="6" t="s">
        <v>149</v>
      </c>
      <c r="N41" s="4" t="s">
        <v>255</v>
      </c>
      <c r="O41" s="7" t="s">
        <v>256</v>
      </c>
      <c r="P41" s="6" t="s">
        <v>149</v>
      </c>
      <c r="Q41" s="4" t="s">
        <v>261</v>
      </c>
      <c r="R41" s="7" t="s">
        <v>262</v>
      </c>
      <c r="S41" s="6" t="s">
        <v>149</v>
      </c>
      <c r="T41" s="133" t="s">
        <v>286</v>
      </c>
      <c r="U41" s="6" t="s">
        <v>287</v>
      </c>
      <c r="V41" s="6" t="s">
        <v>149</v>
      </c>
      <c r="W41" s="133" t="s">
        <v>300</v>
      </c>
      <c r="X41" s="6" t="s">
        <v>301</v>
      </c>
      <c r="Y41" s="6" t="s">
        <v>149</v>
      </c>
      <c r="Z41" s="133" t="s">
        <v>313</v>
      </c>
      <c r="AA41" s="6" t="s">
        <v>314</v>
      </c>
      <c r="AB41" s="6" t="s">
        <v>149</v>
      </c>
    </row>
    <row r="42" spans="1:28" x14ac:dyDescent="0.2">
      <c r="A42" t="s">
        <v>5</v>
      </c>
      <c r="B42" s="8">
        <v>12</v>
      </c>
      <c r="C42" s="8">
        <v>0</v>
      </c>
      <c r="D42" s="10">
        <f>(C42-B42)/B42</f>
        <v>-1</v>
      </c>
      <c r="E42" s="8">
        <v>0</v>
      </c>
      <c r="F42" s="12"/>
      <c r="G42" s="12">
        <f>(E42-B42)/B42</f>
        <v>-1</v>
      </c>
      <c r="H42" s="8">
        <v>0</v>
      </c>
      <c r="I42" s="12"/>
      <c r="J42" s="12">
        <f>(H42-B42)/B42</f>
        <v>-1</v>
      </c>
      <c r="K42" s="8">
        <v>0</v>
      </c>
      <c r="L42" s="10"/>
      <c r="M42" s="10">
        <f>(K42-B42)/B42</f>
        <v>-1</v>
      </c>
      <c r="N42">
        <v>0</v>
      </c>
      <c r="P42" s="10">
        <f>(N42-B42)/B42</f>
        <v>-1</v>
      </c>
      <c r="Q42" s="25">
        <v>0</v>
      </c>
      <c r="S42" s="10">
        <f>(Q42-B42)/B42</f>
        <v>-1</v>
      </c>
      <c r="T42" s="25">
        <v>0</v>
      </c>
      <c r="V42" s="10">
        <f>(T42-B42)/B42</f>
        <v>-1</v>
      </c>
      <c r="W42" s="24">
        <v>0</v>
      </c>
      <c r="Z42" s="25">
        <v>0</v>
      </c>
    </row>
    <row r="43" spans="1:28" x14ac:dyDescent="0.2">
      <c r="A43" t="s">
        <v>7</v>
      </c>
      <c r="B43" s="8">
        <v>0</v>
      </c>
      <c r="C43" s="8">
        <v>0</v>
      </c>
      <c r="D43" s="10"/>
      <c r="E43" s="8">
        <v>0</v>
      </c>
      <c r="F43" s="12"/>
      <c r="G43" s="12"/>
      <c r="H43" s="8">
        <v>0</v>
      </c>
      <c r="I43" s="12"/>
      <c r="J43" s="12"/>
      <c r="K43" s="8">
        <v>0</v>
      </c>
      <c r="L43" s="10"/>
      <c r="M43" s="10"/>
      <c r="N43">
        <v>0</v>
      </c>
      <c r="P43" s="10"/>
      <c r="Q43" s="25">
        <v>0</v>
      </c>
      <c r="S43" s="10"/>
      <c r="T43" s="25">
        <v>0</v>
      </c>
      <c r="V43" s="10"/>
      <c r="W43" s="25">
        <v>0</v>
      </c>
      <c r="Z43" s="25">
        <v>0</v>
      </c>
    </row>
    <row r="44" spans="1:28" x14ac:dyDescent="0.2">
      <c r="A44" t="s">
        <v>6</v>
      </c>
      <c r="B44" s="8">
        <v>0</v>
      </c>
      <c r="C44" s="8">
        <v>1</v>
      </c>
      <c r="D44" s="10"/>
      <c r="E44" s="8">
        <v>0</v>
      </c>
      <c r="F44" s="12">
        <f t="shared" ref="F44:F52" si="7">(E44-C44)/C44</f>
        <v>-1</v>
      </c>
      <c r="G44" s="12"/>
      <c r="H44" s="8">
        <v>0</v>
      </c>
      <c r="I44" s="12"/>
      <c r="J44" s="12"/>
      <c r="K44" s="8">
        <v>0</v>
      </c>
      <c r="L44" s="10"/>
      <c r="M44" s="10"/>
      <c r="N44">
        <v>0</v>
      </c>
      <c r="P44" s="10"/>
      <c r="Q44" s="25">
        <v>0</v>
      </c>
      <c r="S44" s="10"/>
      <c r="T44" s="25">
        <v>0</v>
      </c>
      <c r="V44" s="10"/>
      <c r="W44" s="25">
        <v>0</v>
      </c>
      <c r="Z44" s="25">
        <v>0</v>
      </c>
    </row>
    <row r="45" spans="1:28" x14ac:dyDescent="0.2">
      <c r="A45" t="s">
        <v>14</v>
      </c>
      <c r="B45" s="8">
        <v>0</v>
      </c>
      <c r="C45" s="8">
        <v>0</v>
      </c>
      <c r="D45" s="10"/>
      <c r="E45" s="8">
        <v>0</v>
      </c>
      <c r="F45" s="12"/>
      <c r="G45" s="12"/>
      <c r="H45" s="8">
        <v>0</v>
      </c>
      <c r="I45" s="12"/>
      <c r="J45" s="12"/>
      <c r="K45" s="8">
        <v>0</v>
      </c>
      <c r="L45" s="10"/>
      <c r="M45" s="10"/>
      <c r="N45">
        <v>0</v>
      </c>
      <c r="P45" s="10"/>
      <c r="Q45" s="25">
        <v>0</v>
      </c>
      <c r="S45" s="10"/>
      <c r="T45" s="25">
        <v>0</v>
      </c>
      <c r="V45" s="10"/>
      <c r="W45" s="25">
        <v>0</v>
      </c>
      <c r="Z45" s="25">
        <v>0</v>
      </c>
    </row>
    <row r="46" spans="1:28" x14ac:dyDescent="0.2">
      <c r="A46" t="s">
        <v>8</v>
      </c>
      <c r="B46" s="8">
        <v>63</v>
      </c>
      <c r="C46" s="8">
        <v>6</v>
      </c>
      <c r="D46" s="10">
        <f>(C46-B46)/B46</f>
        <v>-0.90476190476190477</v>
      </c>
      <c r="E46" s="8">
        <v>37</v>
      </c>
      <c r="F46" s="12">
        <f>(E46-C46)/C46</f>
        <v>5.166666666666667</v>
      </c>
      <c r="G46" s="12">
        <f>(E46-B46)/B46</f>
        <v>-0.41269841269841268</v>
      </c>
      <c r="H46" s="8">
        <v>94</v>
      </c>
      <c r="I46" s="12">
        <f>(H46-E46)/E46</f>
        <v>1.5405405405405406</v>
      </c>
      <c r="J46" s="12">
        <f>(H46-B46)/B46</f>
        <v>0.49206349206349204</v>
      </c>
      <c r="K46" s="8">
        <v>1</v>
      </c>
      <c r="L46" s="10">
        <f>(K46-H46)/H46</f>
        <v>-0.98936170212765961</v>
      </c>
      <c r="M46" s="10">
        <f t="shared" ref="M46:M52" si="8">(K46-B46)/B46</f>
        <v>-0.98412698412698407</v>
      </c>
      <c r="N46">
        <v>38</v>
      </c>
      <c r="O46" s="10">
        <f>(N46-K46)/K46</f>
        <v>37</v>
      </c>
      <c r="P46" s="10">
        <f t="shared" ref="P46:P52" si="9">(N46-B46)/B46</f>
        <v>-0.3968253968253968</v>
      </c>
      <c r="Q46" s="25">
        <v>25</v>
      </c>
      <c r="R46" s="10">
        <f t="shared" ref="R46:R51" si="10">(Q46-N46)/N46</f>
        <v>-0.34210526315789475</v>
      </c>
      <c r="S46" s="10">
        <f t="shared" ref="S46:S52" si="11">(Q46-B46)/B46</f>
        <v>-0.60317460317460314</v>
      </c>
      <c r="T46" s="25">
        <v>15</v>
      </c>
      <c r="U46" s="10">
        <f t="shared" ref="U46:U50" si="12">(T46-Q46)/Q46</f>
        <v>-0.4</v>
      </c>
      <c r="V46" s="10">
        <f t="shared" ref="V46:V52" si="13">(T46-B46)/B46</f>
        <v>-0.76190476190476186</v>
      </c>
      <c r="W46" s="25">
        <v>1</v>
      </c>
      <c r="X46" s="10">
        <f t="shared" ref="X46:X53" si="14">(W46-T46)/T46</f>
        <v>-0.93333333333333335</v>
      </c>
      <c r="Y46" s="10">
        <f>(W46-$B$46)/$B$46</f>
        <v>-0.98412698412698407</v>
      </c>
      <c r="Z46" s="25">
        <v>0</v>
      </c>
      <c r="AA46" s="10">
        <f t="shared" ref="AA46:AA50" si="15">(Z46-W46)/W46</f>
        <v>-1</v>
      </c>
      <c r="AB46" s="10">
        <f>(Z46-$B$46)/$B$46</f>
        <v>-1</v>
      </c>
    </row>
    <row r="47" spans="1:28" x14ac:dyDescent="0.2">
      <c r="A47" t="s">
        <v>9</v>
      </c>
      <c r="B47" s="8">
        <v>47</v>
      </c>
      <c r="C47" s="8">
        <v>75</v>
      </c>
      <c r="D47" s="10">
        <f t="shared" ref="D47:D52" si="16">(C47-B47)/B47</f>
        <v>0.5957446808510638</v>
      </c>
      <c r="E47" s="8">
        <v>42</v>
      </c>
      <c r="F47" s="12">
        <f t="shared" si="7"/>
        <v>-0.44</v>
      </c>
      <c r="G47" s="12">
        <f t="shared" ref="G47:G52" si="17">(E47-B47)/B47</f>
        <v>-0.10638297872340426</v>
      </c>
      <c r="H47" s="8">
        <v>10</v>
      </c>
      <c r="I47" s="12">
        <f>(H47-E47)/E47</f>
        <v>-0.76190476190476186</v>
      </c>
      <c r="J47" s="12">
        <f t="shared" ref="J47:J52" si="18">(H47-B47)/B47</f>
        <v>-0.78723404255319152</v>
      </c>
      <c r="K47" s="8">
        <v>79</v>
      </c>
      <c r="L47" s="10">
        <f>(K47-H47)/H47</f>
        <v>6.9</v>
      </c>
      <c r="M47" s="10">
        <f t="shared" si="8"/>
        <v>0.68085106382978722</v>
      </c>
      <c r="N47">
        <v>61</v>
      </c>
      <c r="O47" s="10">
        <f>(N47-K47)/K47</f>
        <v>-0.22784810126582278</v>
      </c>
      <c r="P47" s="10">
        <f t="shared" si="9"/>
        <v>0.2978723404255319</v>
      </c>
      <c r="Q47" s="25">
        <v>63</v>
      </c>
      <c r="R47" s="10">
        <f t="shared" si="10"/>
        <v>3.2786885245901641E-2</v>
      </c>
      <c r="S47" s="10">
        <f t="shared" si="11"/>
        <v>0.34042553191489361</v>
      </c>
      <c r="T47" s="25">
        <v>27</v>
      </c>
      <c r="U47" s="10">
        <f t="shared" si="12"/>
        <v>-0.5714285714285714</v>
      </c>
      <c r="V47" s="10">
        <f t="shared" si="13"/>
        <v>-0.42553191489361702</v>
      </c>
      <c r="W47" s="25">
        <v>28</v>
      </c>
      <c r="X47" s="10">
        <f t="shared" si="14"/>
        <v>3.7037037037037035E-2</v>
      </c>
      <c r="Y47" s="10">
        <f>(W47-$B$47)/$B$47</f>
        <v>-0.40425531914893614</v>
      </c>
      <c r="Z47" s="25">
        <v>31</v>
      </c>
      <c r="AA47" s="10">
        <f t="shared" si="15"/>
        <v>0.10714285714285714</v>
      </c>
      <c r="AB47" s="10">
        <f>(Z47-$B$47)/$B$47</f>
        <v>-0.34042553191489361</v>
      </c>
    </row>
    <row r="48" spans="1:28" x14ac:dyDescent="0.2">
      <c r="A48" t="s">
        <v>10</v>
      </c>
      <c r="B48" s="8">
        <v>28</v>
      </c>
      <c r="C48" s="8">
        <v>33</v>
      </c>
      <c r="D48" s="10">
        <f t="shared" si="16"/>
        <v>0.17857142857142858</v>
      </c>
      <c r="E48" s="8">
        <v>45</v>
      </c>
      <c r="F48" s="12">
        <f t="shared" si="7"/>
        <v>0.36363636363636365</v>
      </c>
      <c r="G48" s="12">
        <f t="shared" si="17"/>
        <v>0.6071428571428571</v>
      </c>
      <c r="H48" s="8">
        <v>61</v>
      </c>
      <c r="I48" s="12">
        <f>(H48-E48)/E48</f>
        <v>0.35555555555555557</v>
      </c>
      <c r="J48" s="12">
        <f t="shared" si="18"/>
        <v>1.1785714285714286</v>
      </c>
      <c r="K48" s="8">
        <v>51</v>
      </c>
      <c r="L48" s="10">
        <f>(K48-H48)/H48</f>
        <v>-0.16393442622950818</v>
      </c>
      <c r="M48" s="10">
        <f t="shared" si="8"/>
        <v>0.8214285714285714</v>
      </c>
      <c r="N48">
        <v>46</v>
      </c>
      <c r="O48" s="10">
        <f>(N48-K48)/K48</f>
        <v>-9.8039215686274508E-2</v>
      </c>
      <c r="P48" s="10">
        <f t="shared" si="9"/>
        <v>0.6428571428571429</v>
      </c>
      <c r="Q48" s="25">
        <v>32</v>
      </c>
      <c r="R48" s="10">
        <f t="shared" si="10"/>
        <v>-0.30434782608695654</v>
      </c>
      <c r="S48" s="10">
        <f t="shared" si="11"/>
        <v>0.14285714285714285</v>
      </c>
      <c r="T48" s="25">
        <v>48</v>
      </c>
      <c r="U48" s="10">
        <f t="shared" si="12"/>
        <v>0.5</v>
      </c>
      <c r="V48" s="10">
        <f t="shared" si="13"/>
        <v>0.7142857142857143</v>
      </c>
      <c r="W48" s="25">
        <v>69</v>
      </c>
      <c r="X48" s="10">
        <f t="shared" si="14"/>
        <v>0.4375</v>
      </c>
      <c r="Y48" s="10">
        <f>(W48-$B$48)/$B$48</f>
        <v>1.4642857142857142</v>
      </c>
      <c r="Z48" s="25">
        <v>46</v>
      </c>
      <c r="AA48" s="10">
        <f t="shared" si="15"/>
        <v>-0.33333333333333331</v>
      </c>
      <c r="AB48" s="10">
        <f>(Z48-$B$48)/$B$48</f>
        <v>0.6428571428571429</v>
      </c>
    </row>
    <row r="49" spans="1:31" x14ac:dyDescent="0.2">
      <c r="A49" t="s">
        <v>11</v>
      </c>
      <c r="B49" s="8">
        <v>7</v>
      </c>
      <c r="C49" s="8">
        <v>3</v>
      </c>
      <c r="D49" s="10">
        <f t="shared" si="16"/>
        <v>-0.5714285714285714</v>
      </c>
      <c r="E49" s="8">
        <v>4</v>
      </c>
      <c r="F49" s="12">
        <f t="shared" si="7"/>
        <v>0.33333333333333331</v>
      </c>
      <c r="G49" s="12">
        <f t="shared" si="17"/>
        <v>-0.42857142857142855</v>
      </c>
      <c r="H49" s="8">
        <v>10</v>
      </c>
      <c r="I49" s="12">
        <f>(H49-E49)/E49</f>
        <v>1.5</v>
      </c>
      <c r="J49" s="12">
        <f t="shared" si="18"/>
        <v>0.42857142857142855</v>
      </c>
      <c r="K49" s="8">
        <v>4</v>
      </c>
      <c r="L49" s="10">
        <f>(K49-H49)/H49</f>
        <v>-0.6</v>
      </c>
      <c r="M49" s="10">
        <f t="shared" si="8"/>
        <v>-0.42857142857142855</v>
      </c>
      <c r="N49">
        <v>4</v>
      </c>
      <c r="O49" s="10">
        <f>(N49-K49)/K49</f>
        <v>0</v>
      </c>
      <c r="P49" s="10">
        <f t="shared" si="9"/>
        <v>-0.42857142857142855</v>
      </c>
      <c r="Q49" s="25">
        <v>9</v>
      </c>
      <c r="R49" s="10">
        <f t="shared" si="10"/>
        <v>1.25</v>
      </c>
      <c r="S49" s="10">
        <f t="shared" si="11"/>
        <v>0.2857142857142857</v>
      </c>
      <c r="T49" s="25">
        <v>18</v>
      </c>
      <c r="U49" s="10">
        <f t="shared" si="12"/>
        <v>1</v>
      </c>
      <c r="V49" s="10">
        <f t="shared" si="13"/>
        <v>1.5714285714285714</v>
      </c>
      <c r="W49" s="25">
        <v>13</v>
      </c>
      <c r="X49" s="10">
        <f t="shared" si="14"/>
        <v>-0.27777777777777779</v>
      </c>
      <c r="Y49" s="10">
        <f>(W49-$B$49)/$B$49</f>
        <v>0.8571428571428571</v>
      </c>
      <c r="Z49" s="25">
        <v>2</v>
      </c>
      <c r="AA49" s="10">
        <f t="shared" si="15"/>
        <v>-0.84615384615384615</v>
      </c>
      <c r="AB49" s="10">
        <f>(Z49-$B$49)/$B$49</f>
        <v>-0.7142857142857143</v>
      </c>
    </row>
    <row r="50" spans="1:31" x14ac:dyDescent="0.2">
      <c r="A50" t="s">
        <v>13</v>
      </c>
      <c r="B50" s="8">
        <v>121</v>
      </c>
      <c r="C50" s="8">
        <v>125</v>
      </c>
      <c r="D50" s="10">
        <f t="shared" si="16"/>
        <v>3.3057851239669422E-2</v>
      </c>
      <c r="E50" s="8">
        <v>138</v>
      </c>
      <c r="F50" s="12">
        <f t="shared" si="7"/>
        <v>0.104</v>
      </c>
      <c r="G50" s="12">
        <f t="shared" si="17"/>
        <v>0.14049586776859505</v>
      </c>
      <c r="H50" s="8">
        <v>133</v>
      </c>
      <c r="I50" s="12">
        <f>(H50-E50)/E50</f>
        <v>-3.6231884057971016E-2</v>
      </c>
      <c r="J50" s="12">
        <f t="shared" si="18"/>
        <v>9.9173553719008267E-2</v>
      </c>
      <c r="K50" s="8">
        <v>115</v>
      </c>
      <c r="L50" s="10">
        <f>(K50-H50)/H50</f>
        <v>-0.13533834586466165</v>
      </c>
      <c r="M50" s="10">
        <f t="shared" si="8"/>
        <v>-4.9586776859504134E-2</v>
      </c>
      <c r="N50">
        <v>108</v>
      </c>
      <c r="O50" s="10">
        <f>(N50-K50)/K50</f>
        <v>-6.0869565217391307E-2</v>
      </c>
      <c r="P50" s="10">
        <f t="shared" si="9"/>
        <v>-0.10743801652892562</v>
      </c>
      <c r="Q50" s="25">
        <v>130</v>
      </c>
      <c r="R50" s="10">
        <f t="shared" si="10"/>
        <v>0.20370370370370369</v>
      </c>
      <c r="S50" s="10">
        <f t="shared" si="11"/>
        <v>7.43801652892562E-2</v>
      </c>
      <c r="T50" s="25">
        <v>156</v>
      </c>
      <c r="U50" s="10">
        <f t="shared" si="12"/>
        <v>0.2</v>
      </c>
      <c r="V50" s="10">
        <f t="shared" si="13"/>
        <v>0.28925619834710742</v>
      </c>
      <c r="W50" s="25">
        <v>117</v>
      </c>
      <c r="X50" s="10">
        <f t="shared" si="14"/>
        <v>-0.25</v>
      </c>
      <c r="Y50" s="10">
        <f>(W50-$B$50)/$B$50</f>
        <v>-3.3057851239669422E-2</v>
      </c>
      <c r="Z50" s="25">
        <v>122</v>
      </c>
      <c r="AA50" s="10">
        <f t="shared" si="15"/>
        <v>4.2735042735042736E-2</v>
      </c>
      <c r="AB50" s="10">
        <f>(Z50-$B$50)/$B$50</f>
        <v>8.2644628099173556E-3</v>
      </c>
    </row>
    <row r="51" spans="1:31" x14ac:dyDescent="0.2">
      <c r="A51" t="s">
        <v>12</v>
      </c>
      <c r="B51" s="8">
        <v>1</v>
      </c>
      <c r="C51" s="8">
        <v>0</v>
      </c>
      <c r="D51" s="10">
        <f t="shared" si="16"/>
        <v>-1</v>
      </c>
      <c r="E51" s="8">
        <v>0</v>
      </c>
      <c r="F51" s="12"/>
      <c r="G51" s="12">
        <f t="shared" si="17"/>
        <v>-1</v>
      </c>
      <c r="H51" s="8">
        <v>0</v>
      </c>
      <c r="I51" s="12"/>
      <c r="J51" s="12">
        <f t="shared" si="18"/>
        <v>-1</v>
      </c>
      <c r="K51" s="8">
        <v>0</v>
      </c>
      <c r="L51" s="10"/>
      <c r="M51" s="10">
        <f t="shared" si="8"/>
        <v>-1</v>
      </c>
      <c r="N51">
        <v>1</v>
      </c>
      <c r="O51" s="10"/>
      <c r="P51" s="10">
        <f t="shared" si="9"/>
        <v>0</v>
      </c>
      <c r="Q51" s="25">
        <v>0</v>
      </c>
      <c r="R51" s="10">
        <f t="shared" si="10"/>
        <v>-1</v>
      </c>
      <c r="S51" s="10">
        <f t="shared" si="11"/>
        <v>-1</v>
      </c>
      <c r="T51" s="25">
        <v>0</v>
      </c>
      <c r="U51" s="10"/>
      <c r="V51" s="10">
        <f t="shared" si="13"/>
        <v>-1</v>
      </c>
      <c r="W51" s="25">
        <v>0</v>
      </c>
      <c r="X51" s="10"/>
      <c r="Y51" s="10">
        <f>(W51-$B$51)/$B$51</f>
        <v>-1</v>
      </c>
      <c r="Z51" s="25">
        <v>0</v>
      </c>
      <c r="AA51" s="10"/>
      <c r="AB51" s="10">
        <f>(Z51-$B$51)/$B$51</f>
        <v>-1</v>
      </c>
    </row>
    <row r="52" spans="1:31" x14ac:dyDescent="0.2">
      <c r="A52" t="s">
        <v>30</v>
      </c>
      <c r="B52" s="8">
        <v>1</v>
      </c>
      <c r="C52" s="8">
        <v>1</v>
      </c>
      <c r="D52" s="10">
        <f t="shared" si="16"/>
        <v>0</v>
      </c>
      <c r="E52" s="8">
        <v>0</v>
      </c>
      <c r="F52" s="12">
        <f t="shared" si="7"/>
        <v>-1</v>
      </c>
      <c r="G52" s="12">
        <f t="shared" si="17"/>
        <v>-1</v>
      </c>
      <c r="H52" s="8">
        <v>0</v>
      </c>
      <c r="I52" s="12"/>
      <c r="J52" s="12">
        <f t="shared" si="18"/>
        <v>-1</v>
      </c>
      <c r="K52" s="8">
        <v>0</v>
      </c>
      <c r="L52" s="10"/>
      <c r="M52" s="10">
        <f t="shared" si="8"/>
        <v>-1</v>
      </c>
      <c r="N52">
        <v>0</v>
      </c>
      <c r="O52" s="10"/>
      <c r="P52" s="10">
        <f t="shared" si="9"/>
        <v>-1</v>
      </c>
      <c r="Q52" s="25">
        <v>1</v>
      </c>
      <c r="R52" s="10"/>
      <c r="S52" s="10">
        <f t="shared" si="11"/>
        <v>0</v>
      </c>
      <c r="T52" s="25">
        <v>1</v>
      </c>
      <c r="V52" s="10">
        <f t="shared" si="13"/>
        <v>0</v>
      </c>
      <c r="W52" s="25">
        <v>2</v>
      </c>
      <c r="X52" s="10">
        <f t="shared" si="14"/>
        <v>1</v>
      </c>
      <c r="Y52" s="10">
        <f>(W52-$B$52)/$B$52</f>
        <v>1</v>
      </c>
      <c r="Z52" s="25">
        <v>1</v>
      </c>
      <c r="AA52" s="10">
        <f t="shared" ref="AA52:AA53" si="19">(Z52-W52)/W52</f>
        <v>-0.5</v>
      </c>
      <c r="AB52" s="10">
        <f>(Z52-$B$52)/$B$52</f>
        <v>0</v>
      </c>
    </row>
    <row r="53" spans="1:31" x14ac:dyDescent="0.2">
      <c r="A53" t="s">
        <v>127</v>
      </c>
      <c r="B53" s="8"/>
      <c r="C53" s="8"/>
      <c r="D53" s="10"/>
      <c r="E53" s="8"/>
      <c r="F53" s="12"/>
      <c r="G53" s="12"/>
      <c r="H53" s="8"/>
      <c r="I53" s="12"/>
      <c r="J53" s="12"/>
      <c r="K53" s="8"/>
      <c r="L53" s="10"/>
      <c r="M53" s="10"/>
      <c r="O53" s="10"/>
      <c r="P53" s="10"/>
      <c r="Q53" s="27"/>
      <c r="R53" s="10"/>
      <c r="S53" s="10"/>
      <c r="T53" s="25">
        <v>8</v>
      </c>
      <c r="V53" s="10"/>
      <c r="W53" s="25">
        <v>58</v>
      </c>
      <c r="X53" s="10">
        <f t="shared" si="14"/>
        <v>6.25</v>
      </c>
      <c r="Z53" s="25">
        <v>68</v>
      </c>
      <c r="AA53" s="10">
        <f t="shared" si="19"/>
        <v>0.17241379310344829</v>
      </c>
    </row>
    <row r="54" spans="1:31" x14ac:dyDescent="0.2">
      <c r="L54" s="8"/>
      <c r="M54" s="8"/>
      <c r="Q54" s="27"/>
      <c r="T54" s="25"/>
      <c r="W54" s="25"/>
      <c r="Z54" s="25"/>
    </row>
    <row r="55" spans="1:31" x14ac:dyDescent="0.2">
      <c r="A55" s="17" t="s">
        <v>54</v>
      </c>
      <c r="B55" s="57">
        <f>SUM(B42:B52)</f>
        <v>280</v>
      </c>
      <c r="C55" s="57">
        <f>SUM(C42:C52)</f>
        <v>244</v>
      </c>
      <c r="E55" s="57">
        <f>SUM(E42:E52)</f>
        <v>266</v>
      </c>
      <c r="F55" s="57"/>
      <c r="G55" s="57"/>
      <c r="H55" s="57">
        <f>SUM(H42:H52)</f>
        <v>308</v>
      </c>
      <c r="I55" s="57"/>
      <c r="J55" s="57"/>
      <c r="K55" s="57">
        <f>SUM(K42:K52)</f>
        <v>250</v>
      </c>
      <c r="N55">
        <v>258</v>
      </c>
      <c r="Q55">
        <v>260</v>
      </c>
      <c r="T55" s="25">
        <v>273</v>
      </c>
      <c r="W55" s="25">
        <v>288</v>
      </c>
      <c r="Z55" s="25">
        <v>270</v>
      </c>
    </row>
    <row r="57" spans="1:31" s="17" customFormat="1" x14ac:dyDescent="0.2">
      <c r="A57" s="15">
        <v>2006</v>
      </c>
      <c r="B57" s="15"/>
      <c r="C57" s="15"/>
      <c r="D57" s="15"/>
      <c r="E57" s="15">
        <v>2007</v>
      </c>
      <c r="F57" s="15"/>
      <c r="G57" s="15"/>
      <c r="H57" s="15">
        <v>2008</v>
      </c>
      <c r="I57" s="15"/>
      <c r="J57" s="15">
        <v>2009</v>
      </c>
      <c r="K57" s="15"/>
      <c r="L57" s="15">
        <v>2010</v>
      </c>
      <c r="M57" s="15"/>
      <c r="N57" s="15"/>
      <c r="O57" s="15">
        <v>2011</v>
      </c>
      <c r="P57" s="15"/>
      <c r="Q57" s="15"/>
      <c r="R57" s="15">
        <v>2012</v>
      </c>
      <c r="S57" s="15"/>
      <c r="T57" s="15">
        <v>2013</v>
      </c>
      <c r="U57" s="15"/>
      <c r="V57" s="15"/>
      <c r="W57" s="15">
        <v>2014</v>
      </c>
      <c r="X57" s="15"/>
      <c r="Y57" s="15"/>
      <c r="Z57" s="15">
        <v>2015</v>
      </c>
      <c r="AA57" s="15"/>
      <c r="AB57" s="15">
        <v>2016</v>
      </c>
      <c r="AC57" s="15"/>
      <c r="AD57" s="28">
        <v>2017</v>
      </c>
      <c r="AE57" s="33"/>
    </row>
    <row r="58" spans="1:31" x14ac:dyDescent="0.2">
      <c r="A58" s="14">
        <v>0</v>
      </c>
      <c r="B58" t="s">
        <v>62</v>
      </c>
      <c r="E58" s="24" t="s">
        <v>65</v>
      </c>
      <c r="F58" s="26"/>
      <c r="G58" s="26"/>
      <c r="H58" s="24" t="s">
        <v>63</v>
      </c>
      <c r="I58" s="29"/>
      <c r="J58" t="s">
        <v>63</v>
      </c>
      <c r="L58" s="24" t="s">
        <v>63</v>
      </c>
      <c r="M58" s="26"/>
      <c r="N58" s="29"/>
      <c r="O58" s="36" t="s">
        <v>63</v>
      </c>
      <c r="R58" s="100" t="s">
        <v>62</v>
      </c>
      <c r="T58" s="100" t="s">
        <v>62</v>
      </c>
      <c r="U58" s="26"/>
      <c r="V58" s="29"/>
      <c r="W58" t="s">
        <v>62</v>
      </c>
      <c r="Y58" s="29"/>
      <c r="Z58" t="s">
        <v>62</v>
      </c>
      <c r="AA58" s="29"/>
      <c r="AB58" t="s">
        <v>101</v>
      </c>
      <c r="AD58" s="25" t="s">
        <v>101</v>
      </c>
      <c r="AE58" s="30"/>
    </row>
    <row r="59" spans="1:31" x14ac:dyDescent="0.2">
      <c r="A59">
        <v>0.5</v>
      </c>
      <c r="B59" t="s">
        <v>70</v>
      </c>
      <c r="E59" s="25" t="s">
        <v>70</v>
      </c>
      <c r="F59" s="27"/>
      <c r="G59" s="27"/>
      <c r="H59" s="25" t="s">
        <v>70</v>
      </c>
      <c r="I59" s="30"/>
      <c r="J59" t="s">
        <v>70</v>
      </c>
      <c r="L59" s="25" t="s">
        <v>70</v>
      </c>
      <c r="M59" s="27"/>
      <c r="N59" s="30"/>
      <c r="O59" s="36" t="s">
        <v>63</v>
      </c>
      <c r="P59" s="36" t="s">
        <v>70</v>
      </c>
      <c r="R59" s="101" t="s">
        <v>70</v>
      </c>
      <c r="T59" s="101" t="s">
        <v>70</v>
      </c>
      <c r="U59" s="27"/>
      <c r="V59" s="30"/>
      <c r="W59" t="s">
        <v>70</v>
      </c>
      <c r="Y59" s="30"/>
      <c r="Z59" t="s">
        <v>63</v>
      </c>
      <c r="AA59" s="30" t="s">
        <v>70</v>
      </c>
      <c r="AB59" s="22" t="s">
        <v>70</v>
      </c>
      <c r="AD59" s="25" t="s">
        <v>70</v>
      </c>
      <c r="AE59" s="30"/>
    </row>
    <row r="60" spans="1:31" x14ac:dyDescent="0.2">
      <c r="A60" s="14">
        <v>1</v>
      </c>
      <c r="B60" t="s">
        <v>65</v>
      </c>
      <c r="C60" t="s">
        <v>66</v>
      </c>
      <c r="E60" s="25" t="s">
        <v>68</v>
      </c>
      <c r="F60" s="27"/>
      <c r="G60" s="27"/>
      <c r="H60" s="25" t="s">
        <v>62</v>
      </c>
      <c r="I60" s="30"/>
      <c r="J60" t="s">
        <v>62</v>
      </c>
      <c r="L60" s="25" t="s">
        <v>62</v>
      </c>
      <c r="M60" s="27"/>
      <c r="N60" s="30"/>
      <c r="O60" s="36" t="s">
        <v>63</v>
      </c>
      <c r="R60" s="101" t="s">
        <v>62</v>
      </c>
      <c r="T60" s="101" t="s">
        <v>62</v>
      </c>
      <c r="U60" s="27"/>
      <c r="V60" s="30"/>
      <c r="W60" t="s">
        <v>63</v>
      </c>
      <c r="Y60" s="30"/>
      <c r="Z60" t="s">
        <v>62</v>
      </c>
      <c r="AA60" s="30"/>
      <c r="AB60" t="s">
        <v>101</v>
      </c>
      <c r="AD60" s="25" t="s">
        <v>101</v>
      </c>
      <c r="AE60" s="30"/>
    </row>
    <row r="61" spans="1:31" x14ac:dyDescent="0.2">
      <c r="A61" s="14">
        <v>1.5</v>
      </c>
      <c r="B61" t="s">
        <v>65</v>
      </c>
      <c r="E61" s="25" t="s">
        <v>65</v>
      </c>
      <c r="F61" s="27"/>
      <c r="G61" s="27"/>
      <c r="H61" s="25" t="s">
        <v>63</v>
      </c>
      <c r="I61" s="30"/>
      <c r="J61" t="s">
        <v>62</v>
      </c>
      <c r="L61" s="25" t="s">
        <v>62</v>
      </c>
      <c r="M61" s="27"/>
      <c r="N61" s="30"/>
      <c r="O61" s="36" t="s">
        <v>63</v>
      </c>
      <c r="R61" s="101" t="s">
        <v>62</v>
      </c>
      <c r="T61" s="101" t="s">
        <v>70</v>
      </c>
      <c r="U61" s="27"/>
      <c r="V61" s="30"/>
      <c r="W61" t="s">
        <v>63</v>
      </c>
      <c r="Y61" s="30"/>
      <c r="Z61" t="s">
        <v>63</v>
      </c>
      <c r="AA61" s="30"/>
      <c r="AB61" t="s">
        <v>62</v>
      </c>
      <c r="AD61" s="25" t="s">
        <v>70</v>
      </c>
      <c r="AE61" s="30" t="s">
        <v>101</v>
      </c>
    </row>
    <row r="62" spans="1:31" x14ac:dyDescent="0.2">
      <c r="A62" s="14">
        <v>2</v>
      </c>
      <c r="B62" t="s">
        <v>70</v>
      </c>
      <c r="E62" s="25" t="s">
        <v>70</v>
      </c>
      <c r="F62" s="27"/>
      <c r="G62" s="27"/>
      <c r="H62" s="25" t="s">
        <v>70</v>
      </c>
      <c r="I62" s="30"/>
      <c r="J62" t="s">
        <v>70</v>
      </c>
      <c r="L62" s="25" t="s">
        <v>70</v>
      </c>
      <c r="M62" s="27"/>
      <c r="N62" s="30"/>
      <c r="O62" s="36" t="s">
        <v>63</v>
      </c>
      <c r="P62" s="36" t="s">
        <v>68</v>
      </c>
      <c r="R62" s="101" t="s">
        <v>70</v>
      </c>
      <c r="T62" s="101" t="s">
        <v>70</v>
      </c>
      <c r="U62" s="27"/>
      <c r="V62" s="30"/>
      <c r="W62" t="s">
        <v>70</v>
      </c>
      <c r="Y62" s="30"/>
      <c r="Z62" t="s">
        <v>70</v>
      </c>
      <c r="AA62" s="30"/>
      <c r="AB62" t="s">
        <v>70</v>
      </c>
      <c r="AD62" s="25" t="s">
        <v>70</v>
      </c>
      <c r="AE62" s="30"/>
    </row>
    <row r="63" spans="1:31" x14ac:dyDescent="0.2">
      <c r="A63" s="14">
        <v>2.5</v>
      </c>
      <c r="B63" t="s">
        <v>70</v>
      </c>
      <c r="E63" s="25" t="s">
        <v>70</v>
      </c>
      <c r="F63" s="27"/>
      <c r="G63" s="27"/>
      <c r="H63" s="25" t="s">
        <v>70</v>
      </c>
      <c r="I63" s="30"/>
      <c r="J63" t="s">
        <v>70</v>
      </c>
      <c r="L63" s="25" t="s">
        <v>70</v>
      </c>
      <c r="M63" s="27"/>
      <c r="N63" s="30"/>
      <c r="O63" s="36" t="s">
        <v>70</v>
      </c>
      <c r="R63" s="101" t="s">
        <v>70</v>
      </c>
      <c r="T63" s="101" t="s">
        <v>70</v>
      </c>
      <c r="U63" s="27"/>
      <c r="V63" s="30"/>
      <c r="W63" t="s">
        <v>70</v>
      </c>
      <c r="Y63" s="30"/>
      <c r="Z63" t="s">
        <v>70</v>
      </c>
      <c r="AA63" s="30"/>
      <c r="AB63" t="s">
        <v>70</v>
      </c>
      <c r="AD63" s="25" t="s">
        <v>70</v>
      </c>
      <c r="AE63" s="30" t="s">
        <v>101</v>
      </c>
    </row>
    <row r="64" spans="1:31" x14ac:dyDescent="0.2">
      <c r="A64" s="14">
        <v>3</v>
      </c>
      <c r="B64" t="s">
        <v>65</v>
      </c>
      <c r="E64" s="25" t="s">
        <v>65</v>
      </c>
      <c r="F64" s="27"/>
      <c r="G64" s="27"/>
      <c r="H64" s="25" t="s">
        <v>62</v>
      </c>
      <c r="I64" s="30"/>
      <c r="J64" t="s">
        <v>62</v>
      </c>
      <c r="L64" s="25" t="s">
        <v>62</v>
      </c>
      <c r="M64" s="27"/>
      <c r="N64" s="30"/>
      <c r="O64" s="36" t="s">
        <v>63</v>
      </c>
      <c r="R64" s="101" t="s">
        <v>70</v>
      </c>
      <c r="T64" s="101" t="s">
        <v>63</v>
      </c>
      <c r="U64" s="27"/>
      <c r="V64" s="30"/>
      <c r="W64" t="s">
        <v>62</v>
      </c>
      <c r="Y64" s="30"/>
      <c r="Z64" t="s">
        <v>70</v>
      </c>
      <c r="AA64" s="30"/>
      <c r="AB64" t="s">
        <v>62</v>
      </c>
      <c r="AD64" s="25" t="s">
        <v>70</v>
      </c>
      <c r="AE64" s="30" t="s">
        <v>101</v>
      </c>
    </row>
    <row r="65" spans="1:31" x14ac:dyDescent="0.2">
      <c r="A65" s="14">
        <v>3.5</v>
      </c>
      <c r="B65" t="s">
        <v>62</v>
      </c>
      <c r="E65" s="25" t="s">
        <v>63</v>
      </c>
      <c r="F65" s="27"/>
      <c r="G65" s="27"/>
      <c r="H65" s="25" t="s">
        <v>63</v>
      </c>
      <c r="I65" s="30"/>
      <c r="J65" t="s">
        <v>62</v>
      </c>
      <c r="L65" s="25" t="s">
        <v>62</v>
      </c>
      <c r="M65" s="27"/>
      <c r="N65" s="30"/>
      <c r="O65" s="36" t="s">
        <v>63</v>
      </c>
      <c r="R65" s="101" t="s">
        <v>62</v>
      </c>
      <c r="T65" s="101" t="s">
        <v>63</v>
      </c>
      <c r="U65" s="27"/>
      <c r="V65" s="30"/>
      <c r="W65" t="s">
        <v>62</v>
      </c>
      <c r="Y65" s="30"/>
      <c r="Z65" t="s">
        <v>62</v>
      </c>
      <c r="AA65" s="30"/>
      <c r="AB65" t="s">
        <v>62</v>
      </c>
      <c r="AD65" s="25" t="s">
        <v>101</v>
      </c>
      <c r="AE65" s="30"/>
    </row>
    <row r="66" spans="1:31" x14ac:dyDescent="0.2">
      <c r="A66" s="14">
        <v>4</v>
      </c>
      <c r="B66" t="s">
        <v>62</v>
      </c>
      <c r="E66" s="25" t="s">
        <v>68</v>
      </c>
      <c r="F66" s="27"/>
      <c r="G66" s="27"/>
      <c r="H66" s="25" t="s">
        <v>62</v>
      </c>
      <c r="I66" s="30"/>
      <c r="J66" t="s">
        <v>62</v>
      </c>
      <c r="L66" s="25" t="s">
        <v>62</v>
      </c>
      <c r="M66" s="27"/>
      <c r="N66" s="30"/>
      <c r="O66" s="36" t="s">
        <v>63</v>
      </c>
      <c r="R66" s="101" t="s">
        <v>62</v>
      </c>
      <c r="T66" s="101" t="s">
        <v>63</v>
      </c>
      <c r="U66" s="27"/>
      <c r="V66" s="30"/>
      <c r="W66" t="s">
        <v>62</v>
      </c>
      <c r="Y66" s="30"/>
      <c r="Z66" t="s">
        <v>63</v>
      </c>
      <c r="AA66" s="30"/>
      <c r="AB66" t="s">
        <v>62</v>
      </c>
      <c r="AD66" s="25" t="s">
        <v>101</v>
      </c>
      <c r="AE66" s="30"/>
    </row>
    <row r="67" spans="1:31" x14ac:dyDescent="0.2">
      <c r="A67" s="14">
        <v>4.5</v>
      </c>
      <c r="B67" t="s">
        <v>62</v>
      </c>
      <c r="E67" s="25" t="s">
        <v>63</v>
      </c>
      <c r="F67" s="27" t="s">
        <v>68</v>
      </c>
      <c r="G67" s="27"/>
      <c r="H67" s="25" t="s">
        <v>65</v>
      </c>
      <c r="I67" s="30"/>
      <c r="J67" s="22" t="s">
        <v>62</v>
      </c>
      <c r="L67" s="25" t="s">
        <v>62</v>
      </c>
      <c r="M67" s="27"/>
      <c r="N67" s="30"/>
      <c r="O67" s="36" t="s">
        <v>63</v>
      </c>
      <c r="R67" s="101" t="s">
        <v>62</v>
      </c>
      <c r="T67" s="101" t="s">
        <v>63</v>
      </c>
      <c r="U67" s="27"/>
      <c r="V67" s="30"/>
      <c r="W67" t="s">
        <v>62</v>
      </c>
      <c r="Y67" s="30"/>
      <c r="Z67" t="s">
        <v>70</v>
      </c>
      <c r="AA67" s="30"/>
      <c r="AB67" t="s">
        <v>62</v>
      </c>
      <c r="AD67" s="25" t="s">
        <v>101</v>
      </c>
      <c r="AE67" s="30" t="s">
        <v>70</v>
      </c>
    </row>
    <row r="68" spans="1:31" x14ac:dyDescent="0.2">
      <c r="A68" s="14">
        <v>5</v>
      </c>
      <c r="B68" t="s">
        <v>70</v>
      </c>
      <c r="E68" s="25" t="s">
        <v>70</v>
      </c>
      <c r="F68" s="27"/>
      <c r="G68" s="27"/>
      <c r="H68" s="25" t="s">
        <v>70</v>
      </c>
      <c r="I68" s="30"/>
      <c r="J68" s="22" t="s">
        <v>70</v>
      </c>
      <c r="L68" s="25" t="s">
        <v>70</v>
      </c>
      <c r="M68" s="27"/>
      <c r="N68" s="30"/>
      <c r="O68" s="36" t="s">
        <v>63</v>
      </c>
      <c r="P68" s="36" t="s">
        <v>70</v>
      </c>
      <c r="R68" s="101" t="s">
        <v>70</v>
      </c>
      <c r="T68" s="101" t="s">
        <v>70</v>
      </c>
      <c r="U68" s="27"/>
      <c r="V68" s="30"/>
      <c r="W68" t="s">
        <v>70</v>
      </c>
      <c r="Y68" s="30"/>
      <c r="Z68" t="s">
        <v>70</v>
      </c>
      <c r="AA68" s="30"/>
      <c r="AB68" t="s">
        <v>70</v>
      </c>
      <c r="AD68" s="25" t="s">
        <v>70</v>
      </c>
      <c r="AE68" s="30"/>
    </row>
    <row r="69" spans="1:31" x14ac:dyDescent="0.2">
      <c r="A69" s="14">
        <v>5.5</v>
      </c>
      <c r="B69" t="s">
        <v>70</v>
      </c>
      <c r="E69" s="25" t="s">
        <v>63</v>
      </c>
      <c r="F69" s="27" t="s">
        <v>70</v>
      </c>
      <c r="G69" s="27"/>
      <c r="H69" s="25" t="s">
        <v>70</v>
      </c>
      <c r="I69" s="30" t="s">
        <v>63</v>
      </c>
      <c r="J69" s="22" t="s">
        <v>70</v>
      </c>
      <c r="L69" s="25" t="s">
        <v>70</v>
      </c>
      <c r="M69" s="27"/>
      <c r="N69" s="30"/>
      <c r="O69" s="36" t="s">
        <v>63</v>
      </c>
      <c r="R69" s="101" t="s">
        <v>70</v>
      </c>
      <c r="T69" s="101" t="s">
        <v>63</v>
      </c>
      <c r="U69" s="110" t="s">
        <v>70</v>
      </c>
      <c r="V69" s="30"/>
      <c r="W69" s="22" t="s">
        <v>70</v>
      </c>
      <c r="Y69" s="30"/>
      <c r="Z69" t="s">
        <v>70</v>
      </c>
      <c r="AA69" s="30"/>
      <c r="AB69" t="s">
        <v>70</v>
      </c>
      <c r="AC69" t="s">
        <v>101</v>
      </c>
      <c r="AD69" s="25" t="s">
        <v>62</v>
      </c>
      <c r="AE69" s="30"/>
    </row>
    <row r="70" spans="1:31" x14ac:dyDescent="0.2">
      <c r="A70" s="14">
        <v>6</v>
      </c>
      <c r="B70" t="s">
        <v>62</v>
      </c>
      <c r="E70" s="25" t="s">
        <v>63</v>
      </c>
      <c r="F70" s="27"/>
      <c r="G70" s="27"/>
      <c r="H70" s="25" t="s">
        <v>63</v>
      </c>
      <c r="I70" s="30"/>
      <c r="J70" s="22" t="s">
        <v>70</v>
      </c>
      <c r="L70" s="25" t="s">
        <v>70</v>
      </c>
      <c r="M70" s="27"/>
      <c r="N70" s="30"/>
      <c r="O70" s="36" t="s">
        <v>63</v>
      </c>
      <c r="R70" s="101" t="s">
        <v>70</v>
      </c>
      <c r="T70" s="101" t="s">
        <v>63</v>
      </c>
      <c r="U70" s="110" t="s">
        <v>70</v>
      </c>
      <c r="V70" s="30"/>
      <c r="W70" s="22" t="s">
        <v>70</v>
      </c>
      <c r="X70" s="22" t="s">
        <v>63</v>
      </c>
      <c r="Y70" s="30"/>
      <c r="Z70" s="22" t="s">
        <v>70</v>
      </c>
      <c r="AA70" s="49" t="s">
        <v>63</v>
      </c>
      <c r="AB70" s="22" t="s">
        <v>70</v>
      </c>
      <c r="AC70" s="22" t="s">
        <v>101</v>
      </c>
      <c r="AD70" s="25" t="s">
        <v>70</v>
      </c>
      <c r="AE70" s="30"/>
    </row>
    <row r="71" spans="1:31" x14ac:dyDescent="0.2">
      <c r="A71" s="14">
        <v>6.5</v>
      </c>
      <c r="B71" t="s">
        <v>62</v>
      </c>
      <c r="E71" s="25" t="s">
        <v>63</v>
      </c>
      <c r="F71" s="27"/>
      <c r="G71" s="27"/>
      <c r="H71" s="25" t="s">
        <v>62</v>
      </c>
      <c r="I71" s="30"/>
      <c r="J71" s="22" t="s">
        <v>62</v>
      </c>
      <c r="L71" s="25" t="s">
        <v>62</v>
      </c>
      <c r="M71" s="27"/>
      <c r="N71" s="30"/>
      <c r="O71" s="36" t="s">
        <v>63</v>
      </c>
      <c r="R71" s="101" t="s">
        <v>62</v>
      </c>
      <c r="T71" s="101" t="s">
        <v>63</v>
      </c>
      <c r="U71" s="27"/>
      <c r="V71" s="30"/>
      <c r="W71" s="22" t="s">
        <v>62</v>
      </c>
      <c r="Y71" s="30"/>
      <c r="Z71" s="22" t="s">
        <v>62</v>
      </c>
      <c r="AA71" s="30"/>
      <c r="AB71" s="22" t="s">
        <v>101</v>
      </c>
      <c r="AD71" s="25" t="s">
        <v>101</v>
      </c>
      <c r="AE71" s="30"/>
    </row>
    <row r="72" spans="1:31" x14ac:dyDescent="0.2">
      <c r="A72" s="14">
        <v>7</v>
      </c>
      <c r="B72" t="s">
        <v>64</v>
      </c>
      <c r="E72" s="25" t="s">
        <v>63</v>
      </c>
      <c r="F72" s="27" t="s">
        <v>69</v>
      </c>
      <c r="G72" s="27"/>
      <c r="H72" s="25" t="s">
        <v>63</v>
      </c>
      <c r="I72" s="30"/>
      <c r="J72" s="22" t="s">
        <v>62</v>
      </c>
      <c r="L72" s="25" t="s">
        <v>62</v>
      </c>
      <c r="M72" s="27"/>
      <c r="N72" s="30"/>
      <c r="O72" s="36" t="s">
        <v>62</v>
      </c>
      <c r="R72" s="101" t="s">
        <v>62</v>
      </c>
      <c r="T72" s="101" t="s">
        <v>63</v>
      </c>
      <c r="U72" s="27"/>
      <c r="V72" s="30"/>
      <c r="W72" s="22" t="s">
        <v>62</v>
      </c>
      <c r="Y72" s="30"/>
      <c r="Z72" s="22" t="s">
        <v>62</v>
      </c>
      <c r="AA72" s="30"/>
      <c r="AB72" s="22" t="s">
        <v>101</v>
      </c>
      <c r="AD72" s="25" t="s">
        <v>101</v>
      </c>
      <c r="AE72" s="30"/>
    </row>
    <row r="73" spans="1:31" x14ac:dyDescent="0.2">
      <c r="A73" s="14">
        <v>7.5</v>
      </c>
      <c r="B73" t="s">
        <v>63</v>
      </c>
      <c r="E73" s="25" t="s">
        <v>63</v>
      </c>
      <c r="F73" s="27"/>
      <c r="G73" s="27"/>
      <c r="H73" s="25" t="s">
        <v>66</v>
      </c>
      <c r="I73" s="30"/>
      <c r="J73" s="22" t="s">
        <v>66</v>
      </c>
      <c r="L73" s="25" t="s">
        <v>62</v>
      </c>
      <c r="M73" s="27"/>
      <c r="N73" s="30"/>
      <c r="O73" s="36" t="s">
        <v>70</v>
      </c>
      <c r="R73" s="101" t="s">
        <v>62</v>
      </c>
      <c r="T73" s="101" t="s">
        <v>70</v>
      </c>
      <c r="U73" s="27"/>
      <c r="V73" s="30"/>
      <c r="W73" s="22" t="s">
        <v>70</v>
      </c>
      <c r="Y73" s="30"/>
      <c r="Z73" s="22" t="s">
        <v>70</v>
      </c>
      <c r="AA73" s="30"/>
      <c r="AB73" s="22" t="s">
        <v>70</v>
      </c>
      <c r="AD73" s="25" t="s">
        <v>70</v>
      </c>
      <c r="AE73" s="30" t="s">
        <v>101</v>
      </c>
    </row>
    <row r="74" spans="1:31" x14ac:dyDescent="0.2">
      <c r="A74" s="14">
        <v>8</v>
      </c>
      <c r="B74" t="s">
        <v>62</v>
      </c>
      <c r="E74" s="25" t="s">
        <v>66</v>
      </c>
      <c r="F74" s="27"/>
      <c r="G74" s="27"/>
      <c r="H74" s="25" t="s">
        <v>62</v>
      </c>
      <c r="I74" s="30"/>
      <c r="J74" s="22" t="s">
        <v>66</v>
      </c>
      <c r="L74" s="25" t="s">
        <v>62</v>
      </c>
      <c r="M74" s="27"/>
      <c r="N74" s="30"/>
      <c r="O74" s="36" t="s">
        <v>63</v>
      </c>
      <c r="R74" s="101" t="s">
        <v>62</v>
      </c>
      <c r="T74" s="101" t="s">
        <v>63</v>
      </c>
      <c r="U74" s="27"/>
      <c r="V74" s="30"/>
      <c r="W74" s="22" t="s">
        <v>62</v>
      </c>
      <c r="Y74" s="30"/>
      <c r="Z74" s="22" t="s">
        <v>63</v>
      </c>
      <c r="AA74" s="30"/>
      <c r="AB74" s="22" t="s">
        <v>101</v>
      </c>
      <c r="AD74" s="25" t="s">
        <v>101</v>
      </c>
      <c r="AE74" s="30"/>
    </row>
    <row r="75" spans="1:31" x14ac:dyDescent="0.2">
      <c r="A75" s="14">
        <v>8.5</v>
      </c>
      <c r="B75" t="s">
        <v>64</v>
      </c>
      <c r="E75" s="25" t="s">
        <v>63</v>
      </c>
      <c r="F75" s="27"/>
      <c r="G75" s="27"/>
      <c r="H75" s="25" t="s">
        <v>63</v>
      </c>
      <c r="I75" s="30"/>
      <c r="J75" s="22" t="s">
        <v>62</v>
      </c>
      <c r="L75" s="25" t="s">
        <v>70</v>
      </c>
      <c r="M75" s="27"/>
      <c r="N75" s="30"/>
      <c r="O75" s="36" t="s">
        <v>63</v>
      </c>
      <c r="P75" s="36" t="s">
        <v>70</v>
      </c>
      <c r="R75" s="101" t="s">
        <v>66</v>
      </c>
      <c r="S75" s="85" t="s">
        <v>70</v>
      </c>
      <c r="T75" s="108" t="s">
        <v>63</v>
      </c>
      <c r="U75" s="27"/>
      <c r="V75" s="30"/>
      <c r="W75" s="22" t="s">
        <v>70</v>
      </c>
      <c r="Y75" s="30"/>
      <c r="Z75" s="22" t="s">
        <v>70</v>
      </c>
      <c r="AA75" s="30"/>
      <c r="AB75" s="22" t="s">
        <v>70</v>
      </c>
      <c r="AC75" t="s">
        <v>101</v>
      </c>
      <c r="AD75" s="25" t="s">
        <v>101</v>
      </c>
      <c r="AE75" s="30"/>
    </row>
    <row r="76" spans="1:31" x14ac:dyDescent="0.2">
      <c r="A76" s="14">
        <v>9</v>
      </c>
      <c r="B76" t="s">
        <v>70</v>
      </c>
      <c r="E76" s="25" t="s">
        <v>70</v>
      </c>
      <c r="F76" s="27"/>
      <c r="G76" s="27"/>
      <c r="H76" s="25" t="s">
        <v>63</v>
      </c>
      <c r="I76" s="30" t="s">
        <v>70</v>
      </c>
      <c r="J76" s="22" t="s">
        <v>62</v>
      </c>
      <c r="L76" s="25" t="s">
        <v>70</v>
      </c>
      <c r="M76" s="27"/>
      <c r="N76" s="30"/>
      <c r="O76" s="36" t="s">
        <v>63</v>
      </c>
      <c r="P76" s="36" t="s">
        <v>70</v>
      </c>
      <c r="R76" s="101" t="s">
        <v>70</v>
      </c>
      <c r="T76" s="108" t="s">
        <v>62</v>
      </c>
      <c r="U76" s="27"/>
      <c r="V76" s="30"/>
      <c r="W76" s="22" t="s">
        <v>70</v>
      </c>
      <c r="Y76" s="30"/>
      <c r="Z76" s="22" t="s">
        <v>62</v>
      </c>
      <c r="AA76" s="30"/>
      <c r="AB76" s="22" t="s">
        <v>62</v>
      </c>
      <c r="AD76" s="25" t="s">
        <v>62</v>
      </c>
      <c r="AE76" s="30"/>
    </row>
    <row r="77" spans="1:31" x14ac:dyDescent="0.2">
      <c r="A77" s="14">
        <v>9.5</v>
      </c>
      <c r="B77" t="s">
        <v>62</v>
      </c>
      <c r="E77" s="25" t="s">
        <v>62</v>
      </c>
      <c r="F77" s="27"/>
      <c r="G77" s="27"/>
      <c r="H77" s="25" t="s">
        <v>70</v>
      </c>
      <c r="I77" s="30"/>
      <c r="J77" s="22" t="s">
        <v>62</v>
      </c>
      <c r="L77" s="25" t="s">
        <v>68</v>
      </c>
      <c r="M77" s="27"/>
      <c r="N77" s="30"/>
      <c r="O77" s="36" t="s">
        <v>63</v>
      </c>
      <c r="R77" s="101" t="s">
        <v>62</v>
      </c>
      <c r="T77" s="108" t="s">
        <v>63</v>
      </c>
      <c r="U77" s="27"/>
      <c r="V77" s="30"/>
      <c r="W77" s="22" t="s">
        <v>70</v>
      </c>
      <c r="X77" t="s">
        <v>66</v>
      </c>
      <c r="Y77" s="30"/>
      <c r="Z77" s="22" t="s">
        <v>70</v>
      </c>
      <c r="AA77" s="30"/>
      <c r="AB77" s="22" t="s">
        <v>70</v>
      </c>
      <c r="AD77" s="25" t="s">
        <v>70</v>
      </c>
      <c r="AE77" s="30"/>
    </row>
    <row r="78" spans="1:31" x14ac:dyDescent="0.2">
      <c r="A78" s="14">
        <v>10</v>
      </c>
      <c r="B78" t="s">
        <v>62</v>
      </c>
      <c r="E78" s="25" t="s">
        <v>62</v>
      </c>
      <c r="F78" s="27"/>
      <c r="G78" s="27"/>
      <c r="H78" s="25" t="s">
        <v>63</v>
      </c>
      <c r="I78" s="30" t="s">
        <v>70</v>
      </c>
      <c r="J78" s="22" t="s">
        <v>66</v>
      </c>
      <c r="L78" s="25" t="s">
        <v>62</v>
      </c>
      <c r="M78" s="27"/>
      <c r="N78" s="30"/>
      <c r="O78" s="36" t="s">
        <v>63</v>
      </c>
      <c r="R78" s="101" t="s">
        <v>62</v>
      </c>
      <c r="T78" s="108" t="s">
        <v>70</v>
      </c>
      <c r="U78" s="27"/>
      <c r="V78" s="30"/>
      <c r="W78" s="22" t="s">
        <v>70</v>
      </c>
      <c r="Y78" s="30"/>
      <c r="Z78" s="22" t="s">
        <v>70</v>
      </c>
      <c r="AA78" s="30"/>
      <c r="AB78" s="22" t="s">
        <v>70</v>
      </c>
      <c r="AD78" s="25" t="s">
        <v>70</v>
      </c>
      <c r="AE78" s="30"/>
    </row>
    <row r="79" spans="1:31" x14ac:dyDescent="0.2">
      <c r="A79" s="14">
        <v>10.5</v>
      </c>
      <c r="B79" t="s">
        <v>64</v>
      </c>
      <c r="C79" t="s">
        <v>70</v>
      </c>
      <c r="E79" s="25" t="s">
        <v>70</v>
      </c>
      <c r="F79" s="27"/>
      <c r="G79" s="27"/>
      <c r="H79" s="25" t="s">
        <v>63</v>
      </c>
      <c r="I79" s="30" t="s">
        <v>70</v>
      </c>
      <c r="J79" s="22" t="s">
        <v>70</v>
      </c>
      <c r="L79" s="25" t="s">
        <v>70</v>
      </c>
      <c r="M79" s="27"/>
      <c r="N79" s="30"/>
      <c r="O79" s="36" t="s">
        <v>70</v>
      </c>
      <c r="R79" s="101" t="s">
        <v>70</v>
      </c>
      <c r="T79" s="108" t="s">
        <v>70</v>
      </c>
      <c r="U79" s="27"/>
      <c r="V79" s="30"/>
      <c r="W79" s="22" t="s">
        <v>70</v>
      </c>
      <c r="X79" t="s">
        <v>66</v>
      </c>
      <c r="Y79" s="30"/>
      <c r="Z79" s="22" t="s">
        <v>70</v>
      </c>
      <c r="AA79" s="30"/>
      <c r="AB79" s="22" t="s">
        <v>62</v>
      </c>
      <c r="AD79" s="25" t="s">
        <v>70</v>
      </c>
      <c r="AE79" s="30"/>
    </row>
    <row r="80" spans="1:31" x14ac:dyDescent="0.2">
      <c r="A80" s="14">
        <v>11</v>
      </c>
      <c r="B80" t="s">
        <v>65</v>
      </c>
      <c r="C80" t="s">
        <v>70</v>
      </c>
      <c r="E80" s="25" t="s">
        <v>70</v>
      </c>
      <c r="F80" s="27"/>
      <c r="G80" s="27"/>
      <c r="H80" s="25" t="s">
        <v>70</v>
      </c>
      <c r="I80" s="30" t="s">
        <v>66</v>
      </c>
      <c r="J80" s="22" t="s">
        <v>70</v>
      </c>
      <c r="L80" s="25" t="s">
        <v>70</v>
      </c>
      <c r="M80" s="27"/>
      <c r="N80" s="30"/>
      <c r="O80" s="36" t="s">
        <v>70</v>
      </c>
      <c r="R80" s="101" t="s">
        <v>70</v>
      </c>
      <c r="T80" s="108" t="s">
        <v>66</v>
      </c>
      <c r="U80" s="110" t="s">
        <v>70</v>
      </c>
      <c r="V80" s="30"/>
      <c r="W80" s="22" t="s">
        <v>70</v>
      </c>
      <c r="Y80" s="30"/>
      <c r="Z80" s="22" t="s">
        <v>70</v>
      </c>
      <c r="AA80" s="30"/>
      <c r="AB80" s="22" t="s">
        <v>62</v>
      </c>
      <c r="AD80" s="25" t="s">
        <v>70</v>
      </c>
      <c r="AE80" s="30"/>
    </row>
    <row r="81" spans="1:31" x14ac:dyDescent="0.2">
      <c r="A81" s="14">
        <v>11.5</v>
      </c>
      <c r="B81" t="s">
        <v>62</v>
      </c>
      <c r="E81" s="25" t="s">
        <v>65</v>
      </c>
      <c r="F81" s="27"/>
      <c r="G81" s="27"/>
      <c r="H81" s="25" t="s">
        <v>63</v>
      </c>
      <c r="I81" s="30" t="s">
        <v>66</v>
      </c>
      <c r="J81" s="22" t="s">
        <v>70</v>
      </c>
      <c r="L81" s="25" t="s">
        <v>63</v>
      </c>
      <c r="M81" s="27" t="s">
        <v>66</v>
      </c>
      <c r="N81" s="30" t="s">
        <v>70</v>
      </c>
      <c r="O81" s="86" t="s">
        <v>70</v>
      </c>
      <c r="R81" s="101" t="s">
        <v>70</v>
      </c>
      <c r="S81" s="85" t="s">
        <v>66</v>
      </c>
      <c r="T81" s="108" t="s">
        <v>70</v>
      </c>
      <c r="U81" s="27"/>
      <c r="V81" s="30"/>
      <c r="W81" s="22" t="s">
        <v>62</v>
      </c>
      <c r="Y81" s="30"/>
      <c r="Z81" s="22" t="s">
        <v>70</v>
      </c>
      <c r="AA81" s="30"/>
      <c r="AB81" s="22" t="s">
        <v>70</v>
      </c>
      <c r="AD81" s="25" t="s">
        <v>66</v>
      </c>
      <c r="AE81" s="30" t="s">
        <v>101</v>
      </c>
    </row>
    <row r="82" spans="1:31" x14ac:dyDescent="0.2">
      <c r="A82" s="14">
        <v>12</v>
      </c>
      <c r="B82" t="s">
        <v>64</v>
      </c>
      <c r="C82" t="s">
        <v>70</v>
      </c>
      <c r="E82" s="25" t="s">
        <v>65</v>
      </c>
      <c r="F82" s="22" t="s">
        <v>70</v>
      </c>
      <c r="G82" s="27"/>
      <c r="H82" s="48" t="s">
        <v>70</v>
      </c>
      <c r="I82" s="30"/>
      <c r="J82" s="22" t="s">
        <v>70</v>
      </c>
      <c r="L82" s="25" t="s">
        <v>70</v>
      </c>
      <c r="M82" s="27"/>
      <c r="N82" s="30"/>
      <c r="O82" s="86" t="s">
        <v>70</v>
      </c>
      <c r="P82" s="36"/>
      <c r="R82" s="101" t="s">
        <v>70</v>
      </c>
      <c r="T82" s="108" t="s">
        <v>70</v>
      </c>
      <c r="U82" s="27"/>
      <c r="V82" s="30"/>
      <c r="W82" s="22" t="s">
        <v>68</v>
      </c>
      <c r="Y82" s="30"/>
      <c r="Z82" s="22" t="s">
        <v>70</v>
      </c>
      <c r="AA82" s="30"/>
      <c r="AB82" s="22" t="s">
        <v>66</v>
      </c>
      <c r="AC82" t="s">
        <v>68</v>
      </c>
      <c r="AD82" s="25" t="s">
        <v>70</v>
      </c>
      <c r="AE82" s="30"/>
    </row>
    <row r="83" spans="1:31" x14ac:dyDescent="0.2">
      <c r="A83" s="14">
        <v>12.5</v>
      </c>
      <c r="B83" t="s">
        <v>64</v>
      </c>
      <c r="C83" t="s">
        <v>70</v>
      </c>
      <c r="E83" s="25" t="s">
        <v>65</v>
      </c>
      <c r="F83" s="22" t="s">
        <v>70</v>
      </c>
      <c r="G83" s="27"/>
      <c r="H83" s="48" t="s">
        <v>70</v>
      </c>
      <c r="I83" s="30"/>
      <c r="J83" s="22" t="s">
        <v>70</v>
      </c>
      <c r="K83" s="22" t="s">
        <v>68</v>
      </c>
      <c r="L83" s="48" t="s">
        <v>66</v>
      </c>
      <c r="M83" s="27"/>
      <c r="N83" s="30"/>
      <c r="O83" s="86" t="s">
        <v>70</v>
      </c>
      <c r="P83" s="86" t="s">
        <v>68</v>
      </c>
      <c r="R83" s="101" t="s">
        <v>66</v>
      </c>
      <c r="S83" s="85" t="s">
        <v>68</v>
      </c>
      <c r="T83" s="108" t="s">
        <v>66</v>
      </c>
      <c r="U83" s="27"/>
      <c r="V83" s="30"/>
      <c r="W83" s="22" t="s">
        <v>66</v>
      </c>
      <c r="X83" s="22" t="s">
        <v>63</v>
      </c>
      <c r="Y83" s="30"/>
      <c r="Z83" s="22" t="s">
        <v>68</v>
      </c>
      <c r="AA83" s="30"/>
      <c r="AB83" s="22" t="s">
        <v>62</v>
      </c>
      <c r="AD83" s="25" t="s">
        <v>62</v>
      </c>
      <c r="AE83" s="30"/>
    </row>
    <row r="84" spans="1:31" x14ac:dyDescent="0.2">
      <c r="A84" s="14">
        <v>13</v>
      </c>
      <c r="B84" t="s">
        <v>62</v>
      </c>
      <c r="E84" s="25" t="s">
        <v>66</v>
      </c>
      <c r="F84" s="27"/>
      <c r="G84" s="27"/>
      <c r="H84" s="48" t="s">
        <v>63</v>
      </c>
      <c r="I84" s="30"/>
      <c r="J84" s="22" t="s">
        <v>66</v>
      </c>
      <c r="L84" s="48" t="s">
        <v>66</v>
      </c>
      <c r="M84" s="27"/>
      <c r="N84" s="30"/>
      <c r="O84" s="86" t="s">
        <v>66</v>
      </c>
      <c r="R84" s="101" t="s">
        <v>66</v>
      </c>
      <c r="T84" s="108" t="s">
        <v>68</v>
      </c>
      <c r="U84" s="27"/>
      <c r="V84" s="30"/>
      <c r="W84" s="22" t="s">
        <v>62</v>
      </c>
      <c r="Y84" s="30"/>
      <c r="Z84" s="22" t="s">
        <v>68</v>
      </c>
      <c r="AA84" s="30"/>
      <c r="AB84" s="22" t="s">
        <v>66</v>
      </c>
      <c r="AC84" t="s">
        <v>68</v>
      </c>
      <c r="AD84" s="25" t="s">
        <v>66</v>
      </c>
      <c r="AE84" s="30"/>
    </row>
    <row r="85" spans="1:31" x14ac:dyDescent="0.2">
      <c r="A85" s="14">
        <v>13.5</v>
      </c>
      <c r="B85" t="s">
        <v>70</v>
      </c>
      <c r="E85" s="25" t="s">
        <v>66</v>
      </c>
      <c r="F85" s="27" t="s">
        <v>70</v>
      </c>
      <c r="G85" s="27"/>
      <c r="H85" s="48" t="s">
        <v>70</v>
      </c>
      <c r="I85" s="30"/>
      <c r="J85" s="22" t="s">
        <v>70</v>
      </c>
      <c r="L85" s="48" t="s">
        <v>70</v>
      </c>
      <c r="M85" s="22" t="s">
        <v>68</v>
      </c>
      <c r="N85" s="30"/>
      <c r="O85" s="86" t="s">
        <v>66</v>
      </c>
      <c r="P85" s="86" t="s">
        <v>70</v>
      </c>
      <c r="R85" s="101" t="s">
        <v>70</v>
      </c>
      <c r="T85" s="108" t="s">
        <v>68</v>
      </c>
      <c r="U85" s="27"/>
      <c r="V85" s="30"/>
      <c r="W85" s="22" t="s">
        <v>70</v>
      </c>
      <c r="Y85" s="30"/>
      <c r="Z85" s="22" t="s">
        <v>68</v>
      </c>
      <c r="AA85" s="30" t="s">
        <v>70</v>
      </c>
      <c r="AB85" s="22" t="s">
        <v>70</v>
      </c>
      <c r="AC85" s="22" t="s">
        <v>68</v>
      </c>
      <c r="AD85" s="25" t="s">
        <v>66</v>
      </c>
      <c r="AE85" s="30" t="s">
        <v>68</v>
      </c>
    </row>
    <row r="86" spans="1:31" x14ac:dyDescent="0.2">
      <c r="A86" s="14">
        <v>14</v>
      </c>
      <c r="B86" t="s">
        <v>70</v>
      </c>
      <c r="E86" s="25" t="s">
        <v>65</v>
      </c>
      <c r="F86" s="22" t="s">
        <v>70</v>
      </c>
      <c r="G86" s="27"/>
      <c r="H86" s="48" t="s">
        <v>70</v>
      </c>
      <c r="I86" s="49" t="s">
        <v>63</v>
      </c>
      <c r="J86" s="22" t="s">
        <v>70</v>
      </c>
      <c r="L86" s="48" t="s">
        <v>70</v>
      </c>
      <c r="M86" s="27"/>
      <c r="N86" s="30"/>
      <c r="O86" s="85" t="s">
        <v>66</v>
      </c>
      <c r="P86" s="36" t="s">
        <v>70</v>
      </c>
      <c r="R86" s="101" t="s">
        <v>70</v>
      </c>
      <c r="T86" s="108" t="s">
        <v>63</v>
      </c>
      <c r="U86" s="85" t="s">
        <v>70</v>
      </c>
      <c r="V86" s="89" t="s">
        <v>68</v>
      </c>
      <c r="W86" s="85" t="s">
        <v>70</v>
      </c>
      <c r="Y86" s="30"/>
      <c r="Z86" s="22" t="s">
        <v>70</v>
      </c>
      <c r="AA86" s="30"/>
      <c r="AB86" s="22" t="s">
        <v>66</v>
      </c>
      <c r="AD86" s="25" t="s">
        <v>70</v>
      </c>
      <c r="AE86" s="30" t="s">
        <v>68</v>
      </c>
    </row>
    <row r="87" spans="1:31" x14ac:dyDescent="0.2">
      <c r="A87" s="14">
        <v>14.5</v>
      </c>
      <c r="B87" t="s">
        <v>66</v>
      </c>
      <c r="E87" s="25" t="s">
        <v>62</v>
      </c>
      <c r="F87" s="27"/>
      <c r="G87" s="27"/>
      <c r="H87" s="48" t="s">
        <v>70</v>
      </c>
      <c r="I87" s="30"/>
      <c r="J87" s="22" t="s">
        <v>70</v>
      </c>
      <c r="L87" s="48" t="s">
        <v>70</v>
      </c>
      <c r="M87" s="27"/>
      <c r="N87" s="30"/>
      <c r="O87" s="85" t="s">
        <v>70</v>
      </c>
      <c r="R87" s="101" t="s">
        <v>70</v>
      </c>
      <c r="T87" s="108" t="s">
        <v>70</v>
      </c>
      <c r="U87" s="27"/>
      <c r="V87" s="30"/>
      <c r="W87" s="85" t="s">
        <v>70</v>
      </c>
      <c r="Y87" s="30"/>
      <c r="Z87" s="22" t="s">
        <v>70</v>
      </c>
      <c r="AA87" s="30"/>
      <c r="AB87" s="22" t="s">
        <v>70</v>
      </c>
      <c r="AD87" s="25" t="s">
        <v>70</v>
      </c>
      <c r="AE87" s="30"/>
    </row>
    <row r="88" spans="1:31" x14ac:dyDescent="0.2">
      <c r="A88" s="14">
        <v>15</v>
      </c>
      <c r="B88" t="s">
        <v>65</v>
      </c>
      <c r="C88" t="s">
        <v>70</v>
      </c>
      <c r="E88" s="25" t="s">
        <v>62</v>
      </c>
      <c r="F88" s="27"/>
      <c r="G88" s="27"/>
      <c r="H88" s="48" t="s">
        <v>63</v>
      </c>
      <c r="I88" s="30"/>
      <c r="J88" s="22" t="s">
        <v>70</v>
      </c>
      <c r="L88" s="48" t="s">
        <v>70</v>
      </c>
      <c r="M88" s="27"/>
      <c r="N88" s="30"/>
      <c r="O88" s="85" t="s">
        <v>66</v>
      </c>
      <c r="R88" s="101" t="s">
        <v>62</v>
      </c>
      <c r="T88" s="108" t="s">
        <v>70</v>
      </c>
      <c r="U88" s="27"/>
      <c r="V88" s="30"/>
      <c r="W88" s="85" t="s">
        <v>70</v>
      </c>
      <c r="X88" t="s">
        <v>63</v>
      </c>
      <c r="Y88" s="30"/>
      <c r="Z88" s="22" t="s">
        <v>70</v>
      </c>
      <c r="AA88" s="30"/>
      <c r="AB88" s="22" t="s">
        <v>70</v>
      </c>
      <c r="AD88" s="25" t="s">
        <v>62</v>
      </c>
      <c r="AE88" s="30"/>
    </row>
    <row r="89" spans="1:31" x14ac:dyDescent="0.2">
      <c r="A89" s="14">
        <v>15.5</v>
      </c>
      <c r="B89" t="s">
        <v>70</v>
      </c>
      <c r="E89" s="25" t="s">
        <v>70</v>
      </c>
      <c r="F89" s="27"/>
      <c r="G89" s="27"/>
      <c r="H89" s="48" t="s">
        <v>63</v>
      </c>
      <c r="I89" s="30" t="s">
        <v>70</v>
      </c>
      <c r="J89" s="22" t="s">
        <v>62</v>
      </c>
      <c r="L89" s="48" t="s">
        <v>70</v>
      </c>
      <c r="M89" s="27"/>
      <c r="N89" s="30"/>
      <c r="O89" s="85" t="s">
        <v>63</v>
      </c>
      <c r="R89" s="101" t="s">
        <v>70</v>
      </c>
      <c r="T89" s="108" t="s">
        <v>62</v>
      </c>
      <c r="U89" s="27"/>
      <c r="V89" s="30"/>
      <c r="W89" s="85" t="s">
        <v>70</v>
      </c>
      <c r="Y89" s="30"/>
      <c r="Z89" s="22" t="s">
        <v>70</v>
      </c>
      <c r="AA89" s="30"/>
      <c r="AB89" s="22" t="s">
        <v>70</v>
      </c>
      <c r="AD89" s="25" t="s">
        <v>62</v>
      </c>
      <c r="AE89" s="30"/>
    </row>
    <row r="90" spans="1:31" x14ac:dyDescent="0.2">
      <c r="A90" s="14">
        <v>16</v>
      </c>
      <c r="B90" t="s">
        <v>70</v>
      </c>
      <c r="E90" s="25" t="s">
        <v>70</v>
      </c>
      <c r="F90" s="27"/>
      <c r="G90" s="27"/>
      <c r="H90" s="48" t="s">
        <v>70</v>
      </c>
      <c r="I90" s="30"/>
      <c r="J90" s="22" t="s">
        <v>70</v>
      </c>
      <c r="L90" s="48" t="s">
        <v>70</v>
      </c>
      <c r="M90" s="27"/>
      <c r="N90" s="30"/>
      <c r="O90" s="85" t="s">
        <v>63</v>
      </c>
      <c r="P90" s="36" t="s">
        <v>70</v>
      </c>
      <c r="R90" s="101" t="s">
        <v>70</v>
      </c>
      <c r="T90" s="108" t="s">
        <v>70</v>
      </c>
      <c r="U90" s="27"/>
      <c r="V90" s="30"/>
      <c r="W90" s="85" t="s">
        <v>62</v>
      </c>
      <c r="Y90" s="30"/>
      <c r="Z90" s="22" t="s">
        <v>70</v>
      </c>
      <c r="AA90" s="30"/>
      <c r="AB90" s="22" t="s">
        <v>62</v>
      </c>
      <c r="AD90" s="25" t="s">
        <v>62</v>
      </c>
      <c r="AE90" s="30"/>
    </row>
    <row r="91" spans="1:31" x14ac:dyDescent="0.2">
      <c r="A91" s="14">
        <v>16.5</v>
      </c>
      <c r="B91" t="s">
        <v>70</v>
      </c>
      <c r="E91" s="25" t="s">
        <v>70</v>
      </c>
      <c r="F91" s="27"/>
      <c r="G91" s="27"/>
      <c r="H91" s="48" t="s">
        <v>70</v>
      </c>
      <c r="I91" s="30"/>
      <c r="J91" s="22" t="s">
        <v>70</v>
      </c>
      <c r="L91" s="48" t="s">
        <v>70</v>
      </c>
      <c r="M91" s="27"/>
      <c r="N91" s="30"/>
      <c r="O91" s="85" t="s">
        <v>63</v>
      </c>
      <c r="P91" s="36" t="s">
        <v>70</v>
      </c>
      <c r="R91" s="101" t="s">
        <v>70</v>
      </c>
      <c r="T91" s="108" t="s">
        <v>70</v>
      </c>
      <c r="U91" s="27"/>
      <c r="V91" s="30"/>
      <c r="W91" s="85" t="s">
        <v>70</v>
      </c>
      <c r="Y91" s="30"/>
      <c r="Z91" s="22" t="s">
        <v>70</v>
      </c>
      <c r="AA91" s="30"/>
      <c r="AB91" s="22" t="s">
        <v>70</v>
      </c>
      <c r="AD91" s="25" t="s">
        <v>70</v>
      </c>
      <c r="AE91" s="30"/>
    </row>
    <row r="92" spans="1:31" x14ac:dyDescent="0.2">
      <c r="A92" s="14">
        <v>17</v>
      </c>
      <c r="B92" t="s">
        <v>70</v>
      </c>
      <c r="E92" s="25" t="s">
        <v>70</v>
      </c>
      <c r="F92" s="27"/>
      <c r="G92" s="27"/>
      <c r="H92" s="48" t="s">
        <v>70</v>
      </c>
      <c r="I92" s="30"/>
      <c r="J92" s="22" t="s">
        <v>70</v>
      </c>
      <c r="L92" s="48" t="s">
        <v>70</v>
      </c>
      <c r="M92" s="27"/>
      <c r="N92" s="30"/>
      <c r="O92" s="85" t="s">
        <v>70</v>
      </c>
      <c r="R92" s="101" t="s">
        <v>70</v>
      </c>
      <c r="T92" s="108" t="s">
        <v>70</v>
      </c>
      <c r="U92" s="27"/>
      <c r="V92" s="30"/>
      <c r="W92" s="85" t="s">
        <v>70</v>
      </c>
      <c r="Y92" s="30"/>
      <c r="Z92" s="22" t="s">
        <v>70</v>
      </c>
      <c r="AA92" s="30"/>
      <c r="AB92" s="22" t="s">
        <v>70</v>
      </c>
      <c r="AD92" s="25" t="s">
        <v>70</v>
      </c>
      <c r="AE92" s="30"/>
    </row>
    <row r="93" spans="1:31" x14ac:dyDescent="0.2">
      <c r="A93" s="14">
        <v>17.5</v>
      </c>
      <c r="B93" t="s">
        <v>70</v>
      </c>
      <c r="E93" s="25" t="s">
        <v>62</v>
      </c>
      <c r="F93" s="27"/>
      <c r="G93" s="27"/>
      <c r="H93" s="48" t="s">
        <v>70</v>
      </c>
      <c r="I93" s="30"/>
      <c r="J93" s="22" t="s">
        <v>70</v>
      </c>
      <c r="L93" s="48" t="s">
        <v>70</v>
      </c>
      <c r="M93" s="27"/>
      <c r="N93" s="30"/>
      <c r="O93" s="85" t="s">
        <v>70</v>
      </c>
      <c r="R93" s="101" t="s">
        <v>70</v>
      </c>
      <c r="T93" s="108" t="s">
        <v>70</v>
      </c>
      <c r="U93" s="27"/>
      <c r="V93" s="30"/>
      <c r="W93" s="85" t="s">
        <v>70</v>
      </c>
      <c r="Y93" s="30"/>
      <c r="Z93" s="22" t="s">
        <v>70</v>
      </c>
      <c r="AA93" s="30"/>
      <c r="AB93" s="22" t="s">
        <v>70</v>
      </c>
      <c r="AD93" s="25" t="s">
        <v>70</v>
      </c>
      <c r="AE93" s="30"/>
    </row>
    <row r="94" spans="1:31" x14ac:dyDescent="0.2">
      <c r="A94" s="14">
        <v>18</v>
      </c>
      <c r="B94" t="s">
        <v>70</v>
      </c>
      <c r="E94" s="25" t="s">
        <v>68</v>
      </c>
      <c r="F94" s="27"/>
      <c r="G94" s="27"/>
      <c r="H94" s="48" t="s">
        <v>70</v>
      </c>
      <c r="I94" s="30"/>
      <c r="J94" s="22" t="s">
        <v>70</v>
      </c>
      <c r="L94" s="48" t="s">
        <v>70</v>
      </c>
      <c r="M94" s="27"/>
      <c r="N94" s="30"/>
      <c r="O94" s="85" t="s">
        <v>70</v>
      </c>
      <c r="R94" s="101" t="s">
        <v>62</v>
      </c>
      <c r="T94" s="108" t="s">
        <v>70</v>
      </c>
      <c r="U94" s="27"/>
      <c r="V94" s="30"/>
      <c r="W94" s="85" t="s">
        <v>70</v>
      </c>
      <c r="Y94" s="30"/>
      <c r="Z94" s="22" t="s">
        <v>70</v>
      </c>
      <c r="AA94" s="30"/>
      <c r="AB94" s="22" t="s">
        <v>70</v>
      </c>
      <c r="AD94" s="25" t="s">
        <v>62</v>
      </c>
      <c r="AE94" s="30"/>
    </row>
    <row r="95" spans="1:31" x14ac:dyDescent="0.2">
      <c r="A95" s="14">
        <v>18.5</v>
      </c>
      <c r="B95" t="s">
        <v>70</v>
      </c>
      <c r="E95" s="25" t="s">
        <v>70</v>
      </c>
      <c r="F95" s="27"/>
      <c r="G95" s="27"/>
      <c r="H95" s="48" t="s">
        <v>70</v>
      </c>
      <c r="I95" s="30"/>
      <c r="J95" s="22" t="s">
        <v>70</v>
      </c>
      <c r="L95" s="48" t="s">
        <v>70</v>
      </c>
      <c r="M95" s="27"/>
      <c r="N95" s="30"/>
      <c r="O95" s="85" t="s">
        <v>70</v>
      </c>
      <c r="R95" s="101" t="s">
        <v>70</v>
      </c>
      <c r="T95" s="108" t="s">
        <v>70</v>
      </c>
      <c r="U95" s="27"/>
      <c r="V95" s="30"/>
      <c r="W95" s="85" t="s">
        <v>70</v>
      </c>
      <c r="Y95" s="30"/>
      <c r="Z95" s="22" t="s">
        <v>70</v>
      </c>
      <c r="AA95" s="30"/>
      <c r="AB95" s="22" t="s">
        <v>70</v>
      </c>
      <c r="AD95" s="25" t="s">
        <v>70</v>
      </c>
      <c r="AE95" s="30"/>
    </row>
    <row r="96" spans="1:31" x14ac:dyDescent="0.2">
      <c r="A96" s="14">
        <v>19</v>
      </c>
      <c r="B96" t="s">
        <v>62</v>
      </c>
      <c r="E96" s="25" t="s">
        <v>62</v>
      </c>
      <c r="F96" s="27"/>
      <c r="G96" s="27"/>
      <c r="H96" s="48" t="s">
        <v>70</v>
      </c>
      <c r="I96" s="30"/>
      <c r="J96" s="22" t="s">
        <v>70</v>
      </c>
      <c r="L96" s="48" t="s">
        <v>70</v>
      </c>
      <c r="M96" s="27"/>
      <c r="N96" s="30"/>
      <c r="O96" s="85" t="s">
        <v>63</v>
      </c>
      <c r="R96" s="101" t="s">
        <v>62</v>
      </c>
      <c r="T96" s="108" t="s">
        <v>63</v>
      </c>
      <c r="U96" s="27"/>
      <c r="V96" s="30"/>
      <c r="W96" s="85" t="s">
        <v>62</v>
      </c>
      <c r="Y96" s="30"/>
      <c r="Z96" s="22" t="s">
        <v>70</v>
      </c>
      <c r="AA96" s="30"/>
      <c r="AB96" s="22" t="s">
        <v>70</v>
      </c>
      <c r="AD96" s="25" t="s">
        <v>70</v>
      </c>
      <c r="AE96" s="30"/>
    </row>
    <row r="97" spans="1:31" x14ac:dyDescent="0.2">
      <c r="A97" s="14">
        <v>19.5</v>
      </c>
      <c r="B97" t="s">
        <v>70</v>
      </c>
      <c r="E97" s="25" t="s">
        <v>62</v>
      </c>
      <c r="F97" s="27"/>
      <c r="G97" s="27"/>
      <c r="H97" s="48" t="s">
        <v>70</v>
      </c>
      <c r="I97" s="30" t="s">
        <v>63</v>
      </c>
      <c r="J97" s="22" t="s">
        <v>62</v>
      </c>
      <c r="L97" s="48" t="s">
        <v>62</v>
      </c>
      <c r="M97" s="27"/>
      <c r="N97" s="30"/>
      <c r="O97" s="85" t="s">
        <v>63</v>
      </c>
      <c r="R97" s="101" t="s">
        <v>62</v>
      </c>
      <c r="T97" s="108" t="s">
        <v>70</v>
      </c>
      <c r="U97" s="27"/>
      <c r="V97" s="30"/>
      <c r="W97" s="85" t="s">
        <v>70</v>
      </c>
      <c r="Y97" s="30"/>
      <c r="Z97" s="22" t="s">
        <v>70</v>
      </c>
      <c r="AA97" s="30"/>
      <c r="AB97" s="22" t="s">
        <v>70</v>
      </c>
      <c r="AD97" s="25" t="s">
        <v>70</v>
      </c>
      <c r="AE97" s="30"/>
    </row>
    <row r="98" spans="1:31" x14ac:dyDescent="0.2">
      <c r="A98" s="14">
        <v>20</v>
      </c>
      <c r="B98" t="s">
        <v>70</v>
      </c>
      <c r="E98" s="25" t="s">
        <v>70</v>
      </c>
      <c r="F98" s="27"/>
      <c r="G98" s="27"/>
      <c r="H98" s="48" t="s">
        <v>70</v>
      </c>
      <c r="I98" s="30"/>
      <c r="J98" s="22" t="s">
        <v>62</v>
      </c>
      <c r="L98" s="48" t="s">
        <v>62</v>
      </c>
      <c r="M98" s="27"/>
      <c r="N98" s="30"/>
      <c r="O98" s="85" t="s">
        <v>70</v>
      </c>
      <c r="R98" s="101" t="s">
        <v>70</v>
      </c>
      <c r="T98" s="108" t="s">
        <v>62</v>
      </c>
      <c r="U98" s="27"/>
      <c r="V98" s="30"/>
      <c r="W98" s="85" t="s">
        <v>62</v>
      </c>
      <c r="Y98" s="30"/>
      <c r="Z98" s="22" t="s">
        <v>70</v>
      </c>
      <c r="AA98" s="30"/>
      <c r="AB98" s="22" t="s">
        <v>70</v>
      </c>
      <c r="AD98" s="25" t="s">
        <v>70</v>
      </c>
      <c r="AE98" s="30"/>
    </row>
    <row r="99" spans="1:31" x14ac:dyDescent="0.2">
      <c r="A99" s="14">
        <v>20.5</v>
      </c>
      <c r="B99" t="s">
        <v>70</v>
      </c>
      <c r="E99" s="25" t="s">
        <v>70</v>
      </c>
      <c r="F99" s="27"/>
      <c r="G99" s="27"/>
      <c r="H99" s="48" t="s">
        <v>70</v>
      </c>
      <c r="I99" s="30"/>
      <c r="J99" s="22" t="s">
        <v>62</v>
      </c>
      <c r="L99" s="48" t="s">
        <v>63</v>
      </c>
      <c r="M99" s="22" t="s">
        <v>70</v>
      </c>
      <c r="N99" s="30"/>
      <c r="O99" s="86" t="s">
        <v>70</v>
      </c>
      <c r="R99" s="101" t="s">
        <v>70</v>
      </c>
      <c r="T99" s="108" t="s">
        <v>62</v>
      </c>
      <c r="U99" s="27"/>
      <c r="V99" s="30"/>
      <c r="W99" s="85" t="s">
        <v>70</v>
      </c>
      <c r="Y99" s="30"/>
      <c r="Z99" s="22" t="s">
        <v>62</v>
      </c>
      <c r="AA99" s="30"/>
      <c r="AB99" s="22" t="s">
        <v>70</v>
      </c>
      <c r="AD99" s="25" t="s">
        <v>70</v>
      </c>
      <c r="AE99" s="30" t="s">
        <v>101</v>
      </c>
    </row>
    <row r="100" spans="1:31" x14ac:dyDescent="0.2">
      <c r="A100" s="14">
        <v>21</v>
      </c>
      <c r="B100" t="s">
        <v>70</v>
      </c>
      <c r="E100" s="25" t="s">
        <v>70</v>
      </c>
      <c r="F100" s="27"/>
      <c r="G100" s="27"/>
      <c r="H100" s="48" t="s">
        <v>70</v>
      </c>
      <c r="I100" s="30"/>
      <c r="J100" s="22" t="s">
        <v>70</v>
      </c>
      <c r="L100" s="48" t="s">
        <v>70</v>
      </c>
      <c r="M100" s="27"/>
      <c r="N100" s="30"/>
      <c r="O100" s="86" t="s">
        <v>70</v>
      </c>
      <c r="R100" s="101" t="s">
        <v>62</v>
      </c>
      <c r="T100" s="108" t="s">
        <v>62</v>
      </c>
      <c r="U100" s="27"/>
      <c r="V100" s="30"/>
      <c r="W100" s="85" t="s">
        <v>70</v>
      </c>
      <c r="Y100" s="30"/>
      <c r="Z100" s="22" t="s">
        <v>70</v>
      </c>
      <c r="AA100" s="30"/>
      <c r="AB100" s="22" t="s">
        <v>62</v>
      </c>
      <c r="AD100" s="25" t="s">
        <v>62</v>
      </c>
      <c r="AE100" s="30"/>
    </row>
    <row r="101" spans="1:31" x14ac:dyDescent="0.2">
      <c r="A101" s="14">
        <v>21.5</v>
      </c>
      <c r="B101" t="s">
        <v>70</v>
      </c>
      <c r="E101" s="25" t="s">
        <v>70</v>
      </c>
      <c r="F101" s="27"/>
      <c r="G101" s="27"/>
      <c r="H101" s="48" t="s">
        <v>70</v>
      </c>
      <c r="I101" s="30"/>
      <c r="J101" s="22" t="s">
        <v>70</v>
      </c>
      <c r="L101" s="48" t="s">
        <v>70</v>
      </c>
      <c r="M101" s="27"/>
      <c r="N101" s="30"/>
      <c r="O101" s="86" t="s">
        <v>70</v>
      </c>
      <c r="R101" s="101" t="s">
        <v>70</v>
      </c>
      <c r="T101" s="108" t="s">
        <v>70</v>
      </c>
      <c r="U101" s="27"/>
      <c r="V101" s="30"/>
      <c r="W101" s="85" t="s">
        <v>70</v>
      </c>
      <c r="Y101" s="30"/>
      <c r="Z101" s="22" t="s">
        <v>62</v>
      </c>
      <c r="AA101" s="30"/>
      <c r="AB101" s="22" t="s">
        <v>70</v>
      </c>
      <c r="AD101" s="25" t="s">
        <v>70</v>
      </c>
      <c r="AE101" s="30"/>
    </row>
    <row r="102" spans="1:31" x14ac:dyDescent="0.2">
      <c r="A102" s="14">
        <v>22</v>
      </c>
      <c r="B102" t="s">
        <v>70</v>
      </c>
      <c r="E102" s="25" t="s">
        <v>70</v>
      </c>
      <c r="F102" s="27"/>
      <c r="G102" s="27"/>
      <c r="H102" s="48" t="s">
        <v>70</v>
      </c>
      <c r="I102" s="30"/>
      <c r="J102" s="22" t="s">
        <v>62</v>
      </c>
      <c r="L102" s="48" t="s">
        <v>70</v>
      </c>
      <c r="M102" s="27"/>
      <c r="N102" s="30"/>
      <c r="O102" s="86" t="s">
        <v>70</v>
      </c>
      <c r="R102" s="101" t="s">
        <v>70</v>
      </c>
      <c r="T102" s="108" t="s">
        <v>70</v>
      </c>
      <c r="U102" s="27"/>
      <c r="V102" s="30"/>
      <c r="W102" s="85" t="s">
        <v>70</v>
      </c>
      <c r="Y102" s="30"/>
      <c r="Z102" s="22" t="s">
        <v>70</v>
      </c>
      <c r="AA102" s="30"/>
      <c r="AB102" s="22" t="s">
        <v>70</v>
      </c>
      <c r="AD102" s="25" t="s">
        <v>62</v>
      </c>
      <c r="AE102" s="30"/>
    </row>
    <row r="103" spans="1:31" x14ac:dyDescent="0.2">
      <c r="A103" s="14">
        <v>22.5</v>
      </c>
      <c r="B103" t="s">
        <v>70</v>
      </c>
      <c r="E103" s="25" t="s">
        <v>70</v>
      </c>
      <c r="F103" s="27"/>
      <c r="G103" s="27"/>
      <c r="H103" s="48" t="s">
        <v>70</v>
      </c>
      <c r="I103" s="30" t="s">
        <v>65</v>
      </c>
      <c r="J103" s="22" t="s">
        <v>70</v>
      </c>
      <c r="L103" s="48" t="s">
        <v>70</v>
      </c>
      <c r="M103" s="27"/>
      <c r="N103" s="30"/>
      <c r="O103" s="86" t="s">
        <v>70</v>
      </c>
      <c r="R103" s="101" t="s">
        <v>70</v>
      </c>
      <c r="T103" s="108" t="s">
        <v>70</v>
      </c>
      <c r="U103" s="27"/>
      <c r="V103" s="30"/>
      <c r="W103" s="85" t="s">
        <v>70</v>
      </c>
      <c r="Y103" s="30"/>
      <c r="Z103" s="22" t="s">
        <v>70</v>
      </c>
      <c r="AA103" s="30"/>
      <c r="AB103" s="22" t="s">
        <v>70</v>
      </c>
      <c r="AD103" s="25" t="s">
        <v>70</v>
      </c>
      <c r="AE103" s="30"/>
    </row>
    <row r="104" spans="1:31" x14ac:dyDescent="0.2">
      <c r="A104" s="14">
        <v>23</v>
      </c>
      <c r="B104" t="s">
        <v>70</v>
      </c>
      <c r="E104" s="25" t="s">
        <v>62</v>
      </c>
      <c r="F104" s="27"/>
      <c r="G104" s="27"/>
      <c r="H104" s="48" t="s">
        <v>70</v>
      </c>
      <c r="I104" s="30" t="s">
        <v>63</v>
      </c>
      <c r="J104" s="22" t="s">
        <v>70</v>
      </c>
      <c r="L104" s="48" t="s">
        <v>62</v>
      </c>
      <c r="M104" s="27"/>
      <c r="N104" s="30"/>
      <c r="O104" s="86" t="s">
        <v>63</v>
      </c>
      <c r="R104" s="101" t="s">
        <v>62</v>
      </c>
      <c r="T104" s="108" t="s">
        <v>70</v>
      </c>
      <c r="U104" s="27"/>
      <c r="V104" s="30"/>
      <c r="W104" s="85" t="s">
        <v>62</v>
      </c>
      <c r="Y104" s="30"/>
      <c r="Z104" s="22" t="s">
        <v>70</v>
      </c>
      <c r="AA104" s="30"/>
      <c r="AB104" s="22" t="s">
        <v>70</v>
      </c>
      <c r="AC104" t="s">
        <v>66</v>
      </c>
      <c r="AD104" s="25" t="s">
        <v>62</v>
      </c>
      <c r="AE104" s="30"/>
    </row>
    <row r="105" spans="1:31" x14ac:dyDescent="0.2">
      <c r="A105" s="14">
        <v>23.5</v>
      </c>
      <c r="B105" t="s">
        <v>70</v>
      </c>
      <c r="E105" s="25" t="s">
        <v>70</v>
      </c>
      <c r="F105" s="27"/>
      <c r="G105" s="27"/>
      <c r="H105" s="48" t="s">
        <v>70</v>
      </c>
      <c r="I105" s="30"/>
      <c r="J105" s="22" t="s">
        <v>70</v>
      </c>
      <c r="L105" s="48" t="s">
        <v>70</v>
      </c>
      <c r="M105" s="22" t="s">
        <v>68</v>
      </c>
      <c r="N105" s="30"/>
      <c r="O105" s="86" t="s">
        <v>70</v>
      </c>
      <c r="R105" s="101" t="s">
        <v>70</v>
      </c>
      <c r="T105" s="108" t="s">
        <v>70</v>
      </c>
      <c r="U105" s="27"/>
      <c r="V105" s="30"/>
      <c r="W105" s="85" t="s">
        <v>70</v>
      </c>
      <c r="Y105" s="30"/>
      <c r="Z105" s="22" t="s">
        <v>70</v>
      </c>
      <c r="AA105" s="30"/>
      <c r="AB105" s="22" t="s">
        <v>70</v>
      </c>
      <c r="AD105" s="25" t="s">
        <v>70</v>
      </c>
      <c r="AE105" s="30"/>
    </row>
    <row r="106" spans="1:31" x14ac:dyDescent="0.2">
      <c r="A106" s="14">
        <v>24</v>
      </c>
      <c r="B106" t="s">
        <v>62</v>
      </c>
      <c r="E106" s="25" t="s">
        <v>70</v>
      </c>
      <c r="F106" s="27"/>
      <c r="G106" s="27"/>
      <c r="H106" s="48" t="s">
        <v>62</v>
      </c>
      <c r="I106" s="30"/>
      <c r="J106" s="22" t="s">
        <v>70</v>
      </c>
      <c r="L106" s="48" t="s">
        <v>63</v>
      </c>
      <c r="M106" s="22" t="s">
        <v>70</v>
      </c>
      <c r="N106" s="30"/>
      <c r="O106" s="86" t="s">
        <v>62</v>
      </c>
      <c r="R106" s="101" t="s">
        <v>70</v>
      </c>
      <c r="T106" s="108" t="s">
        <v>62</v>
      </c>
      <c r="U106" s="27"/>
      <c r="V106" s="30"/>
      <c r="W106" s="85" t="s">
        <v>70</v>
      </c>
      <c r="Y106" s="30"/>
      <c r="Z106" s="22" t="s">
        <v>70</v>
      </c>
      <c r="AA106" s="30"/>
      <c r="AB106" s="22" t="s">
        <v>62</v>
      </c>
      <c r="AD106" s="25" t="s">
        <v>70</v>
      </c>
      <c r="AE106" s="30"/>
    </row>
    <row r="107" spans="1:31" x14ac:dyDescent="0.2">
      <c r="A107" s="14">
        <v>24.5</v>
      </c>
      <c r="B107" t="s">
        <v>62</v>
      </c>
      <c r="E107" s="25" t="s">
        <v>62</v>
      </c>
      <c r="F107" s="27"/>
      <c r="G107" s="27"/>
      <c r="H107" s="48" t="s">
        <v>62</v>
      </c>
      <c r="I107" s="30"/>
      <c r="J107" s="22" t="s">
        <v>62</v>
      </c>
      <c r="L107" s="48" t="s">
        <v>62</v>
      </c>
      <c r="M107" s="27"/>
      <c r="N107" s="30"/>
      <c r="O107" s="86" t="s">
        <v>62</v>
      </c>
      <c r="R107" s="101" t="s">
        <v>62</v>
      </c>
      <c r="T107" s="108" t="s">
        <v>62</v>
      </c>
      <c r="U107" s="27"/>
      <c r="V107" s="30"/>
      <c r="W107" s="85" t="s">
        <v>62</v>
      </c>
      <c r="Y107" s="30"/>
      <c r="Z107" s="22" t="s">
        <v>62</v>
      </c>
      <c r="AA107" s="30"/>
      <c r="AB107" s="22" t="s">
        <v>62</v>
      </c>
      <c r="AD107" s="25" t="s">
        <v>62</v>
      </c>
      <c r="AE107" s="30"/>
    </row>
    <row r="108" spans="1:31" x14ac:dyDescent="0.2">
      <c r="A108" s="14">
        <v>25</v>
      </c>
      <c r="B108" t="s">
        <v>62</v>
      </c>
      <c r="E108" s="25" t="s">
        <v>62</v>
      </c>
      <c r="F108" s="27"/>
      <c r="G108" s="27"/>
      <c r="H108" s="48" t="s">
        <v>63</v>
      </c>
      <c r="I108" s="30" t="s">
        <v>70</v>
      </c>
      <c r="J108" s="22" t="s">
        <v>62</v>
      </c>
      <c r="L108" s="48" t="s">
        <v>70</v>
      </c>
      <c r="M108" s="27"/>
      <c r="N108" s="30"/>
      <c r="O108" s="86" t="s">
        <v>63</v>
      </c>
      <c r="R108" s="101" t="s">
        <v>70</v>
      </c>
      <c r="T108" s="108" t="s">
        <v>70</v>
      </c>
      <c r="U108" s="27"/>
      <c r="V108" s="30"/>
      <c r="W108" s="85" t="s">
        <v>70</v>
      </c>
      <c r="Y108" s="30"/>
      <c r="Z108" s="22" t="s">
        <v>70</v>
      </c>
      <c r="AA108" s="30"/>
      <c r="AB108" s="22" t="s">
        <v>70</v>
      </c>
      <c r="AD108" s="25" t="s">
        <v>70</v>
      </c>
      <c r="AE108" s="30"/>
    </row>
    <row r="109" spans="1:31" x14ac:dyDescent="0.2">
      <c r="A109" s="14">
        <v>25.5</v>
      </c>
      <c r="B109" t="s">
        <v>70</v>
      </c>
      <c r="E109" s="25" t="s">
        <v>70</v>
      </c>
      <c r="F109" s="27"/>
      <c r="G109" s="27"/>
      <c r="H109" s="48" t="s">
        <v>70</v>
      </c>
      <c r="I109" s="30"/>
      <c r="J109" s="22" t="s">
        <v>70</v>
      </c>
      <c r="L109" s="48" t="s">
        <v>70</v>
      </c>
      <c r="M109" s="27"/>
      <c r="N109" s="30"/>
      <c r="O109" s="86" t="s">
        <v>70</v>
      </c>
      <c r="R109" s="101" t="s">
        <v>70</v>
      </c>
      <c r="T109" s="108" t="s">
        <v>70</v>
      </c>
      <c r="U109" s="27"/>
      <c r="V109" s="30"/>
      <c r="W109" s="85" t="s">
        <v>70</v>
      </c>
      <c r="Y109" s="30"/>
      <c r="Z109" s="22" t="s">
        <v>70</v>
      </c>
      <c r="AA109" s="30"/>
      <c r="AB109" s="22" t="s">
        <v>70</v>
      </c>
      <c r="AD109" s="25" t="s">
        <v>70</v>
      </c>
      <c r="AE109" s="30"/>
    </row>
    <row r="110" spans="1:31" x14ac:dyDescent="0.2">
      <c r="A110" s="14">
        <v>26</v>
      </c>
      <c r="B110" t="s">
        <v>70</v>
      </c>
      <c r="E110" s="25" t="s">
        <v>70</v>
      </c>
      <c r="F110" s="27"/>
      <c r="G110" s="27"/>
      <c r="H110" s="48" t="s">
        <v>70</v>
      </c>
      <c r="I110" s="30"/>
      <c r="J110" s="22" t="s">
        <v>70</v>
      </c>
      <c r="L110" s="48" t="s">
        <v>70</v>
      </c>
      <c r="M110" s="27"/>
      <c r="N110" s="30"/>
      <c r="O110" s="86" t="s">
        <v>70</v>
      </c>
      <c r="R110" s="101" t="s">
        <v>70</v>
      </c>
      <c r="T110" s="108" t="s">
        <v>70</v>
      </c>
      <c r="U110" s="27"/>
      <c r="V110" s="30"/>
      <c r="W110" s="85" t="s">
        <v>70</v>
      </c>
      <c r="Y110" s="30"/>
      <c r="Z110" s="22" t="s">
        <v>70</v>
      </c>
      <c r="AA110" s="30"/>
      <c r="AB110" s="22" t="s">
        <v>70</v>
      </c>
      <c r="AD110" s="25" t="s">
        <v>70</v>
      </c>
      <c r="AE110" s="30"/>
    </row>
    <row r="111" spans="1:31" x14ac:dyDescent="0.2">
      <c r="A111" s="14">
        <v>26.5</v>
      </c>
      <c r="B111" t="s">
        <v>70</v>
      </c>
      <c r="E111" s="25" t="s">
        <v>70</v>
      </c>
      <c r="F111" s="27" t="s">
        <v>66</v>
      </c>
      <c r="G111" s="27"/>
      <c r="H111" s="48" t="s">
        <v>70</v>
      </c>
      <c r="I111" s="30"/>
      <c r="J111" s="22" t="s">
        <v>70</v>
      </c>
      <c r="L111" s="48" t="s">
        <v>70</v>
      </c>
      <c r="M111" s="27"/>
      <c r="N111" s="30"/>
      <c r="O111" s="86" t="s">
        <v>70</v>
      </c>
      <c r="R111" s="101" t="s">
        <v>70</v>
      </c>
      <c r="T111" s="108" t="s">
        <v>70</v>
      </c>
      <c r="U111" s="27"/>
      <c r="V111" s="30"/>
      <c r="W111" s="85" t="s">
        <v>70</v>
      </c>
      <c r="Y111" s="30"/>
      <c r="Z111" s="22" t="s">
        <v>70</v>
      </c>
      <c r="AA111" s="30"/>
      <c r="AB111" s="22" t="s">
        <v>70</v>
      </c>
      <c r="AC111" t="s">
        <v>101</v>
      </c>
      <c r="AD111" s="25" t="s">
        <v>70</v>
      </c>
      <c r="AE111" s="30"/>
    </row>
    <row r="112" spans="1:31" x14ac:dyDescent="0.2">
      <c r="A112" s="14">
        <v>27</v>
      </c>
      <c r="B112" t="s">
        <v>62</v>
      </c>
      <c r="E112" s="25" t="s">
        <v>70</v>
      </c>
      <c r="F112" s="27" t="s">
        <v>63</v>
      </c>
      <c r="G112" s="27"/>
      <c r="H112" s="48" t="s">
        <v>63</v>
      </c>
      <c r="I112" s="30"/>
      <c r="J112" s="22" t="s">
        <v>70</v>
      </c>
      <c r="L112" s="48" t="s">
        <v>70</v>
      </c>
      <c r="M112" s="22" t="s">
        <v>68</v>
      </c>
      <c r="N112" s="30"/>
      <c r="O112" s="86" t="s">
        <v>70</v>
      </c>
      <c r="R112" s="101" t="s">
        <v>70</v>
      </c>
      <c r="T112" s="108" t="s">
        <v>70</v>
      </c>
      <c r="U112" s="27"/>
      <c r="V112" s="30"/>
      <c r="W112" s="85" t="s">
        <v>70</v>
      </c>
      <c r="Y112" s="30"/>
      <c r="Z112" s="22" t="s">
        <v>70</v>
      </c>
      <c r="AA112" s="30" t="s">
        <v>63</v>
      </c>
      <c r="AB112" s="22" t="s">
        <v>70</v>
      </c>
      <c r="AD112" s="25" t="s">
        <v>70</v>
      </c>
      <c r="AE112" s="30"/>
    </row>
    <row r="113" spans="1:31" x14ac:dyDescent="0.2">
      <c r="A113" s="14">
        <v>27.5</v>
      </c>
      <c r="B113" t="s">
        <v>70</v>
      </c>
      <c r="E113" s="25" t="s">
        <v>70</v>
      </c>
      <c r="F113" s="27"/>
      <c r="G113" s="27"/>
      <c r="H113" s="48" t="s">
        <v>70</v>
      </c>
      <c r="I113" s="30"/>
      <c r="J113" s="22" t="s">
        <v>70</v>
      </c>
      <c r="L113" s="48" t="s">
        <v>70</v>
      </c>
      <c r="M113" s="27"/>
      <c r="N113" s="30"/>
      <c r="O113" s="86" t="s">
        <v>70</v>
      </c>
      <c r="R113" s="101" t="s">
        <v>70</v>
      </c>
      <c r="T113" s="108" t="s">
        <v>70</v>
      </c>
      <c r="U113" s="27"/>
      <c r="V113" s="30"/>
      <c r="W113" s="85" t="s">
        <v>70</v>
      </c>
      <c r="Y113" s="30"/>
      <c r="Z113" s="22" t="s">
        <v>70</v>
      </c>
      <c r="AA113" s="30"/>
      <c r="AB113" s="22" t="s">
        <v>70</v>
      </c>
      <c r="AD113" s="25" t="s">
        <v>70</v>
      </c>
      <c r="AE113" s="30"/>
    </row>
    <row r="114" spans="1:31" x14ac:dyDescent="0.2">
      <c r="A114" s="14">
        <v>28</v>
      </c>
      <c r="B114" t="s">
        <v>62</v>
      </c>
      <c r="E114" s="25" t="s">
        <v>62</v>
      </c>
      <c r="F114" s="27"/>
      <c r="G114" s="27"/>
      <c r="H114" s="48" t="s">
        <v>63</v>
      </c>
      <c r="I114" s="30"/>
      <c r="J114" s="22" t="s">
        <v>62</v>
      </c>
      <c r="L114" s="48" t="s">
        <v>62</v>
      </c>
      <c r="M114" s="27"/>
      <c r="N114" s="30"/>
      <c r="O114" s="86" t="s">
        <v>70</v>
      </c>
      <c r="R114" s="101" t="s">
        <v>62</v>
      </c>
      <c r="T114" s="108" t="s">
        <v>70</v>
      </c>
      <c r="U114" s="110" t="s">
        <v>63</v>
      </c>
      <c r="V114" s="30"/>
      <c r="W114" s="86" t="s">
        <v>62</v>
      </c>
      <c r="Y114" s="30"/>
      <c r="Z114" s="22" t="s">
        <v>70</v>
      </c>
      <c r="AA114" s="30"/>
      <c r="AB114" s="22" t="s">
        <v>70</v>
      </c>
      <c r="AD114" s="25" t="s">
        <v>70</v>
      </c>
      <c r="AE114" s="30"/>
    </row>
    <row r="115" spans="1:31" x14ac:dyDescent="0.2">
      <c r="A115" s="14">
        <v>28.5</v>
      </c>
      <c r="B115" t="s">
        <v>62</v>
      </c>
      <c r="E115" s="25" t="s">
        <v>62</v>
      </c>
      <c r="F115" s="27"/>
      <c r="G115" s="27"/>
      <c r="H115" s="48" t="s">
        <v>63</v>
      </c>
      <c r="I115" s="30" t="s">
        <v>70</v>
      </c>
      <c r="J115" s="22" t="s">
        <v>70</v>
      </c>
      <c r="L115" s="48" t="s">
        <v>63</v>
      </c>
      <c r="M115" s="22" t="s">
        <v>70</v>
      </c>
      <c r="N115" s="30"/>
      <c r="O115" s="86" t="s">
        <v>70</v>
      </c>
      <c r="R115" s="101" t="s">
        <v>70</v>
      </c>
      <c r="T115" s="108" t="s">
        <v>70</v>
      </c>
      <c r="U115" s="110" t="s">
        <v>63</v>
      </c>
      <c r="V115" s="30"/>
      <c r="W115" s="86" t="s">
        <v>62</v>
      </c>
      <c r="Y115" s="30"/>
      <c r="Z115" s="22" t="s">
        <v>70</v>
      </c>
      <c r="AA115" s="30"/>
      <c r="AB115" s="22" t="s">
        <v>70</v>
      </c>
      <c r="AD115" s="25" t="s">
        <v>70</v>
      </c>
      <c r="AE115" s="30"/>
    </row>
    <row r="116" spans="1:31" x14ac:dyDescent="0.2">
      <c r="A116" s="14">
        <v>29</v>
      </c>
      <c r="B116" t="s">
        <v>62</v>
      </c>
      <c r="E116" s="25" t="s">
        <v>62</v>
      </c>
      <c r="F116" s="27"/>
      <c r="G116" s="27"/>
      <c r="H116" s="48" t="s">
        <v>63</v>
      </c>
      <c r="I116" s="30"/>
      <c r="J116" s="22" t="s">
        <v>70</v>
      </c>
      <c r="L116" s="48" t="s">
        <v>62</v>
      </c>
      <c r="M116" s="27"/>
      <c r="N116" s="30"/>
      <c r="O116" s="86" t="s">
        <v>70</v>
      </c>
      <c r="R116" s="101" t="s">
        <v>70</v>
      </c>
      <c r="T116" s="108" t="s">
        <v>62</v>
      </c>
      <c r="U116" s="27"/>
      <c r="V116" s="30"/>
      <c r="W116" s="86" t="s">
        <v>70</v>
      </c>
      <c r="Y116" s="30"/>
      <c r="Z116" s="22" t="s">
        <v>63</v>
      </c>
      <c r="AA116" s="30"/>
      <c r="AB116" s="22" t="s">
        <v>101</v>
      </c>
      <c r="AD116" s="25" t="s">
        <v>70</v>
      </c>
      <c r="AE116" s="30"/>
    </row>
    <row r="117" spans="1:31" x14ac:dyDescent="0.2">
      <c r="A117" s="14">
        <v>29.5</v>
      </c>
      <c r="B117" t="s">
        <v>70</v>
      </c>
      <c r="E117" s="25" t="s">
        <v>70</v>
      </c>
      <c r="F117" s="27"/>
      <c r="G117" s="27"/>
      <c r="H117" s="48" t="s">
        <v>70</v>
      </c>
      <c r="I117" s="30"/>
      <c r="J117" s="22" t="s">
        <v>70</v>
      </c>
      <c r="L117" s="48" t="s">
        <v>70</v>
      </c>
      <c r="M117" s="27"/>
      <c r="N117" s="30"/>
      <c r="O117" s="86" t="s">
        <v>63</v>
      </c>
      <c r="P117" s="36" t="s">
        <v>70</v>
      </c>
      <c r="R117" s="101" t="s">
        <v>70</v>
      </c>
      <c r="T117" s="108" t="s">
        <v>62</v>
      </c>
      <c r="U117" s="27"/>
      <c r="V117" s="30"/>
      <c r="W117" s="86" t="s">
        <v>70</v>
      </c>
      <c r="Y117" s="30"/>
      <c r="Z117" s="22" t="s">
        <v>70</v>
      </c>
      <c r="AA117" s="30"/>
      <c r="AB117" s="22" t="s">
        <v>70</v>
      </c>
      <c r="AD117" s="25" t="s">
        <v>70</v>
      </c>
      <c r="AE117" s="30"/>
    </row>
    <row r="118" spans="1:31" x14ac:dyDescent="0.2">
      <c r="A118" s="14">
        <v>30</v>
      </c>
      <c r="B118" t="s">
        <v>70</v>
      </c>
      <c r="E118" s="25" t="s">
        <v>70</v>
      </c>
      <c r="F118" s="27"/>
      <c r="G118" s="27"/>
      <c r="H118" s="48" t="s">
        <v>70</v>
      </c>
      <c r="I118" s="30"/>
      <c r="J118" s="22" t="s">
        <v>70</v>
      </c>
      <c r="L118" s="48" t="s">
        <v>70</v>
      </c>
      <c r="M118" s="27"/>
      <c r="N118" s="30"/>
      <c r="O118" s="86" t="s">
        <v>70</v>
      </c>
      <c r="R118" s="101" t="s">
        <v>70</v>
      </c>
      <c r="T118" s="108" t="s">
        <v>70</v>
      </c>
      <c r="U118" s="27"/>
      <c r="V118" s="30"/>
      <c r="W118" s="86" t="s">
        <v>70</v>
      </c>
      <c r="Y118" s="30"/>
      <c r="Z118" s="22" t="s">
        <v>70</v>
      </c>
      <c r="AA118" s="30"/>
      <c r="AB118" s="22" t="s">
        <v>70</v>
      </c>
      <c r="AD118" s="25" t="s">
        <v>62</v>
      </c>
      <c r="AE118" s="30"/>
    </row>
    <row r="119" spans="1:31" x14ac:dyDescent="0.2">
      <c r="A119" s="14">
        <v>30.5</v>
      </c>
      <c r="B119" t="s">
        <v>70</v>
      </c>
      <c r="E119" s="25" t="s">
        <v>70</v>
      </c>
      <c r="F119" s="27"/>
      <c r="G119" s="27"/>
      <c r="H119" s="48" t="s">
        <v>70</v>
      </c>
      <c r="I119" s="30"/>
      <c r="J119" s="22" t="s">
        <v>70</v>
      </c>
      <c r="L119" s="48" t="s">
        <v>70</v>
      </c>
      <c r="M119" s="27"/>
      <c r="N119" s="30"/>
      <c r="O119" s="86" t="s">
        <v>63</v>
      </c>
      <c r="R119" s="101" t="s">
        <v>70</v>
      </c>
      <c r="T119" s="108" t="s">
        <v>70</v>
      </c>
      <c r="U119" s="27"/>
      <c r="V119" s="30"/>
      <c r="W119" s="86" t="s">
        <v>70</v>
      </c>
      <c r="Y119" s="30"/>
      <c r="Z119" s="22" t="s">
        <v>70</v>
      </c>
      <c r="AA119" s="30"/>
      <c r="AB119" s="22" t="s">
        <v>70</v>
      </c>
      <c r="AD119" s="25" t="s">
        <v>70</v>
      </c>
      <c r="AE119" s="30"/>
    </row>
    <row r="120" spans="1:31" x14ac:dyDescent="0.2">
      <c r="A120" s="14">
        <v>31</v>
      </c>
      <c r="B120" t="s">
        <v>62</v>
      </c>
      <c r="E120" s="25" t="s">
        <v>68</v>
      </c>
      <c r="F120" s="27"/>
      <c r="G120" s="27"/>
      <c r="H120" s="48" t="s">
        <v>63</v>
      </c>
      <c r="I120" s="30"/>
      <c r="J120" s="22" t="s">
        <v>70</v>
      </c>
      <c r="L120" s="48" t="s">
        <v>70</v>
      </c>
      <c r="M120" s="27"/>
      <c r="N120" s="30"/>
      <c r="O120" s="86" t="s">
        <v>70</v>
      </c>
      <c r="R120" s="101" t="s">
        <v>70</v>
      </c>
      <c r="T120" s="108" t="s">
        <v>70</v>
      </c>
      <c r="U120" s="27"/>
      <c r="V120" s="30"/>
      <c r="W120" s="86" t="s">
        <v>70</v>
      </c>
      <c r="Y120" s="30"/>
      <c r="Z120" s="22" t="s">
        <v>70</v>
      </c>
      <c r="AA120" s="30" t="s">
        <v>68</v>
      </c>
      <c r="AB120" s="22" t="s">
        <v>70</v>
      </c>
      <c r="AD120" s="25" t="s">
        <v>62</v>
      </c>
      <c r="AE120" s="30"/>
    </row>
    <row r="121" spans="1:31" x14ac:dyDescent="0.2">
      <c r="A121" s="14">
        <v>31.5</v>
      </c>
      <c r="B121" t="s">
        <v>70</v>
      </c>
      <c r="E121" s="25" t="s">
        <v>62</v>
      </c>
      <c r="F121" s="27"/>
      <c r="G121" s="27"/>
      <c r="H121" s="48" t="s">
        <v>63</v>
      </c>
      <c r="I121" s="30" t="s">
        <v>70</v>
      </c>
      <c r="J121" s="22" t="s">
        <v>70</v>
      </c>
      <c r="L121" s="48" t="s">
        <v>62</v>
      </c>
      <c r="M121" s="27"/>
      <c r="N121" s="30"/>
      <c r="O121" s="86" t="s">
        <v>70</v>
      </c>
      <c r="R121" s="101" t="s">
        <v>62</v>
      </c>
      <c r="T121" s="108" t="s">
        <v>62</v>
      </c>
      <c r="U121" s="27"/>
      <c r="V121" s="30"/>
      <c r="W121" s="86" t="s">
        <v>63</v>
      </c>
      <c r="Y121" s="30"/>
      <c r="Z121" s="22" t="s">
        <v>70</v>
      </c>
      <c r="AA121" s="30"/>
      <c r="AB121" s="22" t="s">
        <v>70</v>
      </c>
      <c r="AD121" s="25" t="s">
        <v>62</v>
      </c>
      <c r="AE121" s="30"/>
    </row>
    <row r="122" spans="1:31" x14ac:dyDescent="0.2">
      <c r="A122" s="14">
        <v>32</v>
      </c>
      <c r="B122" t="s">
        <v>70</v>
      </c>
      <c r="E122" s="25" t="s">
        <v>70</v>
      </c>
      <c r="F122" s="27"/>
      <c r="G122" s="27"/>
      <c r="H122" s="48" t="s">
        <v>70</v>
      </c>
      <c r="I122" s="30"/>
      <c r="J122" s="22" t="s">
        <v>70</v>
      </c>
      <c r="L122" s="48" t="s">
        <v>70</v>
      </c>
      <c r="M122" s="27"/>
      <c r="N122" s="30"/>
      <c r="O122" s="86" t="s">
        <v>70</v>
      </c>
      <c r="R122" s="101" t="s">
        <v>70</v>
      </c>
      <c r="T122" s="108" t="s">
        <v>62</v>
      </c>
      <c r="U122" s="27"/>
      <c r="V122" s="30"/>
      <c r="W122" s="86" t="s">
        <v>62</v>
      </c>
      <c r="Y122" s="30"/>
      <c r="Z122" s="22" t="s">
        <v>70</v>
      </c>
      <c r="AA122" s="30"/>
      <c r="AB122" s="22" t="s">
        <v>70</v>
      </c>
      <c r="AD122" s="25" t="s">
        <v>62</v>
      </c>
      <c r="AE122" s="30"/>
    </row>
    <row r="123" spans="1:31" x14ac:dyDescent="0.2">
      <c r="A123" s="14">
        <v>32.5</v>
      </c>
      <c r="B123" t="s">
        <v>70</v>
      </c>
      <c r="E123" s="25" t="s">
        <v>70</v>
      </c>
      <c r="F123" s="27"/>
      <c r="G123" s="27"/>
      <c r="H123" s="48" t="s">
        <v>70</v>
      </c>
      <c r="I123" s="30"/>
      <c r="J123" s="22" t="s">
        <v>70</v>
      </c>
      <c r="L123" s="48" t="s">
        <v>70</v>
      </c>
      <c r="M123" s="27"/>
      <c r="N123" s="30"/>
      <c r="O123" s="86" t="s">
        <v>70</v>
      </c>
      <c r="R123" s="101" t="s">
        <v>70</v>
      </c>
      <c r="T123" s="108" t="s">
        <v>70</v>
      </c>
      <c r="U123" s="27"/>
      <c r="V123" s="30"/>
      <c r="W123" s="86" t="s">
        <v>70</v>
      </c>
      <c r="Y123" s="30"/>
      <c r="Z123" s="22" t="s">
        <v>70</v>
      </c>
      <c r="AA123" s="30"/>
      <c r="AB123" s="22" t="s">
        <v>70</v>
      </c>
      <c r="AD123" s="25" t="s">
        <v>62</v>
      </c>
      <c r="AE123" s="30"/>
    </row>
    <row r="124" spans="1:31" x14ac:dyDescent="0.2">
      <c r="A124" s="14">
        <v>33</v>
      </c>
      <c r="B124" t="s">
        <v>62</v>
      </c>
      <c r="E124" s="25" t="s">
        <v>70</v>
      </c>
      <c r="F124" s="27"/>
      <c r="G124" s="27"/>
      <c r="H124" s="48" t="s">
        <v>62</v>
      </c>
      <c r="I124" s="30"/>
      <c r="J124" t="s">
        <v>62</v>
      </c>
      <c r="L124" s="48" t="s">
        <v>70</v>
      </c>
      <c r="M124" s="27"/>
      <c r="N124" s="30"/>
      <c r="O124" s="86" t="s">
        <v>70</v>
      </c>
      <c r="R124" s="101" t="s">
        <v>70</v>
      </c>
      <c r="T124" s="108" t="s">
        <v>70</v>
      </c>
      <c r="U124" s="27"/>
      <c r="V124" s="30"/>
      <c r="W124" s="86" t="s">
        <v>62</v>
      </c>
      <c r="Y124" s="30"/>
      <c r="Z124" s="22" t="s">
        <v>70</v>
      </c>
      <c r="AA124" s="30"/>
      <c r="AB124" s="22" t="s">
        <v>70</v>
      </c>
      <c r="AD124" s="25" t="s">
        <v>101</v>
      </c>
      <c r="AE124" s="30"/>
    </row>
    <row r="125" spans="1:31" x14ac:dyDescent="0.2">
      <c r="A125" s="14">
        <v>33.5</v>
      </c>
      <c r="B125" t="s">
        <v>70</v>
      </c>
      <c r="E125" s="25" t="s">
        <v>70</v>
      </c>
      <c r="F125" s="27"/>
      <c r="G125" s="27"/>
      <c r="H125" s="48" t="s">
        <v>70</v>
      </c>
      <c r="I125" s="30"/>
      <c r="J125" t="s">
        <v>70</v>
      </c>
      <c r="L125" s="48" t="s">
        <v>70</v>
      </c>
      <c r="M125" s="27"/>
      <c r="N125" s="30"/>
      <c r="O125" s="86" t="s">
        <v>70</v>
      </c>
      <c r="R125" s="101" t="s">
        <v>70</v>
      </c>
      <c r="T125" s="108" t="s">
        <v>70</v>
      </c>
      <c r="U125" s="27"/>
      <c r="V125" s="30"/>
      <c r="W125" s="86" t="s">
        <v>62</v>
      </c>
      <c r="Y125" s="30"/>
      <c r="Z125" s="22" t="s">
        <v>70</v>
      </c>
      <c r="AA125" s="30"/>
      <c r="AB125" s="22" t="s">
        <v>70</v>
      </c>
      <c r="AD125" s="25" t="s">
        <v>101</v>
      </c>
      <c r="AE125" s="30"/>
    </row>
    <row r="126" spans="1:31" x14ac:dyDescent="0.2">
      <c r="A126" s="14">
        <v>34</v>
      </c>
      <c r="B126" t="s">
        <v>70</v>
      </c>
      <c r="E126" s="25" t="s">
        <v>70</v>
      </c>
      <c r="F126" s="27"/>
      <c r="G126" s="27"/>
      <c r="H126" s="48" t="s">
        <v>70</v>
      </c>
      <c r="I126" s="30"/>
      <c r="J126" t="s">
        <v>70</v>
      </c>
      <c r="L126" s="48" t="s">
        <v>70</v>
      </c>
      <c r="M126" s="27"/>
      <c r="N126" s="30"/>
      <c r="O126" s="86" t="s">
        <v>63</v>
      </c>
      <c r="P126" s="36" t="s">
        <v>70</v>
      </c>
      <c r="R126" s="101" t="s">
        <v>70</v>
      </c>
      <c r="T126" s="108" t="s">
        <v>70</v>
      </c>
      <c r="U126" s="27"/>
      <c r="V126" s="30"/>
      <c r="W126" s="86" t="s">
        <v>70</v>
      </c>
      <c r="Y126" s="30"/>
      <c r="Z126" s="22" t="s">
        <v>70</v>
      </c>
      <c r="AA126" s="30"/>
      <c r="AB126" s="22" t="s">
        <v>70</v>
      </c>
      <c r="AD126" s="25" t="s">
        <v>101</v>
      </c>
      <c r="AE126" s="30" t="s">
        <v>70</v>
      </c>
    </row>
    <row r="127" spans="1:31" x14ac:dyDescent="0.2">
      <c r="A127" s="14">
        <v>34.5</v>
      </c>
      <c r="B127" t="s">
        <v>70</v>
      </c>
      <c r="E127" s="25" t="s">
        <v>70</v>
      </c>
      <c r="F127" s="27"/>
      <c r="G127" s="27"/>
      <c r="H127" s="48" t="s">
        <v>70</v>
      </c>
      <c r="I127" s="30" t="s">
        <v>63</v>
      </c>
      <c r="J127" t="s">
        <v>70</v>
      </c>
      <c r="L127" s="48" t="s">
        <v>70</v>
      </c>
      <c r="M127" s="27"/>
      <c r="N127" s="30"/>
      <c r="O127" s="86" t="s">
        <v>63</v>
      </c>
      <c r="P127" s="36" t="s">
        <v>70</v>
      </c>
      <c r="R127" s="101" t="s">
        <v>62</v>
      </c>
      <c r="T127" s="108" t="s">
        <v>62</v>
      </c>
      <c r="U127" s="27"/>
      <c r="V127" s="30"/>
      <c r="W127" s="86" t="s">
        <v>68</v>
      </c>
      <c r="Y127" s="30"/>
      <c r="Z127" s="22" t="s">
        <v>68</v>
      </c>
      <c r="AA127" s="30"/>
      <c r="AB127" s="22" t="s">
        <v>70</v>
      </c>
      <c r="AC127" t="s">
        <v>101</v>
      </c>
      <c r="AD127" s="25" t="s">
        <v>101</v>
      </c>
      <c r="AE127" s="30"/>
    </row>
    <row r="128" spans="1:31" x14ac:dyDescent="0.2">
      <c r="A128" s="14">
        <v>35</v>
      </c>
      <c r="B128" t="s">
        <v>62</v>
      </c>
      <c r="E128" s="25" t="s">
        <v>62</v>
      </c>
      <c r="F128" s="27"/>
      <c r="G128" s="27"/>
      <c r="H128" s="48" t="s">
        <v>62</v>
      </c>
      <c r="I128" s="30"/>
      <c r="J128" t="s">
        <v>70</v>
      </c>
      <c r="L128" s="48" t="s">
        <v>70</v>
      </c>
      <c r="M128" s="27"/>
      <c r="N128" s="30"/>
      <c r="O128" s="86" t="s">
        <v>63</v>
      </c>
      <c r="P128" s="36" t="s">
        <v>70</v>
      </c>
      <c r="R128" s="101" t="s">
        <v>62</v>
      </c>
      <c r="T128" s="108" t="s">
        <v>70</v>
      </c>
      <c r="U128" s="27"/>
      <c r="V128" s="30"/>
      <c r="W128" s="86" t="s">
        <v>70</v>
      </c>
      <c r="Y128" s="30"/>
      <c r="Z128" s="22" t="s">
        <v>62</v>
      </c>
      <c r="AA128" s="30"/>
      <c r="AB128" s="22" t="s">
        <v>70</v>
      </c>
      <c r="AD128" s="25" t="s">
        <v>101</v>
      </c>
      <c r="AE128" s="30"/>
    </row>
    <row r="129" spans="1:31" x14ac:dyDescent="0.2">
      <c r="A129" s="14">
        <v>35.5</v>
      </c>
      <c r="B129" t="s">
        <v>62</v>
      </c>
      <c r="E129" s="25" t="s">
        <v>62</v>
      </c>
      <c r="F129" s="27"/>
      <c r="G129" s="27"/>
      <c r="H129" s="48" t="s">
        <v>70</v>
      </c>
      <c r="I129" s="30"/>
      <c r="J129" t="s">
        <v>70</v>
      </c>
      <c r="L129" s="48" t="s">
        <v>70</v>
      </c>
      <c r="M129" s="27"/>
      <c r="N129" s="30"/>
      <c r="O129" s="86" t="s">
        <v>70</v>
      </c>
      <c r="R129" s="101" t="s">
        <v>70</v>
      </c>
      <c r="T129" s="108" t="s">
        <v>62</v>
      </c>
      <c r="U129" s="27"/>
      <c r="V129" s="30"/>
      <c r="W129" s="86" t="s">
        <v>62</v>
      </c>
      <c r="Y129" s="30"/>
      <c r="Z129" s="22" t="s">
        <v>70</v>
      </c>
      <c r="AA129" s="30"/>
      <c r="AB129" s="22" t="s">
        <v>101</v>
      </c>
      <c r="AD129" s="25" t="s">
        <v>70</v>
      </c>
      <c r="AE129" s="30"/>
    </row>
    <row r="130" spans="1:31" x14ac:dyDescent="0.2">
      <c r="A130" s="14">
        <v>36</v>
      </c>
      <c r="B130" t="s">
        <v>70</v>
      </c>
      <c r="E130" s="25" t="s">
        <v>70</v>
      </c>
      <c r="F130" s="27"/>
      <c r="G130" s="27"/>
      <c r="H130" s="48" t="s">
        <v>70</v>
      </c>
      <c r="I130" s="30"/>
      <c r="J130" t="s">
        <v>62</v>
      </c>
      <c r="L130" s="48" t="s">
        <v>70</v>
      </c>
      <c r="M130" s="27"/>
      <c r="N130" s="30"/>
      <c r="O130" s="86" t="s">
        <v>70</v>
      </c>
      <c r="R130" s="101" t="s">
        <v>62</v>
      </c>
      <c r="T130" s="108" t="s">
        <v>62</v>
      </c>
      <c r="U130" s="27"/>
      <c r="V130" s="30"/>
      <c r="W130" s="86" t="s">
        <v>70</v>
      </c>
      <c r="Y130" s="30"/>
      <c r="Z130" s="22" t="s">
        <v>70</v>
      </c>
      <c r="AA130" s="30"/>
      <c r="AB130" s="22" t="s">
        <v>70</v>
      </c>
      <c r="AD130" s="25" t="s">
        <v>70</v>
      </c>
      <c r="AE130" s="30"/>
    </row>
    <row r="131" spans="1:31" x14ac:dyDescent="0.2">
      <c r="A131" s="14">
        <v>36.5</v>
      </c>
      <c r="B131" t="s">
        <v>62</v>
      </c>
      <c r="E131" s="25" t="s">
        <v>70</v>
      </c>
      <c r="F131" s="27"/>
      <c r="G131" s="27"/>
      <c r="H131" s="48" t="s">
        <v>70</v>
      </c>
      <c r="I131" s="30" t="s">
        <v>63</v>
      </c>
      <c r="J131" s="22" t="s">
        <v>70</v>
      </c>
      <c r="L131" s="48" t="s">
        <v>70</v>
      </c>
      <c r="M131" s="27"/>
      <c r="N131" s="30"/>
      <c r="O131" s="86" t="s">
        <v>70</v>
      </c>
      <c r="R131" s="101" t="s">
        <v>62</v>
      </c>
      <c r="T131" s="108" t="s">
        <v>70</v>
      </c>
      <c r="U131" s="27"/>
      <c r="V131" s="30"/>
      <c r="W131" s="86" t="s">
        <v>70</v>
      </c>
      <c r="Y131" s="30"/>
      <c r="Z131" s="22" t="s">
        <v>70</v>
      </c>
      <c r="AA131" s="30"/>
      <c r="AB131" s="22" t="s">
        <v>101</v>
      </c>
      <c r="AD131" s="25" t="s">
        <v>70</v>
      </c>
      <c r="AE131" s="30"/>
    </row>
    <row r="132" spans="1:31" x14ac:dyDescent="0.2">
      <c r="A132" s="14">
        <v>37</v>
      </c>
      <c r="B132" t="s">
        <v>62</v>
      </c>
      <c r="E132" s="25" t="s">
        <v>70</v>
      </c>
      <c r="F132" s="27"/>
      <c r="G132" s="27"/>
      <c r="H132" s="48" t="s">
        <v>70</v>
      </c>
      <c r="I132" s="30"/>
      <c r="J132" s="22" t="s">
        <v>70</v>
      </c>
      <c r="L132" s="48" t="s">
        <v>70</v>
      </c>
      <c r="M132" s="27"/>
      <c r="N132" s="30"/>
      <c r="O132" s="86" t="s">
        <v>70</v>
      </c>
      <c r="R132" s="101" t="s">
        <v>70</v>
      </c>
      <c r="T132" s="108" t="s">
        <v>70</v>
      </c>
      <c r="U132" s="27"/>
      <c r="V132" s="30"/>
      <c r="W132" s="86" t="s">
        <v>70</v>
      </c>
      <c r="Y132" s="30"/>
      <c r="Z132" s="22" t="s">
        <v>70</v>
      </c>
      <c r="AA132" s="30"/>
      <c r="AB132" s="22" t="s">
        <v>70</v>
      </c>
      <c r="AD132" s="25" t="s">
        <v>70</v>
      </c>
      <c r="AE132" s="30"/>
    </row>
    <row r="133" spans="1:31" x14ac:dyDescent="0.2">
      <c r="A133" s="14">
        <v>37.5</v>
      </c>
      <c r="B133" t="s">
        <v>62</v>
      </c>
      <c r="E133" s="25" t="s">
        <v>62</v>
      </c>
      <c r="F133" s="27"/>
      <c r="G133" s="27"/>
      <c r="H133" s="48" t="s">
        <v>62</v>
      </c>
      <c r="I133" s="30"/>
      <c r="J133" s="22" t="s">
        <v>62</v>
      </c>
      <c r="L133" s="48" t="s">
        <v>63</v>
      </c>
      <c r="M133" s="22" t="s">
        <v>70</v>
      </c>
      <c r="N133" s="30"/>
      <c r="O133" s="86" t="s">
        <v>63</v>
      </c>
      <c r="P133" s="86" t="s">
        <v>70</v>
      </c>
      <c r="R133" s="101" t="s">
        <v>70</v>
      </c>
      <c r="T133" s="108" t="s">
        <v>62</v>
      </c>
      <c r="U133" s="27"/>
      <c r="V133" s="30"/>
      <c r="W133" s="86" t="s">
        <v>62</v>
      </c>
      <c r="Y133" s="30"/>
      <c r="Z133" s="22" t="s">
        <v>70</v>
      </c>
      <c r="AA133" s="30"/>
      <c r="AB133" s="22" t="s">
        <v>70</v>
      </c>
      <c r="AC133" t="s">
        <v>101</v>
      </c>
      <c r="AD133" s="25" t="s">
        <v>70</v>
      </c>
      <c r="AE133" s="30"/>
    </row>
    <row r="134" spans="1:31" x14ac:dyDescent="0.2">
      <c r="A134" s="14">
        <v>38</v>
      </c>
      <c r="B134" t="s">
        <v>64</v>
      </c>
      <c r="E134" s="25" t="s">
        <v>62</v>
      </c>
      <c r="F134" s="27"/>
      <c r="G134" s="27"/>
      <c r="H134" s="48" t="s">
        <v>63</v>
      </c>
      <c r="I134" s="30"/>
      <c r="J134" s="22" t="s">
        <v>62</v>
      </c>
      <c r="L134" s="48" t="s">
        <v>62</v>
      </c>
      <c r="M134" s="27"/>
      <c r="N134" s="30"/>
      <c r="O134" s="86" t="s">
        <v>63</v>
      </c>
      <c r="R134" s="101" t="s">
        <v>62</v>
      </c>
      <c r="T134" s="108" t="s">
        <v>63</v>
      </c>
      <c r="U134" s="27"/>
      <c r="V134" s="30"/>
      <c r="W134" s="86" t="s">
        <v>62</v>
      </c>
      <c r="Y134" s="30"/>
      <c r="Z134" s="22" t="s">
        <v>70</v>
      </c>
      <c r="AA134" s="30"/>
      <c r="AB134" s="22" t="s">
        <v>101</v>
      </c>
      <c r="AD134" s="25" t="s">
        <v>101</v>
      </c>
      <c r="AE134" s="30"/>
    </row>
    <row r="135" spans="1:31" x14ac:dyDescent="0.2">
      <c r="A135" s="14">
        <v>38.5</v>
      </c>
      <c r="B135" t="s">
        <v>64</v>
      </c>
      <c r="E135" s="25" t="s">
        <v>62</v>
      </c>
      <c r="F135" s="27"/>
      <c r="G135" s="27"/>
      <c r="H135" s="48" t="s">
        <v>65</v>
      </c>
      <c r="I135" s="30"/>
      <c r="J135" s="22" t="s">
        <v>70</v>
      </c>
      <c r="L135" s="48" t="s">
        <v>63</v>
      </c>
      <c r="M135" s="27"/>
      <c r="N135" s="30"/>
      <c r="O135" s="86" t="s">
        <v>70</v>
      </c>
      <c r="R135" s="101" t="s">
        <v>63</v>
      </c>
      <c r="T135" s="108" t="s">
        <v>63</v>
      </c>
      <c r="U135" s="27"/>
      <c r="V135" s="30"/>
      <c r="W135" s="86" t="s">
        <v>62</v>
      </c>
      <c r="Y135" s="30"/>
      <c r="Z135" s="22" t="s">
        <v>70</v>
      </c>
      <c r="AA135" s="30" t="s">
        <v>63</v>
      </c>
      <c r="AB135" s="22" t="s">
        <v>62</v>
      </c>
      <c r="AD135" s="25" t="s">
        <v>62</v>
      </c>
      <c r="AE135" s="30"/>
    </row>
    <row r="136" spans="1:31" x14ac:dyDescent="0.2">
      <c r="A136" s="14">
        <v>39</v>
      </c>
      <c r="B136" t="s">
        <v>70</v>
      </c>
      <c r="E136" s="25" t="s">
        <v>70</v>
      </c>
      <c r="F136" s="27"/>
      <c r="G136" s="27"/>
      <c r="H136" s="48" t="s">
        <v>63</v>
      </c>
      <c r="I136" s="30"/>
      <c r="J136" s="22" t="s">
        <v>70</v>
      </c>
      <c r="L136" s="48" t="s">
        <v>70</v>
      </c>
      <c r="M136" s="27"/>
      <c r="N136" s="30"/>
      <c r="O136" s="86" t="s">
        <v>70</v>
      </c>
      <c r="R136" s="101" t="s">
        <v>70</v>
      </c>
      <c r="T136" s="108" t="s">
        <v>70</v>
      </c>
      <c r="U136" s="27"/>
      <c r="V136" s="30"/>
      <c r="W136" s="86" t="s">
        <v>70</v>
      </c>
      <c r="Y136" s="30"/>
      <c r="Z136" s="22" t="s">
        <v>70</v>
      </c>
      <c r="AA136" s="30" t="s">
        <v>63</v>
      </c>
      <c r="AB136" s="22" t="s">
        <v>101</v>
      </c>
      <c r="AD136" s="25" t="s">
        <v>62</v>
      </c>
      <c r="AE136" s="30"/>
    </row>
    <row r="137" spans="1:31" x14ac:dyDescent="0.2">
      <c r="A137" s="14">
        <v>39.5</v>
      </c>
      <c r="B137" t="s">
        <v>62</v>
      </c>
      <c r="E137" s="25" t="s">
        <v>62</v>
      </c>
      <c r="F137" s="27"/>
      <c r="G137" s="27"/>
      <c r="H137" s="48" t="s">
        <v>70</v>
      </c>
      <c r="I137" s="30"/>
      <c r="J137" s="22" t="s">
        <v>70</v>
      </c>
      <c r="L137" s="48" t="s">
        <v>70</v>
      </c>
      <c r="M137" s="27"/>
      <c r="N137" s="30"/>
      <c r="O137" s="86" t="s">
        <v>70</v>
      </c>
      <c r="R137" s="101" t="s">
        <v>70</v>
      </c>
      <c r="T137" s="108" t="s">
        <v>62</v>
      </c>
      <c r="U137" s="27"/>
      <c r="V137" s="30"/>
      <c r="W137" s="86" t="s">
        <v>62</v>
      </c>
      <c r="Y137" s="30"/>
      <c r="Z137" s="22" t="s">
        <v>70</v>
      </c>
      <c r="AA137" s="30"/>
      <c r="AB137" s="22" t="s">
        <v>70</v>
      </c>
      <c r="AD137" s="25" t="s">
        <v>70</v>
      </c>
      <c r="AE137" s="30"/>
    </row>
    <row r="138" spans="1:31" x14ac:dyDescent="0.2">
      <c r="A138" s="14">
        <v>40</v>
      </c>
      <c r="B138" t="s">
        <v>70</v>
      </c>
      <c r="E138" s="25" t="s">
        <v>70</v>
      </c>
      <c r="F138" s="27"/>
      <c r="G138" s="27"/>
      <c r="H138" s="48" t="s">
        <v>63</v>
      </c>
      <c r="I138" s="30"/>
      <c r="J138" s="22" t="s">
        <v>70</v>
      </c>
      <c r="L138" s="48" t="s">
        <v>70</v>
      </c>
      <c r="M138" s="27"/>
      <c r="N138" s="30"/>
      <c r="O138" s="86" t="s">
        <v>70</v>
      </c>
      <c r="R138" s="101" t="s">
        <v>70</v>
      </c>
      <c r="T138" s="108" t="s">
        <v>70</v>
      </c>
      <c r="U138" s="27"/>
      <c r="V138" s="30"/>
      <c r="W138" s="86" t="s">
        <v>70</v>
      </c>
      <c r="Y138" s="30"/>
      <c r="Z138" s="22" t="s">
        <v>70</v>
      </c>
      <c r="AA138" s="30"/>
      <c r="AB138" s="22" t="s">
        <v>70</v>
      </c>
      <c r="AD138" s="25" t="s">
        <v>62</v>
      </c>
      <c r="AE138" s="30"/>
    </row>
    <row r="139" spans="1:31" x14ac:dyDescent="0.2">
      <c r="A139" s="14">
        <v>40.5</v>
      </c>
      <c r="B139" t="s">
        <v>62</v>
      </c>
      <c r="E139" s="25" t="s">
        <v>62</v>
      </c>
      <c r="F139" s="27"/>
      <c r="G139" s="27"/>
      <c r="H139" s="48" t="s">
        <v>63</v>
      </c>
      <c r="I139" s="30" t="s">
        <v>70</v>
      </c>
      <c r="J139" s="22" t="s">
        <v>70</v>
      </c>
      <c r="L139" s="48" t="s">
        <v>70</v>
      </c>
      <c r="M139" s="27"/>
      <c r="N139" s="30"/>
      <c r="O139" s="86" t="s">
        <v>66</v>
      </c>
      <c r="R139" s="101" t="s">
        <v>70</v>
      </c>
      <c r="T139" s="108" t="s">
        <v>62</v>
      </c>
      <c r="U139" s="27"/>
      <c r="V139" s="30"/>
      <c r="W139" s="86" t="s">
        <v>70</v>
      </c>
      <c r="Y139" s="30"/>
      <c r="Z139" s="22" t="s">
        <v>70</v>
      </c>
      <c r="AA139" s="30"/>
      <c r="AB139" s="22" t="s">
        <v>70</v>
      </c>
      <c r="AD139" s="25" t="s">
        <v>70</v>
      </c>
      <c r="AE139" s="30"/>
    </row>
    <row r="140" spans="1:31" x14ac:dyDescent="0.2">
      <c r="A140" s="14">
        <v>41</v>
      </c>
      <c r="B140" t="s">
        <v>70</v>
      </c>
      <c r="E140" s="25" t="s">
        <v>70</v>
      </c>
      <c r="F140" s="27"/>
      <c r="G140" s="27"/>
      <c r="H140" s="48" t="s">
        <v>70</v>
      </c>
      <c r="I140" s="30"/>
      <c r="J140" s="22" t="s">
        <v>62</v>
      </c>
      <c r="L140" s="48" t="s">
        <v>62</v>
      </c>
      <c r="M140" s="27"/>
      <c r="N140" s="30"/>
      <c r="O140" s="86" t="s">
        <v>63</v>
      </c>
      <c r="P140" s="36" t="s">
        <v>70</v>
      </c>
      <c r="R140" s="101" t="s">
        <v>70</v>
      </c>
      <c r="T140" s="108" t="s">
        <v>70</v>
      </c>
      <c r="U140" s="27"/>
      <c r="V140" s="30"/>
      <c r="W140" s="86" t="s">
        <v>70</v>
      </c>
      <c r="Y140" s="30"/>
      <c r="Z140" s="22" t="s">
        <v>70</v>
      </c>
      <c r="AA140" s="30"/>
      <c r="AB140" s="22" t="s">
        <v>70</v>
      </c>
      <c r="AC140" t="s">
        <v>101</v>
      </c>
      <c r="AD140" s="25" t="s">
        <v>70</v>
      </c>
      <c r="AE140" s="30"/>
    </row>
    <row r="141" spans="1:31" x14ac:dyDescent="0.2">
      <c r="A141" s="14">
        <v>41.5</v>
      </c>
      <c r="B141" t="s">
        <v>70</v>
      </c>
      <c r="E141" s="25" t="s">
        <v>70</v>
      </c>
      <c r="F141" s="27"/>
      <c r="G141" s="27"/>
      <c r="H141" s="48" t="s">
        <v>70</v>
      </c>
      <c r="I141" s="30" t="s">
        <v>63</v>
      </c>
      <c r="J141" s="22" t="s">
        <v>70</v>
      </c>
      <c r="L141" s="48" t="s">
        <v>63</v>
      </c>
      <c r="M141" s="22" t="s">
        <v>70</v>
      </c>
      <c r="N141" s="30"/>
      <c r="O141" s="86" t="s">
        <v>70</v>
      </c>
      <c r="R141" s="101" t="s">
        <v>70</v>
      </c>
      <c r="T141" s="108" t="s">
        <v>70</v>
      </c>
      <c r="U141" s="27"/>
      <c r="V141" s="30"/>
      <c r="W141" s="86" t="s">
        <v>70</v>
      </c>
      <c r="X141" t="s">
        <v>63</v>
      </c>
      <c r="Y141" s="30"/>
      <c r="Z141" s="22" t="s">
        <v>70</v>
      </c>
      <c r="AA141" s="30"/>
      <c r="AB141" s="22" t="s">
        <v>70</v>
      </c>
      <c r="AD141" s="25" t="s">
        <v>70</v>
      </c>
      <c r="AE141" s="30"/>
    </row>
    <row r="142" spans="1:31" x14ac:dyDescent="0.2">
      <c r="A142" s="14">
        <v>42</v>
      </c>
      <c r="B142" t="s">
        <v>62</v>
      </c>
      <c r="E142" s="25" t="s">
        <v>70</v>
      </c>
      <c r="F142" s="27"/>
      <c r="G142" s="27"/>
      <c r="H142" s="48" t="s">
        <v>70</v>
      </c>
      <c r="I142" s="30" t="s">
        <v>63</v>
      </c>
      <c r="J142" s="22" t="s">
        <v>70</v>
      </c>
      <c r="L142" s="48" t="s">
        <v>70</v>
      </c>
      <c r="M142" s="27"/>
      <c r="N142" s="30"/>
      <c r="O142" s="86" t="s">
        <v>70</v>
      </c>
      <c r="R142" s="101" t="s">
        <v>70</v>
      </c>
      <c r="T142" s="108" t="s">
        <v>70</v>
      </c>
      <c r="U142" s="27"/>
      <c r="V142" s="30"/>
      <c r="W142" s="86" t="s">
        <v>70</v>
      </c>
      <c r="Y142" s="30"/>
      <c r="Z142" s="22" t="s">
        <v>70</v>
      </c>
      <c r="AA142" s="30"/>
      <c r="AB142" s="22" t="s">
        <v>62</v>
      </c>
      <c r="AD142" s="25" t="s">
        <v>70</v>
      </c>
      <c r="AE142" s="30"/>
    </row>
    <row r="143" spans="1:31" x14ac:dyDescent="0.2">
      <c r="A143" s="14">
        <v>42.5</v>
      </c>
      <c r="B143" t="s">
        <v>70</v>
      </c>
      <c r="E143" s="25" t="s">
        <v>70</v>
      </c>
      <c r="F143" s="27"/>
      <c r="G143" s="27"/>
      <c r="H143" s="48" t="s">
        <v>70</v>
      </c>
      <c r="I143" s="30"/>
      <c r="J143" s="22" t="s">
        <v>70</v>
      </c>
      <c r="L143" s="48" t="s">
        <v>70</v>
      </c>
      <c r="M143" s="27"/>
      <c r="N143" s="30"/>
      <c r="O143" s="86" t="s">
        <v>70</v>
      </c>
      <c r="R143" s="101" t="s">
        <v>70</v>
      </c>
      <c r="T143" s="108" t="s">
        <v>62</v>
      </c>
      <c r="U143" s="27"/>
      <c r="V143" s="30"/>
      <c r="W143" s="86" t="s">
        <v>70</v>
      </c>
      <c r="Y143" s="30"/>
      <c r="Z143" s="22" t="s">
        <v>70</v>
      </c>
      <c r="AA143" s="30"/>
      <c r="AB143" s="22" t="s">
        <v>70</v>
      </c>
      <c r="AD143" s="25" t="s">
        <v>70</v>
      </c>
      <c r="AE143" s="30" t="s">
        <v>101</v>
      </c>
    </row>
    <row r="144" spans="1:31" x14ac:dyDescent="0.2">
      <c r="A144" s="14">
        <v>43</v>
      </c>
      <c r="B144" t="s">
        <v>70</v>
      </c>
      <c r="E144" s="25" t="s">
        <v>70</v>
      </c>
      <c r="F144" s="27"/>
      <c r="G144" s="27"/>
      <c r="H144" s="48" t="s">
        <v>70</v>
      </c>
      <c r="I144" s="30"/>
      <c r="J144" t="s">
        <v>70</v>
      </c>
      <c r="L144" s="48" t="s">
        <v>70</v>
      </c>
      <c r="M144" s="27"/>
      <c r="N144" s="30"/>
      <c r="O144" s="86" t="s">
        <v>70</v>
      </c>
      <c r="R144" s="101" t="s">
        <v>70</v>
      </c>
      <c r="T144" s="108" t="s">
        <v>70</v>
      </c>
      <c r="U144" s="27"/>
      <c r="V144" s="30"/>
      <c r="W144" s="86" t="s">
        <v>70</v>
      </c>
      <c r="Y144" s="30"/>
      <c r="Z144" s="22" t="s">
        <v>70</v>
      </c>
      <c r="AA144" s="30"/>
      <c r="AB144" s="22" t="s">
        <v>70</v>
      </c>
      <c r="AD144" s="25" t="s">
        <v>70</v>
      </c>
      <c r="AE144" s="30"/>
    </row>
    <row r="145" spans="1:31" x14ac:dyDescent="0.2">
      <c r="A145" s="14">
        <v>43.5</v>
      </c>
      <c r="B145" t="s">
        <v>70</v>
      </c>
      <c r="E145" s="25" t="s">
        <v>70</v>
      </c>
      <c r="F145" s="27"/>
      <c r="G145" s="27"/>
      <c r="H145" s="48" t="s">
        <v>70</v>
      </c>
      <c r="I145" s="30"/>
      <c r="J145" t="s">
        <v>70</v>
      </c>
      <c r="L145" s="48" t="s">
        <v>70</v>
      </c>
      <c r="M145" s="27"/>
      <c r="N145" s="30"/>
      <c r="O145" s="86" t="s">
        <v>63</v>
      </c>
      <c r="P145" s="36" t="s">
        <v>70</v>
      </c>
      <c r="R145" s="101" t="s">
        <v>70</v>
      </c>
      <c r="T145" s="108" t="s">
        <v>70</v>
      </c>
      <c r="U145" s="27"/>
      <c r="V145" s="30"/>
      <c r="W145" s="86" t="s">
        <v>70</v>
      </c>
      <c r="Y145" s="30"/>
      <c r="Z145" s="22" t="s">
        <v>70</v>
      </c>
      <c r="AA145" s="30"/>
      <c r="AB145" s="22" t="s">
        <v>70</v>
      </c>
      <c r="AD145" s="25" t="s">
        <v>70</v>
      </c>
      <c r="AE145" s="30"/>
    </row>
    <row r="146" spans="1:31" x14ac:dyDescent="0.2">
      <c r="A146" s="14">
        <v>44</v>
      </c>
      <c r="B146" t="s">
        <v>62</v>
      </c>
      <c r="E146" s="25" t="s">
        <v>70</v>
      </c>
      <c r="F146" s="27"/>
      <c r="G146" s="27"/>
      <c r="H146" s="48" t="s">
        <v>70</v>
      </c>
      <c r="I146" s="30"/>
      <c r="J146" t="s">
        <v>70</v>
      </c>
      <c r="L146" s="48" t="s">
        <v>62</v>
      </c>
      <c r="M146" s="27"/>
      <c r="N146" s="30"/>
      <c r="O146" s="86" t="s">
        <v>63</v>
      </c>
      <c r="P146" s="36" t="s">
        <v>70</v>
      </c>
      <c r="R146" s="101" t="s">
        <v>70</v>
      </c>
      <c r="T146" s="108" t="s">
        <v>63</v>
      </c>
      <c r="U146" s="27"/>
      <c r="V146" s="30"/>
      <c r="W146" s="86" t="s">
        <v>70</v>
      </c>
      <c r="Y146" s="30"/>
      <c r="Z146" s="22" t="s">
        <v>70</v>
      </c>
      <c r="AA146" s="30"/>
      <c r="AB146" s="22" t="s">
        <v>62</v>
      </c>
      <c r="AD146" s="25" t="s">
        <v>70</v>
      </c>
      <c r="AE146" s="30"/>
    </row>
    <row r="147" spans="1:31" x14ac:dyDescent="0.2">
      <c r="A147" s="14">
        <v>44.5</v>
      </c>
      <c r="B147" t="s">
        <v>70</v>
      </c>
      <c r="E147" s="25" t="s">
        <v>70</v>
      </c>
      <c r="F147" s="27"/>
      <c r="G147" s="27"/>
      <c r="H147" s="48" t="s">
        <v>63</v>
      </c>
      <c r="I147" s="30"/>
      <c r="J147" t="s">
        <v>70</v>
      </c>
      <c r="L147" s="48" t="s">
        <v>70</v>
      </c>
      <c r="M147" s="27"/>
      <c r="N147" s="30"/>
      <c r="O147" s="86" t="s">
        <v>70</v>
      </c>
      <c r="R147" s="101" t="s">
        <v>70</v>
      </c>
      <c r="T147" s="108" t="s">
        <v>70</v>
      </c>
      <c r="U147" s="27"/>
      <c r="V147" s="30"/>
      <c r="W147" s="86" t="s">
        <v>70</v>
      </c>
      <c r="Y147" s="30"/>
      <c r="Z147" s="22" t="s">
        <v>70</v>
      </c>
      <c r="AA147" s="30" t="s">
        <v>63</v>
      </c>
      <c r="AB147" s="22" t="s">
        <v>62</v>
      </c>
      <c r="AD147" s="25" t="s">
        <v>70</v>
      </c>
      <c r="AE147" s="30"/>
    </row>
    <row r="148" spans="1:31" x14ac:dyDescent="0.2">
      <c r="A148" s="14">
        <v>45</v>
      </c>
      <c r="B148" t="s">
        <v>70</v>
      </c>
      <c r="E148" s="25" t="s">
        <v>70</v>
      </c>
      <c r="F148" s="27"/>
      <c r="G148" s="27"/>
      <c r="H148" s="48" t="s">
        <v>70</v>
      </c>
      <c r="I148" s="30"/>
      <c r="J148" t="s">
        <v>62</v>
      </c>
      <c r="L148" s="48" t="s">
        <v>63</v>
      </c>
      <c r="M148" s="27"/>
      <c r="N148" s="30"/>
      <c r="O148" s="86" t="s">
        <v>70</v>
      </c>
      <c r="R148" s="101" t="s">
        <v>70</v>
      </c>
      <c r="T148" s="108" t="s">
        <v>62</v>
      </c>
      <c r="U148" s="27"/>
      <c r="V148" s="30"/>
      <c r="W148" s="86" t="s">
        <v>70</v>
      </c>
      <c r="Y148" s="30"/>
      <c r="Z148" s="22" t="s">
        <v>70</v>
      </c>
      <c r="AA148" s="30"/>
      <c r="AB148" s="22" t="s">
        <v>101</v>
      </c>
      <c r="AD148" s="25" t="s">
        <v>70</v>
      </c>
      <c r="AE148" s="30" t="s">
        <v>66</v>
      </c>
    </row>
    <row r="149" spans="1:31" x14ac:dyDescent="0.2">
      <c r="A149" s="14">
        <v>45.5</v>
      </c>
      <c r="B149" t="s">
        <v>70</v>
      </c>
      <c r="E149" s="25" t="s">
        <v>70</v>
      </c>
      <c r="F149" s="27"/>
      <c r="G149" s="27"/>
      <c r="H149" s="48" t="s">
        <v>70</v>
      </c>
      <c r="I149" s="30" t="s">
        <v>63</v>
      </c>
      <c r="J149" s="22" t="s">
        <v>62</v>
      </c>
      <c r="L149" s="48" t="s">
        <v>62</v>
      </c>
      <c r="M149" s="27"/>
      <c r="N149" s="30"/>
      <c r="O149" s="86" t="s">
        <v>63</v>
      </c>
      <c r="R149" s="101" t="s">
        <v>70</v>
      </c>
      <c r="T149" s="108" t="s">
        <v>70</v>
      </c>
      <c r="U149" s="27"/>
      <c r="V149" s="30"/>
      <c r="W149" s="86" t="s">
        <v>70</v>
      </c>
      <c r="Y149" s="30"/>
      <c r="Z149" s="22" t="s">
        <v>70</v>
      </c>
      <c r="AA149" s="30"/>
      <c r="AB149" s="22" t="s">
        <v>66</v>
      </c>
      <c r="AD149" s="25" t="s">
        <v>70</v>
      </c>
      <c r="AE149" s="30"/>
    </row>
    <row r="150" spans="1:31" x14ac:dyDescent="0.2">
      <c r="A150" s="14">
        <v>46</v>
      </c>
      <c r="B150" t="s">
        <v>70</v>
      </c>
      <c r="E150" s="25" t="s">
        <v>70</v>
      </c>
      <c r="F150" s="27"/>
      <c r="G150" s="27"/>
      <c r="H150" s="48" t="s">
        <v>70</v>
      </c>
      <c r="I150" s="30" t="s">
        <v>63</v>
      </c>
      <c r="J150" s="22" t="s">
        <v>70</v>
      </c>
      <c r="L150" s="48" t="s">
        <v>70</v>
      </c>
      <c r="M150" s="27"/>
      <c r="N150" s="30"/>
      <c r="O150" s="86" t="s">
        <v>70</v>
      </c>
      <c r="R150" s="101" t="s">
        <v>70</v>
      </c>
      <c r="T150" s="108" t="s">
        <v>70</v>
      </c>
      <c r="U150" s="27"/>
      <c r="V150" s="30"/>
      <c r="W150" s="86" t="s">
        <v>70</v>
      </c>
      <c r="X150" t="s">
        <v>63</v>
      </c>
      <c r="Y150" s="30"/>
      <c r="Z150" s="22" t="s">
        <v>70</v>
      </c>
      <c r="AA150" s="30"/>
      <c r="AB150" s="22" t="s">
        <v>70</v>
      </c>
      <c r="AD150" s="25" t="s">
        <v>70</v>
      </c>
      <c r="AE150" s="30"/>
    </row>
    <row r="151" spans="1:31" x14ac:dyDescent="0.2">
      <c r="A151" s="14">
        <v>46.5</v>
      </c>
      <c r="B151" t="s">
        <v>62</v>
      </c>
      <c r="E151" s="25" t="s">
        <v>62</v>
      </c>
      <c r="F151" s="27"/>
      <c r="G151" s="27"/>
      <c r="H151" s="48" t="s">
        <v>63</v>
      </c>
      <c r="I151" s="30"/>
      <c r="J151" s="22" t="s">
        <v>70</v>
      </c>
      <c r="L151" s="48" t="s">
        <v>62</v>
      </c>
      <c r="M151" s="27"/>
      <c r="N151" s="30"/>
      <c r="O151" s="86" t="s">
        <v>63</v>
      </c>
      <c r="P151" s="36" t="s">
        <v>70</v>
      </c>
      <c r="R151" s="101" t="s">
        <v>62</v>
      </c>
      <c r="T151" s="108" t="s">
        <v>62</v>
      </c>
      <c r="U151" s="27"/>
      <c r="V151" s="30"/>
      <c r="W151" s="86" t="s">
        <v>62</v>
      </c>
      <c r="Y151" s="30"/>
      <c r="Z151" s="22" t="s">
        <v>70</v>
      </c>
      <c r="AA151" s="30"/>
      <c r="AB151" s="22" t="s">
        <v>70</v>
      </c>
      <c r="AC151" t="s">
        <v>66</v>
      </c>
      <c r="AD151" s="25" t="s">
        <v>70</v>
      </c>
      <c r="AE151" s="30"/>
    </row>
    <row r="152" spans="1:31" x14ac:dyDescent="0.2">
      <c r="A152" s="14">
        <v>47</v>
      </c>
      <c r="B152" t="s">
        <v>70</v>
      </c>
      <c r="E152" s="25" t="s">
        <v>70</v>
      </c>
      <c r="F152" s="27"/>
      <c r="G152" s="27"/>
      <c r="H152" s="48" t="s">
        <v>70</v>
      </c>
      <c r="I152" s="30"/>
      <c r="J152" s="22" t="s">
        <v>70</v>
      </c>
      <c r="L152" s="48" t="s">
        <v>70</v>
      </c>
      <c r="M152" s="27"/>
      <c r="N152" s="30"/>
      <c r="O152" s="86" t="s">
        <v>63</v>
      </c>
      <c r="P152" s="36" t="s">
        <v>70</v>
      </c>
      <c r="R152" s="101" t="s">
        <v>70</v>
      </c>
      <c r="T152" s="108" t="s">
        <v>70</v>
      </c>
      <c r="U152" s="27"/>
      <c r="V152" s="30"/>
      <c r="W152" s="86" t="s">
        <v>70</v>
      </c>
      <c r="Y152" s="30"/>
      <c r="Z152" s="22" t="s">
        <v>70</v>
      </c>
      <c r="AA152" s="30"/>
      <c r="AB152" s="22" t="s">
        <v>70</v>
      </c>
      <c r="AD152" s="25" t="s">
        <v>70</v>
      </c>
      <c r="AE152" s="30"/>
    </row>
    <row r="153" spans="1:31" x14ac:dyDescent="0.2">
      <c r="A153" s="14">
        <v>47.5</v>
      </c>
      <c r="B153" t="s">
        <v>62</v>
      </c>
      <c r="E153" s="25" t="s">
        <v>70</v>
      </c>
      <c r="F153" s="27"/>
      <c r="G153" s="27"/>
      <c r="H153" s="48" t="s">
        <v>70</v>
      </c>
      <c r="I153" s="30"/>
      <c r="J153" s="22" t="s">
        <v>70</v>
      </c>
      <c r="L153" s="48" t="s">
        <v>62</v>
      </c>
      <c r="M153" s="27"/>
      <c r="N153" s="30"/>
      <c r="O153" s="86" t="s">
        <v>63</v>
      </c>
      <c r="P153" s="36" t="s">
        <v>70</v>
      </c>
      <c r="R153" s="101" t="s">
        <v>62</v>
      </c>
      <c r="T153" s="108" t="s">
        <v>70</v>
      </c>
      <c r="U153" s="85" t="s">
        <v>63</v>
      </c>
      <c r="V153" s="30"/>
      <c r="W153" s="86" t="s">
        <v>70</v>
      </c>
      <c r="Y153" s="30"/>
      <c r="Z153" s="22" t="s">
        <v>70</v>
      </c>
      <c r="AA153" s="30"/>
      <c r="AB153" s="22" t="s">
        <v>66</v>
      </c>
      <c r="AD153" s="25" t="s">
        <v>70</v>
      </c>
      <c r="AE153" s="30"/>
    </row>
    <row r="154" spans="1:31" x14ac:dyDescent="0.2">
      <c r="A154" s="14">
        <v>48</v>
      </c>
      <c r="B154" t="s">
        <v>62</v>
      </c>
      <c r="E154" s="25" t="s">
        <v>70</v>
      </c>
      <c r="F154" s="27"/>
      <c r="G154" s="27"/>
      <c r="H154" s="48" t="s">
        <v>66</v>
      </c>
      <c r="I154" s="30"/>
      <c r="J154" s="22" t="s">
        <v>70</v>
      </c>
      <c r="L154" s="48" t="s">
        <v>70</v>
      </c>
      <c r="M154" s="27"/>
      <c r="N154" s="30"/>
      <c r="O154" s="86" t="s">
        <v>70</v>
      </c>
      <c r="R154" s="101" t="s">
        <v>70</v>
      </c>
      <c r="T154" s="108" t="s">
        <v>70</v>
      </c>
      <c r="U154" s="27"/>
      <c r="V154" s="30"/>
      <c r="W154" s="86" t="s">
        <v>63</v>
      </c>
      <c r="Y154" s="30"/>
      <c r="Z154" s="22" t="s">
        <v>70</v>
      </c>
      <c r="AA154" s="30"/>
      <c r="AB154" s="22" t="s">
        <v>66</v>
      </c>
      <c r="AC154" t="s">
        <v>70</v>
      </c>
      <c r="AD154" s="25" t="s">
        <v>66</v>
      </c>
      <c r="AE154" s="30" t="s">
        <v>101</v>
      </c>
    </row>
    <row r="155" spans="1:31" x14ac:dyDescent="0.2">
      <c r="A155" s="14">
        <v>48.5</v>
      </c>
      <c r="B155" t="s">
        <v>70</v>
      </c>
      <c r="E155" s="25" t="s">
        <v>63</v>
      </c>
      <c r="F155" s="27" t="s">
        <v>70</v>
      </c>
      <c r="G155" s="27"/>
      <c r="H155" s="48" t="s">
        <v>62</v>
      </c>
      <c r="I155" s="30"/>
      <c r="J155" s="22" t="s">
        <v>70</v>
      </c>
      <c r="L155" s="48" t="s">
        <v>70</v>
      </c>
      <c r="M155" s="27"/>
      <c r="N155" s="30"/>
      <c r="O155" s="86" t="s">
        <v>70</v>
      </c>
      <c r="R155" s="101" t="s">
        <v>62</v>
      </c>
      <c r="T155" s="108" t="s">
        <v>70</v>
      </c>
      <c r="U155" s="27"/>
      <c r="V155" s="30"/>
      <c r="W155" s="86" t="s">
        <v>70</v>
      </c>
      <c r="Y155" s="30"/>
      <c r="Z155" s="22" t="s">
        <v>70</v>
      </c>
      <c r="AA155" s="30"/>
      <c r="AB155" s="22" t="s">
        <v>70</v>
      </c>
      <c r="AD155" s="25" t="s">
        <v>101</v>
      </c>
      <c r="AE155" s="30"/>
    </row>
    <row r="156" spans="1:31" x14ac:dyDescent="0.2">
      <c r="A156" s="14">
        <v>49</v>
      </c>
      <c r="B156" t="s">
        <v>62</v>
      </c>
      <c r="E156" s="25" t="s">
        <v>63</v>
      </c>
      <c r="F156" s="27" t="s">
        <v>66</v>
      </c>
      <c r="G156" s="27"/>
      <c r="H156" s="48" t="s">
        <v>70</v>
      </c>
      <c r="I156" s="49" t="s">
        <v>63</v>
      </c>
      <c r="J156" s="22" t="s">
        <v>62</v>
      </c>
      <c r="L156" s="48" t="s">
        <v>66</v>
      </c>
      <c r="M156" s="22" t="s">
        <v>70</v>
      </c>
      <c r="N156" s="30"/>
      <c r="O156" s="86" t="s">
        <v>66</v>
      </c>
      <c r="P156" s="86" t="s">
        <v>63</v>
      </c>
      <c r="R156" s="101" t="s">
        <v>62</v>
      </c>
      <c r="T156" s="108" t="s">
        <v>70</v>
      </c>
      <c r="U156" s="27"/>
      <c r="V156" s="30"/>
      <c r="W156" s="86" t="s">
        <v>70</v>
      </c>
      <c r="Y156" s="30"/>
      <c r="Z156" s="22" t="s">
        <v>70</v>
      </c>
      <c r="AA156" s="30"/>
      <c r="AB156" s="22" t="s">
        <v>101</v>
      </c>
      <c r="AD156" s="25" t="s">
        <v>101</v>
      </c>
      <c r="AE156" s="30"/>
    </row>
    <row r="157" spans="1:31" x14ac:dyDescent="0.2">
      <c r="A157" s="14">
        <v>49.5</v>
      </c>
      <c r="B157" t="s">
        <v>70</v>
      </c>
      <c r="C157" t="s">
        <v>66</v>
      </c>
      <c r="E157" s="25" t="s">
        <v>70</v>
      </c>
      <c r="F157" s="27"/>
      <c r="G157" s="27"/>
      <c r="H157" s="48" t="s">
        <v>63</v>
      </c>
      <c r="I157" s="30"/>
      <c r="J157" s="22" t="s">
        <v>70</v>
      </c>
      <c r="L157" s="48" t="s">
        <v>70</v>
      </c>
      <c r="M157" s="27"/>
      <c r="N157" s="30"/>
      <c r="O157" s="86" t="s">
        <v>70</v>
      </c>
      <c r="P157" s="86" t="s">
        <v>66</v>
      </c>
      <c r="Q157" s="86" t="s">
        <v>63</v>
      </c>
      <c r="R157" s="101" t="s">
        <v>70</v>
      </c>
      <c r="T157" s="108" t="s">
        <v>70</v>
      </c>
      <c r="U157" s="27"/>
      <c r="V157" s="30"/>
      <c r="W157" s="86" t="s">
        <v>70</v>
      </c>
      <c r="Y157" s="30"/>
      <c r="Z157" s="22" t="s">
        <v>70</v>
      </c>
      <c r="AA157" s="30"/>
      <c r="AB157" s="22" t="s">
        <v>101</v>
      </c>
      <c r="AD157" s="25" t="s">
        <v>66</v>
      </c>
      <c r="AE157" s="30"/>
    </row>
    <row r="158" spans="1:31" x14ac:dyDescent="0.2">
      <c r="A158" s="14">
        <v>50</v>
      </c>
      <c r="B158" t="s">
        <v>65</v>
      </c>
      <c r="E158" s="25" t="s">
        <v>62</v>
      </c>
      <c r="F158" s="27"/>
      <c r="G158" s="27"/>
      <c r="H158" s="48" t="s">
        <v>65</v>
      </c>
      <c r="I158" s="30"/>
      <c r="J158" s="22" t="s">
        <v>66</v>
      </c>
      <c r="L158" s="48" t="s">
        <v>63</v>
      </c>
      <c r="M158" s="27"/>
      <c r="N158" s="30"/>
      <c r="O158" s="86" t="s">
        <v>63</v>
      </c>
      <c r="R158" s="101" t="s">
        <v>62</v>
      </c>
      <c r="T158" s="108" t="s">
        <v>66</v>
      </c>
      <c r="U158" s="110" t="s">
        <v>63</v>
      </c>
      <c r="V158" s="30"/>
      <c r="W158" s="86" t="s">
        <v>66</v>
      </c>
      <c r="X158" s="86" t="s">
        <v>63</v>
      </c>
      <c r="Y158" s="30"/>
      <c r="Z158" s="22" t="s">
        <v>62</v>
      </c>
      <c r="AA158" s="30"/>
      <c r="AB158" s="22" t="s">
        <v>101</v>
      </c>
      <c r="AD158" s="25" t="s">
        <v>62</v>
      </c>
      <c r="AE158" s="30"/>
    </row>
    <row r="159" spans="1:31" x14ac:dyDescent="0.2">
      <c r="A159" s="14">
        <v>50.5</v>
      </c>
      <c r="B159" t="s">
        <v>62</v>
      </c>
      <c r="E159" s="25" t="s">
        <v>62</v>
      </c>
      <c r="F159" s="27"/>
      <c r="G159" s="27"/>
      <c r="H159" s="48" t="s">
        <v>65</v>
      </c>
      <c r="I159" s="30"/>
      <c r="J159" s="22" t="s">
        <v>62</v>
      </c>
      <c r="L159" s="48" t="s">
        <v>63</v>
      </c>
      <c r="M159" s="27"/>
      <c r="N159" s="30"/>
      <c r="O159" s="86" t="s">
        <v>63</v>
      </c>
      <c r="P159" s="36" t="s">
        <v>66</v>
      </c>
      <c r="R159" s="101" t="s">
        <v>62</v>
      </c>
      <c r="T159" s="108" t="s">
        <v>66</v>
      </c>
      <c r="U159" s="110" t="s">
        <v>63</v>
      </c>
      <c r="V159" s="30"/>
      <c r="W159" s="86" t="s">
        <v>66</v>
      </c>
      <c r="Y159" s="30"/>
      <c r="Z159" s="22" t="s">
        <v>101</v>
      </c>
      <c r="AA159" s="30"/>
      <c r="AB159" s="22" t="s">
        <v>101</v>
      </c>
      <c r="AD159" s="25" t="s">
        <v>101</v>
      </c>
      <c r="AE159" s="30"/>
    </row>
    <row r="160" spans="1:31" x14ac:dyDescent="0.2">
      <c r="A160" s="14">
        <v>51</v>
      </c>
      <c r="B160" t="s">
        <v>70</v>
      </c>
      <c r="E160" s="25" t="s">
        <v>63</v>
      </c>
      <c r="F160" s="27"/>
      <c r="G160" s="27"/>
      <c r="H160" s="48" t="s">
        <v>62</v>
      </c>
      <c r="I160" s="30"/>
      <c r="J160" s="22" t="s">
        <v>62</v>
      </c>
      <c r="L160" s="48" t="s">
        <v>63</v>
      </c>
      <c r="M160" s="27"/>
      <c r="N160" s="30"/>
      <c r="O160" s="86" t="s">
        <v>63</v>
      </c>
      <c r="P160" s="36" t="s">
        <v>66</v>
      </c>
      <c r="R160" s="101" t="s">
        <v>66</v>
      </c>
      <c r="T160" s="108" t="s">
        <v>66</v>
      </c>
      <c r="U160" s="85" t="s">
        <v>63</v>
      </c>
      <c r="V160" s="30"/>
      <c r="W160" s="86" t="s">
        <v>66</v>
      </c>
      <c r="Y160" s="30"/>
      <c r="Z160" s="22" t="s">
        <v>62</v>
      </c>
      <c r="AA160" s="30"/>
      <c r="AB160" s="22" t="s">
        <v>101</v>
      </c>
      <c r="AD160" s="25" t="s">
        <v>66</v>
      </c>
      <c r="AE160" s="30"/>
    </row>
    <row r="161" spans="1:31" x14ac:dyDescent="0.2">
      <c r="A161" s="14">
        <v>51.5</v>
      </c>
      <c r="B161" t="s">
        <v>70</v>
      </c>
      <c r="E161" s="25" t="s">
        <v>63</v>
      </c>
      <c r="F161" s="27"/>
      <c r="G161" s="27"/>
      <c r="H161" s="48" t="s">
        <v>62</v>
      </c>
      <c r="I161" s="30"/>
      <c r="J161" s="22" t="s">
        <v>62</v>
      </c>
      <c r="L161" s="48" t="s">
        <v>63</v>
      </c>
      <c r="M161" s="22" t="s">
        <v>70</v>
      </c>
      <c r="N161" s="30"/>
      <c r="O161" s="86" t="s">
        <v>66</v>
      </c>
      <c r="R161" s="101" t="s">
        <v>70</v>
      </c>
      <c r="T161" s="108" t="s">
        <v>66</v>
      </c>
      <c r="U161" s="27"/>
      <c r="V161" s="30"/>
      <c r="W161" s="86" t="s">
        <v>66</v>
      </c>
      <c r="Y161" s="30"/>
      <c r="Z161" s="22" t="s">
        <v>70</v>
      </c>
      <c r="AA161" s="30"/>
      <c r="AB161" s="22" t="s">
        <v>101</v>
      </c>
      <c r="AC161" t="s">
        <v>66</v>
      </c>
      <c r="AD161" s="25" t="s">
        <v>101</v>
      </c>
      <c r="AE161" s="30"/>
    </row>
    <row r="162" spans="1:31" x14ac:dyDescent="0.2">
      <c r="A162" s="14">
        <v>52</v>
      </c>
      <c r="B162" t="s">
        <v>62</v>
      </c>
      <c r="E162" s="25" t="s">
        <v>62</v>
      </c>
      <c r="F162" s="27"/>
      <c r="G162" s="27"/>
      <c r="H162" s="48" t="s">
        <v>63</v>
      </c>
      <c r="I162" s="30"/>
      <c r="J162" s="22" t="s">
        <v>62</v>
      </c>
      <c r="L162" s="48" t="s">
        <v>63</v>
      </c>
      <c r="M162" s="22" t="s">
        <v>70</v>
      </c>
      <c r="N162" s="30"/>
      <c r="O162" s="86" t="s">
        <v>63</v>
      </c>
      <c r="P162" s="86" t="s">
        <v>66</v>
      </c>
      <c r="R162" s="101" t="s">
        <v>62</v>
      </c>
      <c r="T162" s="108" t="s">
        <v>66</v>
      </c>
      <c r="U162" s="27"/>
      <c r="V162" s="30"/>
      <c r="W162" s="86" t="s">
        <v>66</v>
      </c>
      <c r="Y162" s="30"/>
      <c r="Z162" s="22" t="s">
        <v>70</v>
      </c>
      <c r="AA162" s="30"/>
      <c r="AB162" s="22" t="s">
        <v>101</v>
      </c>
      <c r="AD162" s="25" t="s">
        <v>101</v>
      </c>
      <c r="AE162" s="30"/>
    </row>
    <row r="163" spans="1:31" x14ac:dyDescent="0.2">
      <c r="A163" s="14">
        <v>52.5</v>
      </c>
      <c r="B163" t="s">
        <v>62</v>
      </c>
      <c r="E163" s="25" t="s">
        <v>70</v>
      </c>
      <c r="F163" s="27"/>
      <c r="G163" s="27"/>
      <c r="H163" s="48" t="s">
        <v>63</v>
      </c>
      <c r="I163" s="30"/>
      <c r="J163" s="22" t="s">
        <v>62</v>
      </c>
      <c r="L163" s="48" t="s">
        <v>63</v>
      </c>
      <c r="M163" s="22" t="s">
        <v>66</v>
      </c>
      <c r="N163" s="30"/>
      <c r="O163" s="86" t="s">
        <v>63</v>
      </c>
      <c r="P163" s="86" t="s">
        <v>66</v>
      </c>
      <c r="R163" s="101" t="s">
        <v>66</v>
      </c>
      <c r="T163" s="108" t="s">
        <v>62</v>
      </c>
      <c r="U163" s="27"/>
      <c r="V163" s="30"/>
      <c r="W163" s="86" t="s">
        <v>62</v>
      </c>
      <c r="Y163" s="30"/>
      <c r="Z163" s="22" t="s">
        <v>70</v>
      </c>
      <c r="AA163" s="30"/>
      <c r="AB163" s="22" t="s">
        <v>66</v>
      </c>
      <c r="AD163" s="25" t="s">
        <v>101</v>
      </c>
      <c r="AE163" s="30"/>
    </row>
    <row r="164" spans="1:31" x14ac:dyDescent="0.2">
      <c r="A164" s="14">
        <v>53</v>
      </c>
      <c r="B164" t="s">
        <v>62</v>
      </c>
      <c r="E164" s="25" t="s">
        <v>62</v>
      </c>
      <c r="F164" s="27"/>
      <c r="G164" s="27"/>
      <c r="H164" s="48" t="s">
        <v>66</v>
      </c>
      <c r="I164" s="30"/>
      <c r="J164" s="22" t="s">
        <v>62</v>
      </c>
      <c r="L164" s="48" t="s">
        <v>63</v>
      </c>
      <c r="M164" s="27"/>
      <c r="N164" s="30"/>
      <c r="O164" s="86" t="s">
        <v>63</v>
      </c>
      <c r="R164" s="101" t="s">
        <v>66</v>
      </c>
      <c r="T164" s="108" t="s">
        <v>62</v>
      </c>
      <c r="U164" s="27"/>
      <c r="V164" s="30"/>
      <c r="W164" s="86" t="s">
        <v>62</v>
      </c>
      <c r="Y164" s="30"/>
      <c r="Z164" s="22" t="s">
        <v>62</v>
      </c>
      <c r="AA164" s="30"/>
      <c r="AB164" s="22" t="s">
        <v>101</v>
      </c>
      <c r="AD164" s="25" t="s">
        <v>101</v>
      </c>
      <c r="AE164" s="30" t="s">
        <v>66</v>
      </c>
    </row>
    <row r="165" spans="1:31" x14ac:dyDescent="0.2">
      <c r="A165" s="14">
        <v>53.5</v>
      </c>
      <c r="B165" t="s">
        <v>70</v>
      </c>
      <c r="E165" s="25" t="s">
        <v>65</v>
      </c>
      <c r="F165" s="27" t="s">
        <v>70</v>
      </c>
      <c r="G165" s="27"/>
      <c r="H165" s="48" t="s">
        <v>70</v>
      </c>
      <c r="I165" s="30"/>
      <c r="J165" s="22" t="s">
        <v>66</v>
      </c>
      <c r="L165" s="48" t="s">
        <v>70</v>
      </c>
      <c r="M165" s="27"/>
      <c r="N165" s="30"/>
      <c r="O165" s="86" t="s">
        <v>63</v>
      </c>
      <c r="P165" s="36" t="s">
        <v>66</v>
      </c>
      <c r="R165" s="101" t="s">
        <v>70</v>
      </c>
      <c r="T165" s="108" t="s">
        <v>63</v>
      </c>
      <c r="U165" s="85" t="s">
        <v>66</v>
      </c>
      <c r="V165" s="30"/>
      <c r="W165" s="86" t="s">
        <v>70</v>
      </c>
      <c r="Y165" s="30"/>
      <c r="Z165" s="22" t="s">
        <v>70</v>
      </c>
      <c r="AA165" s="30"/>
      <c r="AB165" s="22" t="s">
        <v>101</v>
      </c>
      <c r="AD165" s="25" t="s">
        <v>62</v>
      </c>
      <c r="AE165" s="30"/>
    </row>
    <row r="166" spans="1:31" x14ac:dyDescent="0.2">
      <c r="A166" s="14">
        <v>54</v>
      </c>
      <c r="B166" t="s">
        <v>62</v>
      </c>
      <c r="E166" s="25" t="s">
        <v>62</v>
      </c>
      <c r="F166" s="27"/>
      <c r="G166" s="27"/>
      <c r="H166" s="48" t="s">
        <v>70</v>
      </c>
      <c r="I166" s="30"/>
      <c r="J166" s="22" t="s">
        <v>70</v>
      </c>
      <c r="L166" s="48" t="s">
        <v>70</v>
      </c>
      <c r="M166" s="27"/>
      <c r="N166" s="30"/>
      <c r="O166" s="86" t="s">
        <v>70</v>
      </c>
      <c r="R166" s="101" t="s">
        <v>62</v>
      </c>
      <c r="T166" s="108" t="s">
        <v>62</v>
      </c>
      <c r="U166" s="27"/>
      <c r="V166" s="30"/>
      <c r="W166" s="86" t="s">
        <v>70</v>
      </c>
      <c r="Y166" s="30"/>
      <c r="Z166" s="22" t="s">
        <v>70</v>
      </c>
      <c r="AA166" s="30" t="s">
        <v>63</v>
      </c>
      <c r="AB166" s="22" t="s">
        <v>101</v>
      </c>
      <c r="AC166" s="22" t="s">
        <v>66</v>
      </c>
      <c r="AD166" s="25" t="s">
        <v>70</v>
      </c>
      <c r="AE166" s="30" t="s">
        <v>101</v>
      </c>
    </row>
    <row r="167" spans="1:31" x14ac:dyDescent="0.2">
      <c r="A167" s="14">
        <v>54.5</v>
      </c>
      <c r="B167" t="s">
        <v>62</v>
      </c>
      <c r="E167" s="25" t="s">
        <v>66</v>
      </c>
      <c r="F167" s="27"/>
      <c r="G167" s="27"/>
      <c r="H167" s="48" t="s">
        <v>63</v>
      </c>
      <c r="I167" s="30"/>
      <c r="J167" s="22" t="s">
        <v>66</v>
      </c>
      <c r="L167" s="48" t="s">
        <v>70</v>
      </c>
      <c r="M167" s="27"/>
      <c r="N167" s="30"/>
      <c r="O167" s="86" t="s">
        <v>70</v>
      </c>
      <c r="R167" s="101" t="s">
        <v>66</v>
      </c>
      <c r="T167" s="108" t="s">
        <v>62</v>
      </c>
      <c r="U167" s="27"/>
      <c r="V167" s="30"/>
      <c r="W167" s="86" t="s">
        <v>62</v>
      </c>
      <c r="Y167" s="30"/>
      <c r="Z167" s="22" t="s">
        <v>68</v>
      </c>
      <c r="AA167" s="30"/>
      <c r="AB167" s="22" t="s">
        <v>101</v>
      </c>
      <c r="AC167" t="s">
        <v>66</v>
      </c>
      <c r="AD167" s="25" t="s">
        <v>101</v>
      </c>
      <c r="AE167" s="30"/>
    </row>
    <row r="168" spans="1:31" x14ac:dyDescent="0.2">
      <c r="A168" s="14">
        <v>55</v>
      </c>
      <c r="B168" t="s">
        <v>62</v>
      </c>
      <c r="E168" s="25" t="s">
        <v>62</v>
      </c>
      <c r="F168" s="27"/>
      <c r="G168" s="27"/>
      <c r="H168" s="48" t="s">
        <v>62</v>
      </c>
      <c r="I168" s="30"/>
      <c r="J168" s="22" t="s">
        <v>62</v>
      </c>
      <c r="L168" s="48" t="s">
        <v>62</v>
      </c>
      <c r="M168" s="27"/>
      <c r="N168" s="30"/>
      <c r="O168" s="86" t="s">
        <v>63</v>
      </c>
      <c r="P168" s="36" t="s">
        <v>70</v>
      </c>
      <c r="R168" s="101" t="s">
        <v>66</v>
      </c>
      <c r="T168" s="108" t="s">
        <v>66</v>
      </c>
      <c r="U168" s="27"/>
      <c r="V168" s="30"/>
      <c r="W168" s="86" t="s">
        <v>62</v>
      </c>
      <c r="Y168" s="30"/>
      <c r="Z168" s="22" t="s">
        <v>68</v>
      </c>
      <c r="AA168" s="30" t="s">
        <v>66</v>
      </c>
      <c r="AB168" s="22" t="s">
        <v>66</v>
      </c>
      <c r="AD168" s="25" t="s">
        <v>101</v>
      </c>
      <c r="AE168" s="30"/>
    </row>
    <row r="169" spans="1:31" x14ac:dyDescent="0.2">
      <c r="A169" s="14">
        <v>55.5</v>
      </c>
      <c r="B169" t="s">
        <v>66</v>
      </c>
      <c r="E169" s="25" t="s">
        <v>62</v>
      </c>
      <c r="F169" s="27"/>
      <c r="G169" s="27"/>
      <c r="H169" s="48" t="s">
        <v>63</v>
      </c>
      <c r="I169" s="30"/>
      <c r="J169" s="22" t="s">
        <v>62</v>
      </c>
      <c r="L169" s="48" t="s">
        <v>63</v>
      </c>
      <c r="M169" s="27"/>
      <c r="N169" s="30"/>
      <c r="O169" s="86" t="s">
        <v>63</v>
      </c>
      <c r="P169" s="36" t="s">
        <v>66</v>
      </c>
      <c r="R169" s="101" t="s">
        <v>62</v>
      </c>
      <c r="T169" s="108" t="s">
        <v>66</v>
      </c>
      <c r="U169" s="27"/>
      <c r="V169" s="30"/>
      <c r="W169" s="86" t="s">
        <v>66</v>
      </c>
      <c r="Y169" s="30"/>
      <c r="Z169" s="22" t="s">
        <v>68</v>
      </c>
      <c r="AA169" s="30"/>
      <c r="AB169" s="22" t="s">
        <v>66</v>
      </c>
      <c r="AD169" s="25" t="s">
        <v>101</v>
      </c>
      <c r="AE169" s="30" t="s">
        <v>66</v>
      </c>
    </row>
    <row r="170" spans="1:31" x14ac:dyDescent="0.2">
      <c r="A170" s="14">
        <v>56</v>
      </c>
      <c r="B170" t="s">
        <v>62</v>
      </c>
      <c r="E170" s="25" t="s">
        <v>65</v>
      </c>
      <c r="F170" s="27"/>
      <c r="G170" s="27"/>
      <c r="H170" s="48" t="s">
        <v>62</v>
      </c>
      <c r="I170" s="30"/>
      <c r="J170" s="22" t="s">
        <v>62</v>
      </c>
      <c r="L170" s="48" t="s">
        <v>63</v>
      </c>
      <c r="M170" s="22" t="s">
        <v>66</v>
      </c>
      <c r="N170" s="30"/>
      <c r="O170" s="86" t="s">
        <v>66</v>
      </c>
      <c r="R170" s="101" t="s">
        <v>66</v>
      </c>
      <c r="T170" s="108" t="s">
        <v>66</v>
      </c>
      <c r="U170" s="27"/>
      <c r="V170" s="30"/>
      <c r="W170" s="86" t="s">
        <v>62</v>
      </c>
      <c r="Y170" s="30"/>
      <c r="Z170" s="22" t="s">
        <v>66</v>
      </c>
      <c r="AA170" s="30"/>
      <c r="AB170" s="22" t="s">
        <v>101</v>
      </c>
      <c r="AC170" t="s">
        <v>66</v>
      </c>
      <c r="AD170" s="25" t="s">
        <v>101</v>
      </c>
      <c r="AE170" s="30"/>
    </row>
    <row r="171" spans="1:31" x14ac:dyDescent="0.2">
      <c r="A171" s="14">
        <v>56.5</v>
      </c>
      <c r="B171" t="s">
        <v>62</v>
      </c>
      <c r="E171" s="25" t="s">
        <v>62</v>
      </c>
      <c r="F171" s="27"/>
      <c r="G171" s="27"/>
      <c r="H171" s="48" t="s">
        <v>62</v>
      </c>
      <c r="I171" s="30"/>
      <c r="J171" s="22" t="s">
        <v>66</v>
      </c>
      <c r="L171" s="48" t="s">
        <v>66</v>
      </c>
      <c r="M171" s="27"/>
      <c r="N171" s="30"/>
      <c r="O171" s="86" t="s">
        <v>63</v>
      </c>
      <c r="P171" s="36" t="s">
        <v>66</v>
      </c>
      <c r="R171" s="101" t="s">
        <v>66</v>
      </c>
      <c r="T171" s="108" t="s">
        <v>63</v>
      </c>
      <c r="U171" s="27"/>
      <c r="V171" s="30"/>
      <c r="W171" s="86" t="s">
        <v>62</v>
      </c>
      <c r="Y171" s="30"/>
      <c r="Z171" s="22" t="s">
        <v>70</v>
      </c>
      <c r="AA171" s="30"/>
      <c r="AB171" s="22" t="s">
        <v>62</v>
      </c>
      <c r="AD171" s="25" t="s">
        <v>62</v>
      </c>
      <c r="AE171" s="30"/>
    </row>
    <row r="172" spans="1:31" x14ac:dyDescent="0.2">
      <c r="A172" s="14">
        <v>57</v>
      </c>
      <c r="B172" t="s">
        <v>62</v>
      </c>
      <c r="E172" s="25" t="s">
        <v>66</v>
      </c>
      <c r="F172" s="27"/>
      <c r="G172" s="27"/>
      <c r="H172" s="48" t="s">
        <v>70</v>
      </c>
      <c r="I172" s="30" t="s">
        <v>65</v>
      </c>
      <c r="J172" s="22" t="s">
        <v>70</v>
      </c>
      <c r="L172" s="48" t="s">
        <v>70</v>
      </c>
      <c r="M172" s="27"/>
      <c r="N172" s="30"/>
      <c r="O172" s="86" t="s">
        <v>70</v>
      </c>
      <c r="P172" s="36" t="s">
        <v>66</v>
      </c>
      <c r="R172" s="101" t="s">
        <v>66</v>
      </c>
      <c r="T172" s="108" t="s">
        <v>62</v>
      </c>
      <c r="U172" s="27"/>
      <c r="V172" s="30"/>
      <c r="W172" s="86" t="s">
        <v>62</v>
      </c>
      <c r="Y172" s="30"/>
      <c r="Z172" s="22" t="s">
        <v>66</v>
      </c>
      <c r="AA172" s="30"/>
      <c r="AB172" s="22" t="s">
        <v>70</v>
      </c>
      <c r="AC172" t="s">
        <v>66</v>
      </c>
      <c r="AD172" s="25" t="s">
        <v>101</v>
      </c>
      <c r="AE172" s="30"/>
    </row>
    <row r="173" spans="1:31" x14ac:dyDescent="0.2">
      <c r="A173" s="14">
        <v>57.5</v>
      </c>
      <c r="B173" t="s">
        <v>62</v>
      </c>
      <c r="E173" s="25" t="s">
        <v>62</v>
      </c>
      <c r="F173" s="27"/>
      <c r="G173" s="27"/>
      <c r="H173" s="48" t="s">
        <v>70</v>
      </c>
      <c r="I173" s="30"/>
      <c r="J173" s="22" t="s">
        <v>62</v>
      </c>
      <c r="L173" s="48" t="s">
        <v>70</v>
      </c>
      <c r="M173" s="27"/>
      <c r="N173" s="30"/>
      <c r="O173" s="86" t="s">
        <v>70</v>
      </c>
      <c r="P173" s="36" t="s">
        <v>66</v>
      </c>
      <c r="R173" s="101" t="s">
        <v>62</v>
      </c>
      <c r="T173" s="108" t="s">
        <v>66</v>
      </c>
      <c r="U173" s="27"/>
      <c r="V173" s="30"/>
      <c r="W173" s="86" t="s">
        <v>62</v>
      </c>
      <c r="Y173" s="30"/>
      <c r="Z173" s="22" t="s">
        <v>66</v>
      </c>
      <c r="AA173" s="30" t="s">
        <v>70</v>
      </c>
      <c r="AB173" s="22" t="s">
        <v>68</v>
      </c>
      <c r="AD173" s="25" t="s">
        <v>101</v>
      </c>
      <c r="AE173" s="30"/>
    </row>
    <row r="174" spans="1:31" x14ac:dyDescent="0.2">
      <c r="A174" s="14">
        <v>58</v>
      </c>
      <c r="B174" t="s">
        <v>63</v>
      </c>
      <c r="E174" s="25" t="s">
        <v>68</v>
      </c>
      <c r="F174" s="27"/>
      <c r="G174" s="27"/>
      <c r="H174" s="48" t="s">
        <v>63</v>
      </c>
      <c r="I174" s="30"/>
      <c r="J174" s="22" t="s">
        <v>70</v>
      </c>
      <c r="L174" s="48" t="s">
        <v>70</v>
      </c>
      <c r="M174" s="22" t="s">
        <v>66</v>
      </c>
      <c r="N174" s="30"/>
      <c r="O174" s="86" t="s">
        <v>63</v>
      </c>
      <c r="P174" s="36" t="s">
        <v>70</v>
      </c>
      <c r="R174" s="101" t="s">
        <v>66</v>
      </c>
      <c r="T174" s="108" t="s">
        <v>66</v>
      </c>
      <c r="U174" s="27"/>
      <c r="V174" s="30"/>
      <c r="W174" s="86" t="s">
        <v>62</v>
      </c>
      <c r="Y174" s="30"/>
      <c r="Z174" s="22" t="s">
        <v>62</v>
      </c>
      <c r="AA174" s="30"/>
      <c r="AB174" s="22" t="s">
        <v>73</v>
      </c>
      <c r="AC174" t="s">
        <v>101</v>
      </c>
      <c r="AD174" s="25" t="s">
        <v>101</v>
      </c>
      <c r="AE174" s="30" t="s">
        <v>66</v>
      </c>
    </row>
    <row r="175" spans="1:31" x14ac:dyDescent="0.2">
      <c r="A175" s="14">
        <v>58.5</v>
      </c>
      <c r="B175" t="s">
        <v>70</v>
      </c>
      <c r="E175" s="25" t="s">
        <v>65</v>
      </c>
      <c r="F175" s="27"/>
      <c r="G175" s="27"/>
      <c r="H175" s="48" t="s">
        <v>62</v>
      </c>
      <c r="I175" s="30"/>
      <c r="J175" s="22" t="s">
        <v>62</v>
      </c>
      <c r="L175" s="48" t="s">
        <v>66</v>
      </c>
      <c r="M175" s="27"/>
      <c r="N175" s="30"/>
      <c r="O175" s="86" t="s">
        <v>70</v>
      </c>
      <c r="R175" s="101" t="s">
        <v>66</v>
      </c>
      <c r="T175" s="108" t="s">
        <v>66</v>
      </c>
      <c r="U175" s="27"/>
      <c r="V175" s="30"/>
      <c r="W175" s="86" t="s">
        <v>70</v>
      </c>
      <c r="X175" t="s">
        <v>66</v>
      </c>
      <c r="Y175" s="30" t="s">
        <v>63</v>
      </c>
      <c r="Z175" s="22" t="s">
        <v>66</v>
      </c>
      <c r="AA175" s="30"/>
      <c r="AB175" s="22" t="s">
        <v>66</v>
      </c>
      <c r="AD175" s="25" t="s">
        <v>62</v>
      </c>
      <c r="AE175" s="30"/>
    </row>
    <row r="176" spans="1:31" x14ac:dyDescent="0.2">
      <c r="A176" s="14">
        <v>59</v>
      </c>
      <c r="B176" t="s">
        <v>62</v>
      </c>
      <c r="E176" s="25" t="s">
        <v>62</v>
      </c>
      <c r="F176" s="27"/>
      <c r="G176" s="27"/>
      <c r="H176" s="48" t="s">
        <v>66</v>
      </c>
      <c r="I176" s="30"/>
      <c r="J176" s="22" t="s">
        <v>62</v>
      </c>
      <c r="L176" s="48" t="s">
        <v>66</v>
      </c>
      <c r="M176" s="27"/>
      <c r="N176" s="30"/>
      <c r="O176" s="86" t="s">
        <v>66</v>
      </c>
      <c r="P176" s="36" t="s">
        <v>63</v>
      </c>
      <c r="R176" s="101" t="s">
        <v>70</v>
      </c>
      <c r="T176" s="108" t="s">
        <v>62</v>
      </c>
      <c r="U176" s="27"/>
      <c r="V176" s="30"/>
      <c r="W176" s="86" t="s">
        <v>73</v>
      </c>
      <c r="Y176" s="30"/>
      <c r="Z176" s="22" t="s">
        <v>66</v>
      </c>
      <c r="AA176" s="30" t="s">
        <v>73</v>
      </c>
      <c r="AB176" s="22" t="s">
        <v>73</v>
      </c>
      <c r="AC176" s="22" t="s">
        <v>66</v>
      </c>
      <c r="AD176" s="25" t="s">
        <v>73</v>
      </c>
      <c r="AE176" s="30"/>
    </row>
    <row r="177" spans="1:31" x14ac:dyDescent="0.2">
      <c r="A177" s="14">
        <v>59.5</v>
      </c>
      <c r="B177" t="s">
        <v>66</v>
      </c>
      <c r="E177" s="25" t="s">
        <v>68</v>
      </c>
      <c r="F177" s="27"/>
      <c r="G177" s="27"/>
      <c r="H177" s="48" t="s">
        <v>62</v>
      </c>
      <c r="I177" s="30"/>
      <c r="J177" s="22" t="s">
        <v>66</v>
      </c>
      <c r="L177" s="48" t="s">
        <v>63</v>
      </c>
      <c r="M177" s="22" t="s">
        <v>66</v>
      </c>
      <c r="N177" s="30"/>
      <c r="O177" s="86" t="s">
        <v>66</v>
      </c>
      <c r="R177" s="101" t="s">
        <v>62</v>
      </c>
      <c r="T177" s="108" t="s">
        <v>66</v>
      </c>
      <c r="U177" s="27"/>
      <c r="V177" s="30"/>
      <c r="W177" s="86" t="s">
        <v>66</v>
      </c>
      <c r="Y177" s="30"/>
      <c r="Z177" s="22" t="s">
        <v>66</v>
      </c>
      <c r="AA177" s="30"/>
      <c r="AB177" s="22" t="s">
        <v>62</v>
      </c>
      <c r="AD177" s="25" t="s">
        <v>66</v>
      </c>
      <c r="AE177" s="30" t="s">
        <v>101</v>
      </c>
    </row>
    <row r="178" spans="1:31" x14ac:dyDescent="0.2">
      <c r="A178" s="14">
        <v>60</v>
      </c>
      <c r="B178" t="s">
        <v>66</v>
      </c>
      <c r="E178" s="25" t="s">
        <v>68</v>
      </c>
      <c r="F178" s="27"/>
      <c r="G178" s="27"/>
      <c r="H178" s="48" t="s">
        <v>70</v>
      </c>
      <c r="I178" s="30" t="s">
        <v>63</v>
      </c>
      <c r="J178" s="22" t="s">
        <v>70</v>
      </c>
      <c r="L178" s="48" t="s">
        <v>66</v>
      </c>
      <c r="M178" s="27"/>
      <c r="N178" s="30"/>
      <c r="O178" s="86" t="s">
        <v>63</v>
      </c>
      <c r="R178" s="101" t="s">
        <v>66</v>
      </c>
      <c r="T178" s="108" t="s">
        <v>66</v>
      </c>
      <c r="U178" s="27"/>
      <c r="V178" s="30"/>
      <c r="W178" s="86" t="s">
        <v>63</v>
      </c>
      <c r="Y178" s="30"/>
      <c r="Z178" s="22" t="s">
        <v>66</v>
      </c>
      <c r="AA178" s="30"/>
      <c r="AB178" s="22" t="s">
        <v>66</v>
      </c>
      <c r="AD178" s="25" t="s">
        <v>66</v>
      </c>
      <c r="AE178" s="30"/>
    </row>
    <row r="179" spans="1:31" x14ac:dyDescent="0.2">
      <c r="A179" s="14">
        <v>60.5</v>
      </c>
      <c r="B179" t="s">
        <v>62</v>
      </c>
      <c r="E179" s="25" t="s">
        <v>62</v>
      </c>
      <c r="F179" s="27"/>
      <c r="G179" s="27"/>
      <c r="H179" s="48" t="s">
        <v>70</v>
      </c>
      <c r="I179" s="30" t="s">
        <v>68</v>
      </c>
      <c r="J179" s="22" t="s">
        <v>66</v>
      </c>
      <c r="L179" s="48" t="s">
        <v>66</v>
      </c>
      <c r="M179" s="27"/>
      <c r="N179" s="30"/>
      <c r="O179" s="86" t="s">
        <v>63</v>
      </c>
      <c r="P179" s="36" t="s">
        <v>66</v>
      </c>
      <c r="R179" s="101" t="s">
        <v>66</v>
      </c>
      <c r="T179" s="108" t="s">
        <v>66</v>
      </c>
      <c r="U179" s="27"/>
      <c r="V179" s="30"/>
      <c r="W179" s="86" t="s">
        <v>63</v>
      </c>
      <c r="Y179" s="30"/>
      <c r="Z179" s="22" t="s">
        <v>66</v>
      </c>
      <c r="AA179" s="30"/>
      <c r="AB179" s="22" t="s">
        <v>66</v>
      </c>
      <c r="AD179" s="25" t="s">
        <v>66</v>
      </c>
      <c r="AE179" s="30"/>
    </row>
    <row r="180" spans="1:31" x14ac:dyDescent="0.2">
      <c r="A180" s="14">
        <v>61</v>
      </c>
      <c r="B180" t="s">
        <v>62</v>
      </c>
      <c r="E180" s="25" t="s">
        <v>62</v>
      </c>
      <c r="F180" s="27"/>
      <c r="G180" s="27"/>
      <c r="H180" s="48" t="s">
        <v>70</v>
      </c>
      <c r="I180" s="30"/>
      <c r="J180" s="22" t="s">
        <v>62</v>
      </c>
      <c r="L180" s="48" t="s">
        <v>66</v>
      </c>
      <c r="M180" s="27"/>
      <c r="N180" s="30"/>
      <c r="O180" s="86" t="s">
        <v>66</v>
      </c>
      <c r="R180" s="101" t="s">
        <v>66</v>
      </c>
      <c r="T180" s="108" t="s">
        <v>66</v>
      </c>
      <c r="U180" s="27"/>
      <c r="V180" s="30"/>
      <c r="W180" s="86" t="s">
        <v>66</v>
      </c>
      <c r="Y180" s="30"/>
      <c r="Z180" s="22" t="s">
        <v>66</v>
      </c>
      <c r="AA180" s="30"/>
      <c r="AB180" s="22" t="s">
        <v>66</v>
      </c>
      <c r="AD180" s="25" t="s">
        <v>66</v>
      </c>
      <c r="AE180" s="30"/>
    </row>
    <row r="181" spans="1:31" x14ac:dyDescent="0.2">
      <c r="A181" s="14">
        <v>61.5</v>
      </c>
      <c r="B181" t="s">
        <v>66</v>
      </c>
      <c r="E181" s="25" t="s">
        <v>65</v>
      </c>
      <c r="F181" s="27" t="s">
        <v>66</v>
      </c>
      <c r="G181" s="27"/>
      <c r="H181" s="48" t="s">
        <v>66</v>
      </c>
      <c r="I181" s="30"/>
      <c r="J181" s="22" t="s">
        <v>66</v>
      </c>
      <c r="L181" s="48" t="s">
        <v>66</v>
      </c>
      <c r="M181" s="27"/>
      <c r="N181" s="30"/>
      <c r="O181" s="86" t="s">
        <v>66</v>
      </c>
      <c r="R181" s="101" t="s">
        <v>66</v>
      </c>
      <c r="T181" s="108" t="s">
        <v>66</v>
      </c>
      <c r="U181" s="27"/>
      <c r="V181" s="30"/>
      <c r="W181" s="86" t="s">
        <v>66</v>
      </c>
      <c r="Y181" s="30"/>
      <c r="Z181" s="22" t="s">
        <v>66</v>
      </c>
      <c r="AA181" s="30"/>
      <c r="AB181" s="22" t="s">
        <v>66</v>
      </c>
      <c r="AD181" s="25" t="s">
        <v>62</v>
      </c>
      <c r="AE181" s="30"/>
    </row>
    <row r="182" spans="1:31" x14ac:dyDescent="0.2">
      <c r="A182" s="14">
        <v>62</v>
      </c>
      <c r="B182" t="s">
        <v>66</v>
      </c>
      <c r="E182" s="25" t="s">
        <v>65</v>
      </c>
      <c r="F182" s="27"/>
      <c r="G182" s="27"/>
      <c r="H182" s="48" t="s">
        <v>66</v>
      </c>
      <c r="I182" s="30"/>
      <c r="J182" s="22" t="s">
        <v>66</v>
      </c>
      <c r="L182" s="48" t="s">
        <v>66</v>
      </c>
      <c r="M182" s="27"/>
      <c r="N182" s="30"/>
      <c r="O182" s="86" t="s">
        <v>66</v>
      </c>
      <c r="R182" s="101" t="s">
        <v>62</v>
      </c>
      <c r="T182" s="108" t="s">
        <v>66</v>
      </c>
      <c r="U182" s="27"/>
      <c r="V182" s="30"/>
      <c r="W182" s="86" t="s">
        <v>66</v>
      </c>
      <c r="Y182" s="30"/>
      <c r="Z182" s="22" t="s">
        <v>68</v>
      </c>
      <c r="AA182" s="30"/>
      <c r="AB182" s="22" t="s">
        <v>66</v>
      </c>
      <c r="AC182" t="s">
        <v>101</v>
      </c>
      <c r="AD182" s="25" t="s">
        <v>66</v>
      </c>
      <c r="AE182" s="30"/>
    </row>
    <row r="183" spans="1:31" x14ac:dyDescent="0.2">
      <c r="A183" s="14">
        <v>62.5</v>
      </c>
      <c r="B183" t="s">
        <v>66</v>
      </c>
      <c r="E183" s="25" t="s">
        <v>68</v>
      </c>
      <c r="F183" s="27"/>
      <c r="G183" s="27"/>
      <c r="H183" s="48" t="s">
        <v>66</v>
      </c>
      <c r="I183" s="30" t="s">
        <v>65</v>
      </c>
      <c r="J183" s="22" t="s">
        <v>66</v>
      </c>
      <c r="L183" s="48" t="s">
        <v>66</v>
      </c>
      <c r="M183" s="27"/>
      <c r="N183" s="30"/>
      <c r="O183" s="85" t="s">
        <v>62</v>
      </c>
      <c r="R183" s="101" t="s">
        <v>66</v>
      </c>
      <c r="T183" s="108" t="s">
        <v>62</v>
      </c>
      <c r="U183" s="27"/>
      <c r="V183" s="30"/>
      <c r="W183" s="86" t="s">
        <v>66</v>
      </c>
      <c r="Y183" s="30"/>
      <c r="Z183" s="22" t="s">
        <v>66</v>
      </c>
      <c r="AA183" s="30"/>
      <c r="AB183" s="22" t="s">
        <v>66</v>
      </c>
      <c r="AD183" s="25" t="s">
        <v>66</v>
      </c>
      <c r="AE183" s="30"/>
    </row>
    <row r="184" spans="1:31" x14ac:dyDescent="0.2">
      <c r="A184" s="14">
        <v>63</v>
      </c>
      <c r="B184" t="s">
        <v>62</v>
      </c>
      <c r="E184" s="25" t="s">
        <v>65</v>
      </c>
      <c r="F184" s="27" t="s">
        <v>66</v>
      </c>
      <c r="G184" s="27"/>
      <c r="H184" s="48" t="s">
        <v>62</v>
      </c>
      <c r="I184" s="30"/>
      <c r="J184" s="22" t="s">
        <v>62</v>
      </c>
      <c r="L184" s="48" t="s">
        <v>66</v>
      </c>
      <c r="M184" s="27"/>
      <c r="N184" s="30"/>
      <c r="O184" s="86" t="s">
        <v>66</v>
      </c>
      <c r="R184" s="101" t="s">
        <v>62</v>
      </c>
      <c r="T184" s="108" t="s">
        <v>66</v>
      </c>
      <c r="U184" s="27"/>
      <c r="V184" s="30"/>
      <c r="W184" s="86" t="s">
        <v>66</v>
      </c>
      <c r="Y184" s="30"/>
      <c r="Z184" s="22" t="s">
        <v>66</v>
      </c>
      <c r="AA184" s="30" t="s">
        <v>68</v>
      </c>
      <c r="AB184" s="22" t="s">
        <v>66</v>
      </c>
      <c r="AD184" s="25" t="s">
        <v>66</v>
      </c>
      <c r="AE184" s="30"/>
    </row>
    <row r="185" spans="1:31" x14ac:dyDescent="0.2">
      <c r="A185" s="14">
        <v>63.5</v>
      </c>
      <c r="B185" t="s">
        <v>66</v>
      </c>
      <c r="E185" s="25" t="s">
        <v>66</v>
      </c>
      <c r="F185" s="27"/>
      <c r="G185" s="27"/>
      <c r="H185" s="48" t="s">
        <v>70</v>
      </c>
      <c r="I185" s="30" t="s">
        <v>65</v>
      </c>
      <c r="J185" s="22" t="s">
        <v>64</v>
      </c>
      <c r="K185" s="22" t="s">
        <v>66</v>
      </c>
      <c r="L185" s="48" t="s">
        <v>66</v>
      </c>
      <c r="M185" s="27"/>
      <c r="N185" s="30"/>
      <c r="O185" s="86" t="s">
        <v>63</v>
      </c>
      <c r="R185" s="101" t="s">
        <v>66</v>
      </c>
      <c r="T185" s="108" t="s">
        <v>62</v>
      </c>
      <c r="U185" s="27"/>
      <c r="V185" s="30"/>
      <c r="W185" s="86" t="s">
        <v>62</v>
      </c>
      <c r="Y185" s="30"/>
      <c r="Z185" s="22" t="s">
        <v>66</v>
      </c>
      <c r="AA185" s="30"/>
      <c r="AB185" s="22" t="s">
        <v>66</v>
      </c>
      <c r="AC185" t="s">
        <v>70</v>
      </c>
      <c r="AD185" s="25" t="s">
        <v>62</v>
      </c>
      <c r="AE185" s="30"/>
    </row>
    <row r="186" spans="1:31" x14ac:dyDescent="0.2">
      <c r="A186" s="14">
        <v>64</v>
      </c>
      <c r="B186" t="s">
        <v>64</v>
      </c>
      <c r="C186" t="s">
        <v>66</v>
      </c>
      <c r="E186" s="25" t="s">
        <v>62</v>
      </c>
      <c r="F186" s="27"/>
      <c r="G186" s="27"/>
      <c r="H186" s="48" t="s">
        <v>70</v>
      </c>
      <c r="I186" s="30"/>
      <c r="J186" s="22" t="s">
        <v>66</v>
      </c>
      <c r="L186" s="48" t="s">
        <v>62</v>
      </c>
      <c r="M186" s="27"/>
      <c r="N186" s="30"/>
      <c r="O186" s="86" t="s">
        <v>66</v>
      </c>
      <c r="R186" s="101" t="s">
        <v>62</v>
      </c>
      <c r="T186" s="108" t="s">
        <v>66</v>
      </c>
      <c r="U186" s="27"/>
      <c r="V186" s="30"/>
      <c r="W186" s="86" t="s">
        <v>62</v>
      </c>
      <c r="Y186" s="30"/>
      <c r="Z186" s="22" t="s">
        <v>66</v>
      </c>
      <c r="AA186" s="30" t="s">
        <v>68</v>
      </c>
      <c r="AB186" s="22" t="s">
        <v>66</v>
      </c>
      <c r="AC186" s="22" t="s">
        <v>68</v>
      </c>
      <c r="AD186" s="25" t="s">
        <v>70</v>
      </c>
      <c r="AE186" s="30" t="s">
        <v>101</v>
      </c>
    </row>
    <row r="187" spans="1:31" x14ac:dyDescent="0.2">
      <c r="A187" s="14">
        <v>64.5</v>
      </c>
      <c r="B187" t="s">
        <v>64</v>
      </c>
      <c r="E187" s="25" t="s">
        <v>66</v>
      </c>
      <c r="F187" s="27"/>
      <c r="G187" s="27"/>
      <c r="H187" s="48" t="s">
        <v>70</v>
      </c>
      <c r="I187" s="30"/>
      <c r="J187" s="22" t="s">
        <v>66</v>
      </c>
      <c r="L187" s="48" t="s">
        <v>70</v>
      </c>
      <c r="M187" s="27"/>
      <c r="N187" s="30"/>
      <c r="O187" s="86" t="s">
        <v>66</v>
      </c>
      <c r="R187" s="101" t="s">
        <v>70</v>
      </c>
      <c r="S187" s="36" t="s">
        <v>66</v>
      </c>
      <c r="T187" s="108" t="s">
        <v>66</v>
      </c>
      <c r="U187" s="27"/>
      <c r="V187" s="30"/>
      <c r="W187" s="86" t="s">
        <v>70</v>
      </c>
      <c r="Y187" s="30"/>
      <c r="Z187" s="22" t="s">
        <v>66</v>
      </c>
      <c r="AA187" s="30" t="s">
        <v>68</v>
      </c>
      <c r="AB187" s="22" t="s">
        <v>66</v>
      </c>
      <c r="AD187" s="25" t="s">
        <v>70</v>
      </c>
      <c r="AE187" s="30" t="s">
        <v>101</v>
      </c>
    </row>
    <row r="188" spans="1:31" x14ac:dyDescent="0.2">
      <c r="A188" s="14">
        <v>65</v>
      </c>
      <c r="B188" t="s">
        <v>70</v>
      </c>
      <c r="E188" s="25" t="s">
        <v>65</v>
      </c>
      <c r="F188" s="27" t="s">
        <v>70</v>
      </c>
      <c r="G188" s="27"/>
      <c r="H188" s="48" t="s">
        <v>70</v>
      </c>
      <c r="I188" s="30"/>
      <c r="J188" s="22" t="s">
        <v>70</v>
      </c>
      <c r="L188" s="48" t="s">
        <v>70</v>
      </c>
      <c r="M188" s="27"/>
      <c r="N188" s="30"/>
      <c r="O188" s="86" t="s">
        <v>70</v>
      </c>
      <c r="R188" s="101" t="s">
        <v>70</v>
      </c>
      <c r="T188" s="108" t="s">
        <v>66</v>
      </c>
      <c r="U188" s="27"/>
      <c r="V188" s="30"/>
      <c r="W188" s="86" t="s">
        <v>70</v>
      </c>
      <c r="Y188" s="30"/>
      <c r="Z188" s="22" t="s">
        <v>70</v>
      </c>
      <c r="AA188" s="30"/>
      <c r="AB188" s="22" t="s">
        <v>66</v>
      </c>
      <c r="AD188" s="25" t="s">
        <v>70</v>
      </c>
      <c r="AE188" s="30"/>
    </row>
    <row r="189" spans="1:31" x14ac:dyDescent="0.2">
      <c r="A189" s="14">
        <v>65.5</v>
      </c>
      <c r="B189" t="s">
        <v>66</v>
      </c>
      <c r="E189" s="25" t="s">
        <v>66</v>
      </c>
      <c r="F189" s="27"/>
      <c r="G189" s="27"/>
      <c r="H189" s="48" t="s">
        <v>62</v>
      </c>
      <c r="I189" s="30"/>
      <c r="J189" s="22" t="s">
        <v>62</v>
      </c>
      <c r="L189" s="48" t="s">
        <v>66</v>
      </c>
      <c r="M189" s="27"/>
      <c r="N189" s="30"/>
      <c r="O189" s="86" t="s">
        <v>70</v>
      </c>
      <c r="R189" s="101" t="s">
        <v>66</v>
      </c>
      <c r="T189" s="108" t="s">
        <v>62</v>
      </c>
      <c r="U189" s="27"/>
      <c r="V189" s="30"/>
      <c r="W189" s="86" t="s">
        <v>62</v>
      </c>
      <c r="Y189" s="30"/>
      <c r="Z189" s="22" t="s">
        <v>68</v>
      </c>
      <c r="AA189" s="30"/>
      <c r="AB189" s="22" t="s">
        <v>66</v>
      </c>
      <c r="AD189" s="25" t="s">
        <v>66</v>
      </c>
      <c r="AE189" s="30"/>
    </row>
    <row r="190" spans="1:31" x14ac:dyDescent="0.2">
      <c r="A190" s="14">
        <v>66</v>
      </c>
      <c r="B190" t="s">
        <v>64</v>
      </c>
      <c r="C190" t="s">
        <v>66</v>
      </c>
      <c r="E190" s="25" t="s">
        <v>66</v>
      </c>
      <c r="F190" s="27"/>
      <c r="G190" s="27"/>
      <c r="H190" s="48" t="s">
        <v>70</v>
      </c>
      <c r="I190" s="30"/>
      <c r="J190" s="22" t="s">
        <v>62</v>
      </c>
      <c r="L190" s="48" t="s">
        <v>66</v>
      </c>
      <c r="M190" s="27"/>
      <c r="N190" s="30"/>
      <c r="O190" s="86" t="s">
        <v>66</v>
      </c>
      <c r="R190" s="101" t="s">
        <v>66</v>
      </c>
      <c r="T190" s="108" t="s">
        <v>62</v>
      </c>
      <c r="U190" s="27"/>
      <c r="V190" s="30"/>
      <c r="W190" s="86" t="s">
        <v>62</v>
      </c>
      <c r="Y190" s="30"/>
      <c r="Z190" s="22" t="s">
        <v>70</v>
      </c>
      <c r="AA190" s="30" t="s">
        <v>66</v>
      </c>
      <c r="AB190" s="22" t="s">
        <v>66</v>
      </c>
      <c r="AD190" s="25" t="s">
        <v>66</v>
      </c>
      <c r="AE190" s="30" t="s">
        <v>70</v>
      </c>
    </row>
    <row r="191" spans="1:31" x14ac:dyDescent="0.2">
      <c r="A191" s="14">
        <v>66.5</v>
      </c>
      <c r="B191" t="s">
        <v>64</v>
      </c>
      <c r="C191" t="s">
        <v>66</v>
      </c>
      <c r="E191" s="25" t="s">
        <v>66</v>
      </c>
      <c r="F191" s="27"/>
      <c r="G191" s="27"/>
      <c r="H191" s="48" t="s">
        <v>70</v>
      </c>
      <c r="I191" s="30" t="s">
        <v>65</v>
      </c>
      <c r="J191" s="22" t="s">
        <v>66</v>
      </c>
      <c r="L191" s="48" t="s">
        <v>66</v>
      </c>
      <c r="M191" s="27"/>
      <c r="N191" s="30"/>
      <c r="O191" s="86" t="s">
        <v>66</v>
      </c>
      <c r="R191" s="101" t="s">
        <v>66</v>
      </c>
      <c r="S191" s="36" t="s">
        <v>68</v>
      </c>
      <c r="T191" s="108" t="s">
        <v>70</v>
      </c>
      <c r="U191" s="27"/>
      <c r="V191" s="30"/>
      <c r="W191" s="86" t="s">
        <v>68</v>
      </c>
      <c r="Y191" s="30"/>
      <c r="Z191" s="22" t="s">
        <v>70</v>
      </c>
      <c r="AA191" s="30" t="s">
        <v>66</v>
      </c>
      <c r="AB191" s="22" t="s">
        <v>70</v>
      </c>
      <c r="AD191" s="25" t="s">
        <v>70</v>
      </c>
      <c r="AE191" s="30"/>
    </row>
    <row r="192" spans="1:31" x14ac:dyDescent="0.2">
      <c r="A192" s="14">
        <v>67</v>
      </c>
      <c r="B192" t="s">
        <v>70</v>
      </c>
      <c r="E192" s="25" t="s">
        <v>70</v>
      </c>
      <c r="F192" s="27"/>
      <c r="G192" s="27"/>
      <c r="H192" s="48" t="s">
        <v>70</v>
      </c>
      <c r="I192" s="30" t="s">
        <v>68</v>
      </c>
      <c r="J192" s="22" t="s">
        <v>66</v>
      </c>
      <c r="L192" s="48" t="s">
        <v>66</v>
      </c>
      <c r="M192" s="22" t="s">
        <v>70</v>
      </c>
      <c r="N192" s="30"/>
      <c r="O192" s="86" t="s">
        <v>66</v>
      </c>
      <c r="R192" s="101" t="s">
        <v>68</v>
      </c>
      <c r="T192" s="108" t="s">
        <v>62</v>
      </c>
      <c r="U192" s="27"/>
      <c r="V192" s="30"/>
      <c r="W192" s="86" t="s">
        <v>70</v>
      </c>
      <c r="Y192" s="30"/>
      <c r="Z192" s="22" t="s">
        <v>66</v>
      </c>
      <c r="AA192" s="30" t="s">
        <v>68</v>
      </c>
      <c r="AB192" s="22" t="s">
        <v>66</v>
      </c>
      <c r="AD192" s="25" t="s">
        <v>66</v>
      </c>
      <c r="AE192" s="30"/>
    </row>
    <row r="193" spans="1:31" x14ac:dyDescent="0.2">
      <c r="A193" s="14">
        <v>67.5</v>
      </c>
      <c r="B193" t="s">
        <v>66</v>
      </c>
      <c r="E193" s="25" t="s">
        <v>62</v>
      </c>
      <c r="F193" s="27"/>
      <c r="G193" s="27"/>
      <c r="H193" s="48" t="s">
        <v>62</v>
      </c>
      <c r="I193" s="30"/>
      <c r="J193" s="22" t="s">
        <v>66</v>
      </c>
      <c r="L193" s="48" t="s">
        <v>66</v>
      </c>
      <c r="M193" s="27"/>
      <c r="N193" s="30"/>
      <c r="O193" s="86" t="s">
        <v>66</v>
      </c>
      <c r="R193" s="101" t="s">
        <v>66</v>
      </c>
      <c r="T193" s="108" t="s">
        <v>66</v>
      </c>
      <c r="U193" s="27"/>
      <c r="V193" s="30"/>
      <c r="W193" s="86" t="s">
        <v>68</v>
      </c>
      <c r="X193" t="s">
        <v>66</v>
      </c>
      <c r="Y193" s="30"/>
      <c r="Z193" s="22" t="s">
        <v>66</v>
      </c>
      <c r="AA193" s="49" t="s">
        <v>68</v>
      </c>
      <c r="AB193" s="22" t="s">
        <v>66</v>
      </c>
      <c r="AD193" s="25" t="s">
        <v>66</v>
      </c>
      <c r="AE193" s="30"/>
    </row>
    <row r="194" spans="1:31" x14ac:dyDescent="0.2">
      <c r="A194" s="14">
        <v>68</v>
      </c>
      <c r="B194" t="s">
        <v>62</v>
      </c>
      <c r="E194" s="25" t="s">
        <v>62</v>
      </c>
      <c r="F194" s="27"/>
      <c r="G194" s="27"/>
      <c r="H194" s="48" t="s">
        <v>70</v>
      </c>
      <c r="I194" s="30"/>
      <c r="J194" s="22" t="s">
        <v>62</v>
      </c>
      <c r="L194" s="48" t="s">
        <v>66</v>
      </c>
      <c r="M194" s="27"/>
      <c r="N194" s="30"/>
      <c r="O194" s="86" t="s">
        <v>66</v>
      </c>
      <c r="P194" s="36" t="s">
        <v>68</v>
      </c>
      <c r="R194" s="101" t="s">
        <v>66</v>
      </c>
      <c r="T194" s="108" t="s">
        <v>66</v>
      </c>
      <c r="U194" s="27"/>
      <c r="V194" s="30"/>
      <c r="W194" s="86" t="s">
        <v>68</v>
      </c>
      <c r="Y194" s="30"/>
      <c r="Z194" s="22" t="s">
        <v>66</v>
      </c>
      <c r="AA194" s="30"/>
      <c r="AB194" s="22" t="s">
        <v>66</v>
      </c>
      <c r="AC194" t="s">
        <v>68</v>
      </c>
      <c r="AD194" s="25" t="s">
        <v>66</v>
      </c>
      <c r="AE194" s="30"/>
    </row>
    <row r="195" spans="1:31" x14ac:dyDescent="0.2">
      <c r="A195" s="14">
        <v>68.5</v>
      </c>
      <c r="B195" t="s">
        <v>66</v>
      </c>
      <c r="E195" s="25" t="s">
        <v>65</v>
      </c>
      <c r="F195" s="27"/>
      <c r="G195" s="27"/>
      <c r="H195" s="48" t="s">
        <v>65</v>
      </c>
      <c r="I195" s="30"/>
      <c r="J195" s="22" t="s">
        <v>66</v>
      </c>
      <c r="L195" s="48" t="s">
        <v>62</v>
      </c>
      <c r="M195" s="27"/>
      <c r="N195" s="30"/>
      <c r="O195" s="86" t="s">
        <v>66</v>
      </c>
      <c r="R195" s="101" t="s">
        <v>66</v>
      </c>
      <c r="T195" s="108" t="s">
        <v>62</v>
      </c>
      <c r="U195" s="27"/>
      <c r="V195" s="30"/>
      <c r="W195" s="86" t="s">
        <v>62</v>
      </c>
      <c r="Y195" s="30"/>
      <c r="Z195" s="22" t="s">
        <v>66</v>
      </c>
      <c r="AA195" s="30" t="s">
        <v>68</v>
      </c>
      <c r="AB195" s="22" t="s">
        <v>68</v>
      </c>
      <c r="AD195" s="25" t="s">
        <v>66</v>
      </c>
      <c r="AE195" s="30"/>
    </row>
    <row r="196" spans="1:31" x14ac:dyDescent="0.2">
      <c r="A196" s="14">
        <v>69</v>
      </c>
      <c r="B196" t="s">
        <v>65</v>
      </c>
      <c r="E196" s="25" t="s">
        <v>65</v>
      </c>
      <c r="F196" s="27" t="s">
        <v>68</v>
      </c>
      <c r="G196" s="27"/>
      <c r="H196" s="48" t="s">
        <v>68</v>
      </c>
      <c r="I196" s="30"/>
      <c r="J196" s="22" t="s">
        <v>62</v>
      </c>
      <c r="L196" s="48" t="s">
        <v>66</v>
      </c>
      <c r="M196" s="27"/>
      <c r="N196" s="30"/>
      <c r="O196" s="86" t="s">
        <v>63</v>
      </c>
      <c r="P196" s="36" t="s">
        <v>66</v>
      </c>
      <c r="R196" s="101" t="s">
        <v>62</v>
      </c>
      <c r="T196" s="108" t="s">
        <v>66</v>
      </c>
      <c r="U196" s="27"/>
      <c r="V196" s="30"/>
      <c r="W196" s="86" t="s">
        <v>62</v>
      </c>
      <c r="Y196" s="30"/>
      <c r="Z196" s="22" t="s">
        <v>66</v>
      </c>
      <c r="AA196" s="30" t="s">
        <v>63</v>
      </c>
      <c r="AB196" s="22" t="s">
        <v>66</v>
      </c>
      <c r="AC196" s="22" t="s">
        <v>68</v>
      </c>
      <c r="AD196" s="25" t="s">
        <v>66</v>
      </c>
      <c r="AE196" s="30"/>
    </row>
    <row r="197" spans="1:31" x14ac:dyDescent="0.2">
      <c r="A197" s="14">
        <v>69.5</v>
      </c>
      <c r="B197" t="s">
        <v>64</v>
      </c>
      <c r="E197" s="25" t="s">
        <v>65</v>
      </c>
      <c r="F197" s="27" t="s">
        <v>68</v>
      </c>
      <c r="G197" s="27"/>
      <c r="H197" s="48" t="s">
        <v>68</v>
      </c>
      <c r="I197" s="30"/>
      <c r="J197" s="22" t="s">
        <v>62</v>
      </c>
      <c r="L197" s="48" t="s">
        <v>62</v>
      </c>
      <c r="M197" s="27"/>
      <c r="N197" s="30"/>
      <c r="O197" s="86" t="s">
        <v>70</v>
      </c>
      <c r="P197" s="36" t="s">
        <v>63</v>
      </c>
      <c r="R197" s="101" t="s">
        <v>62</v>
      </c>
      <c r="T197" s="108" t="s">
        <v>62</v>
      </c>
      <c r="U197" s="27"/>
      <c r="V197" s="30"/>
      <c r="W197" s="86" t="s">
        <v>63</v>
      </c>
      <c r="Y197" s="30"/>
      <c r="Z197" s="22" t="s">
        <v>66</v>
      </c>
      <c r="AA197" s="30" t="s">
        <v>101</v>
      </c>
      <c r="AB197" s="22" t="s">
        <v>66</v>
      </c>
      <c r="AC197" s="22" t="s">
        <v>101</v>
      </c>
      <c r="AD197" s="25" t="s">
        <v>66</v>
      </c>
      <c r="AE197" s="30" t="s">
        <v>101</v>
      </c>
    </row>
    <row r="198" spans="1:31" x14ac:dyDescent="0.2">
      <c r="A198" s="14">
        <v>70</v>
      </c>
      <c r="B198" t="s">
        <v>62</v>
      </c>
      <c r="E198" s="25" t="s">
        <v>68</v>
      </c>
      <c r="F198" s="27"/>
      <c r="G198" s="27"/>
      <c r="H198" s="48" t="s">
        <v>62</v>
      </c>
      <c r="I198" s="30"/>
      <c r="J198" s="22" t="s">
        <v>62</v>
      </c>
      <c r="L198" s="48" t="s">
        <v>62</v>
      </c>
      <c r="M198" s="27"/>
      <c r="N198" s="30"/>
      <c r="O198" s="86" t="s">
        <v>63</v>
      </c>
      <c r="R198" s="101" t="s">
        <v>62</v>
      </c>
      <c r="T198" s="108" t="s">
        <v>62</v>
      </c>
      <c r="U198" s="27"/>
      <c r="V198" s="30"/>
      <c r="W198" s="86" t="s">
        <v>63</v>
      </c>
      <c r="Y198" s="30"/>
      <c r="Z198" s="22" t="s">
        <v>66</v>
      </c>
      <c r="AA198" s="30" t="s">
        <v>101</v>
      </c>
      <c r="AB198" s="22" t="s">
        <v>66</v>
      </c>
      <c r="AC198" s="22" t="s">
        <v>70</v>
      </c>
      <c r="AD198" s="25" t="s">
        <v>66</v>
      </c>
      <c r="AE198" s="30" t="s">
        <v>101</v>
      </c>
    </row>
    <row r="199" spans="1:31" x14ac:dyDescent="0.2">
      <c r="A199" s="14">
        <v>70.5</v>
      </c>
      <c r="B199" t="s">
        <v>62</v>
      </c>
      <c r="E199" s="25" t="s">
        <v>68</v>
      </c>
      <c r="F199" s="27"/>
      <c r="G199" s="27"/>
      <c r="H199" s="48" t="s">
        <v>63</v>
      </c>
      <c r="I199" s="30"/>
      <c r="J199" s="22" t="s">
        <v>70</v>
      </c>
      <c r="L199" s="48" t="s">
        <v>70</v>
      </c>
      <c r="M199" s="27"/>
      <c r="N199" s="30"/>
      <c r="O199" s="86" t="s">
        <v>63</v>
      </c>
      <c r="P199" s="36" t="s">
        <v>70</v>
      </c>
      <c r="R199" s="101" t="s">
        <v>70</v>
      </c>
      <c r="T199" s="108" t="s">
        <v>63</v>
      </c>
      <c r="U199" s="27"/>
      <c r="V199" s="30"/>
      <c r="W199" s="86" t="s">
        <v>63</v>
      </c>
      <c r="Y199" s="30"/>
      <c r="Z199" s="22" t="s">
        <v>70</v>
      </c>
      <c r="AA199" s="30" t="s">
        <v>101</v>
      </c>
      <c r="AB199" s="22" t="s">
        <v>101</v>
      </c>
      <c r="AC199" s="22" t="s">
        <v>70</v>
      </c>
      <c r="AD199" s="25" t="s">
        <v>70</v>
      </c>
      <c r="AE199" s="30"/>
    </row>
    <row r="200" spans="1:31" x14ac:dyDescent="0.2">
      <c r="A200" s="14">
        <v>71</v>
      </c>
      <c r="B200" t="s">
        <v>64</v>
      </c>
      <c r="E200" s="25" t="s">
        <v>62</v>
      </c>
      <c r="F200" s="27"/>
      <c r="G200" s="27"/>
      <c r="H200" s="48" t="s">
        <v>68</v>
      </c>
      <c r="I200" s="30"/>
      <c r="J200" s="22" t="s">
        <v>62</v>
      </c>
      <c r="L200" s="48" t="s">
        <v>62</v>
      </c>
      <c r="M200" s="27"/>
      <c r="N200" s="30"/>
      <c r="O200" s="86" t="s">
        <v>62</v>
      </c>
      <c r="R200" s="101" t="s">
        <v>62</v>
      </c>
      <c r="T200" s="108" t="s">
        <v>66</v>
      </c>
      <c r="U200" s="110" t="s">
        <v>68</v>
      </c>
      <c r="V200" s="30"/>
      <c r="W200" s="86" t="s">
        <v>62</v>
      </c>
      <c r="Y200" s="30"/>
      <c r="Z200" s="22" t="s">
        <v>101</v>
      </c>
      <c r="AA200" s="30"/>
      <c r="AB200" s="22" t="s">
        <v>101</v>
      </c>
      <c r="AC200" s="22" t="s">
        <v>66</v>
      </c>
      <c r="AD200" s="25" t="s">
        <v>101</v>
      </c>
      <c r="AE200" s="30"/>
    </row>
    <row r="201" spans="1:31" x14ac:dyDescent="0.2">
      <c r="A201" s="14">
        <v>71.5</v>
      </c>
      <c r="B201" t="s">
        <v>64</v>
      </c>
      <c r="E201" s="25" t="s">
        <v>62</v>
      </c>
      <c r="F201" s="27"/>
      <c r="G201" s="27"/>
      <c r="H201" s="48" t="s">
        <v>68</v>
      </c>
      <c r="I201" s="30"/>
      <c r="J201" s="22" t="s">
        <v>62</v>
      </c>
      <c r="L201" s="48" t="s">
        <v>70</v>
      </c>
      <c r="M201" s="27"/>
      <c r="N201" s="30"/>
      <c r="O201" s="86" t="s">
        <v>63</v>
      </c>
      <c r="P201" s="36" t="s">
        <v>68</v>
      </c>
      <c r="R201" s="101" t="s">
        <v>62</v>
      </c>
      <c r="T201" s="108" t="s">
        <v>63</v>
      </c>
      <c r="U201" s="27"/>
      <c r="V201" s="30"/>
      <c r="W201" s="86" t="s">
        <v>68</v>
      </c>
      <c r="Y201" s="30"/>
      <c r="Z201" s="22" t="s">
        <v>62</v>
      </c>
      <c r="AA201" s="30"/>
      <c r="AB201" s="22" t="s">
        <v>101</v>
      </c>
      <c r="AD201" s="25" t="s">
        <v>101</v>
      </c>
      <c r="AE201" s="30" t="s">
        <v>66</v>
      </c>
    </row>
    <row r="202" spans="1:31" x14ac:dyDescent="0.2">
      <c r="A202" s="14">
        <v>72</v>
      </c>
      <c r="B202" t="s">
        <v>62</v>
      </c>
      <c r="E202" s="25" t="s">
        <v>65</v>
      </c>
      <c r="F202" s="27"/>
      <c r="G202" s="27"/>
      <c r="H202" s="48" t="s">
        <v>68</v>
      </c>
      <c r="I202" s="30"/>
      <c r="J202" s="22" t="s">
        <v>68</v>
      </c>
      <c r="L202" s="48" t="s">
        <v>62</v>
      </c>
      <c r="M202" s="27"/>
      <c r="N202" s="30"/>
      <c r="O202" s="86" t="s">
        <v>68</v>
      </c>
      <c r="R202" s="101" t="s">
        <v>62</v>
      </c>
      <c r="T202" s="108" t="s">
        <v>62</v>
      </c>
      <c r="U202" s="27"/>
      <c r="V202" s="30"/>
      <c r="W202" s="86" t="s">
        <v>62</v>
      </c>
      <c r="Y202" s="30"/>
      <c r="Z202" s="22" t="s">
        <v>62</v>
      </c>
      <c r="AA202" s="30"/>
      <c r="AB202" s="22" t="s">
        <v>101</v>
      </c>
      <c r="AD202" s="25" t="s">
        <v>101</v>
      </c>
      <c r="AE202" s="30"/>
    </row>
    <row r="203" spans="1:31" x14ac:dyDescent="0.2">
      <c r="A203" s="14">
        <v>72.5</v>
      </c>
      <c r="B203" t="s">
        <v>64</v>
      </c>
      <c r="E203" s="25" t="s">
        <v>62</v>
      </c>
      <c r="F203" s="27"/>
      <c r="G203" s="27"/>
      <c r="H203" s="48" t="s">
        <v>62</v>
      </c>
      <c r="I203" s="30"/>
      <c r="J203" s="22" t="s">
        <v>68</v>
      </c>
      <c r="L203" s="48" t="s">
        <v>70</v>
      </c>
      <c r="M203" s="27"/>
      <c r="N203" s="30"/>
      <c r="O203" s="86" t="s">
        <v>68</v>
      </c>
      <c r="R203" s="101" t="s">
        <v>62</v>
      </c>
      <c r="T203" s="108" t="s">
        <v>62</v>
      </c>
      <c r="U203" s="27"/>
      <c r="V203" s="30"/>
      <c r="W203" s="86" t="s">
        <v>70</v>
      </c>
      <c r="X203" t="s">
        <v>63</v>
      </c>
      <c r="Y203" s="30"/>
      <c r="Z203" s="22" t="s">
        <v>62</v>
      </c>
      <c r="AA203" s="30"/>
      <c r="AB203" s="22" t="s">
        <v>101</v>
      </c>
      <c r="AC203" s="22" t="s">
        <v>68</v>
      </c>
      <c r="AD203" s="25" t="s">
        <v>70</v>
      </c>
      <c r="AE203" s="30"/>
    </row>
    <row r="204" spans="1:31" x14ac:dyDescent="0.2">
      <c r="A204" s="14">
        <v>73</v>
      </c>
      <c r="B204" t="s">
        <v>64</v>
      </c>
      <c r="E204" s="25" t="s">
        <v>62</v>
      </c>
      <c r="F204" s="27"/>
      <c r="G204" s="27"/>
      <c r="H204" s="48" t="s">
        <v>62</v>
      </c>
      <c r="I204" s="30"/>
      <c r="J204" s="22" t="s">
        <v>70</v>
      </c>
      <c r="L204" s="48" t="s">
        <v>62</v>
      </c>
      <c r="M204" s="27"/>
      <c r="N204" s="30"/>
      <c r="O204" s="86" t="s">
        <v>63</v>
      </c>
      <c r="R204" s="101" t="s">
        <v>62</v>
      </c>
      <c r="T204" s="108" t="s">
        <v>62</v>
      </c>
      <c r="U204" s="27"/>
      <c r="V204" s="30"/>
      <c r="W204" s="86" t="s">
        <v>68</v>
      </c>
      <c r="Y204" s="30"/>
      <c r="Z204" s="22" t="s">
        <v>70</v>
      </c>
      <c r="AA204" s="30"/>
      <c r="AB204" s="22" t="s">
        <v>62</v>
      </c>
      <c r="AD204" s="25" t="s">
        <v>101</v>
      </c>
      <c r="AE204" s="30"/>
    </row>
    <row r="205" spans="1:31" x14ac:dyDescent="0.2">
      <c r="A205" s="14">
        <v>73.5</v>
      </c>
      <c r="B205" t="s">
        <v>62</v>
      </c>
      <c r="E205" s="25" t="s">
        <v>62</v>
      </c>
      <c r="F205" s="27"/>
      <c r="G205" s="27"/>
      <c r="H205" s="48" t="s">
        <v>70</v>
      </c>
      <c r="I205" s="30"/>
      <c r="J205" s="22" t="s">
        <v>62</v>
      </c>
      <c r="L205" s="48" t="s">
        <v>62</v>
      </c>
      <c r="M205" s="27"/>
      <c r="N205" s="30"/>
      <c r="O205" s="86" t="s">
        <v>63</v>
      </c>
      <c r="R205" s="101" t="s">
        <v>62</v>
      </c>
      <c r="T205" s="108" t="s">
        <v>62</v>
      </c>
      <c r="U205" s="27"/>
      <c r="V205" s="30"/>
      <c r="W205" s="86" t="s">
        <v>62</v>
      </c>
      <c r="Y205" s="30"/>
      <c r="Z205" s="22" t="s">
        <v>70</v>
      </c>
      <c r="AA205" s="30"/>
      <c r="AB205" s="22" t="s">
        <v>70</v>
      </c>
      <c r="AD205" s="25" t="s">
        <v>101</v>
      </c>
      <c r="AE205" s="30"/>
    </row>
    <row r="206" spans="1:31" x14ac:dyDescent="0.2">
      <c r="A206" s="14">
        <v>74</v>
      </c>
      <c r="B206" t="s">
        <v>64</v>
      </c>
      <c r="E206" s="25" t="s">
        <v>68</v>
      </c>
      <c r="F206" s="27"/>
      <c r="G206" s="27"/>
      <c r="H206" s="48" t="s">
        <v>62</v>
      </c>
      <c r="I206" s="30"/>
      <c r="J206" s="22" t="s">
        <v>70</v>
      </c>
      <c r="L206" s="48" t="s">
        <v>70</v>
      </c>
      <c r="M206" s="27"/>
      <c r="N206" s="30"/>
      <c r="O206" s="86" t="s">
        <v>70</v>
      </c>
      <c r="R206" s="101" t="s">
        <v>62</v>
      </c>
      <c r="T206" s="108" t="s">
        <v>70</v>
      </c>
      <c r="U206" s="27"/>
      <c r="V206" s="30"/>
      <c r="W206" s="86" t="s">
        <v>70</v>
      </c>
      <c r="Y206" s="30"/>
      <c r="Z206" s="22" t="s">
        <v>70</v>
      </c>
      <c r="AA206" s="30"/>
      <c r="AB206" s="22" t="s">
        <v>70</v>
      </c>
      <c r="AD206" s="25" t="s">
        <v>101</v>
      </c>
      <c r="AE206" s="30"/>
    </row>
    <row r="207" spans="1:31" x14ac:dyDescent="0.2">
      <c r="A207" s="14">
        <v>74.5</v>
      </c>
      <c r="B207" t="s">
        <v>64</v>
      </c>
      <c r="C207" t="s">
        <v>70</v>
      </c>
      <c r="E207" s="25" t="s">
        <v>70</v>
      </c>
      <c r="F207" s="27"/>
      <c r="G207" s="27"/>
      <c r="H207" s="48" t="s">
        <v>62</v>
      </c>
      <c r="I207" s="30"/>
      <c r="J207" s="22" t="s">
        <v>70</v>
      </c>
      <c r="L207" s="48" t="s">
        <v>70</v>
      </c>
      <c r="M207" s="22" t="s">
        <v>63</v>
      </c>
      <c r="N207" s="30"/>
      <c r="O207" s="86" t="s">
        <v>70</v>
      </c>
      <c r="R207" s="101" t="s">
        <v>70</v>
      </c>
      <c r="T207" s="108" t="s">
        <v>70</v>
      </c>
      <c r="U207" s="27"/>
      <c r="V207" s="30"/>
      <c r="W207" s="86" t="s">
        <v>70</v>
      </c>
      <c r="Y207" s="30"/>
      <c r="Z207" s="22" t="s">
        <v>70</v>
      </c>
      <c r="AA207" s="30"/>
      <c r="AB207" s="22" t="s">
        <v>70</v>
      </c>
      <c r="AD207" s="25" t="s">
        <v>101</v>
      </c>
      <c r="AE207" s="30"/>
    </row>
    <row r="208" spans="1:31" x14ac:dyDescent="0.2">
      <c r="A208" s="14">
        <v>75</v>
      </c>
      <c r="B208" t="s">
        <v>62</v>
      </c>
      <c r="E208" s="25" t="s">
        <v>62</v>
      </c>
      <c r="F208" s="27"/>
      <c r="G208" s="27"/>
      <c r="H208" s="48" t="s">
        <v>63</v>
      </c>
      <c r="I208" s="30"/>
      <c r="J208" s="22" t="s">
        <v>70</v>
      </c>
      <c r="L208" s="48" t="s">
        <v>70</v>
      </c>
      <c r="M208" s="22" t="s">
        <v>63</v>
      </c>
      <c r="N208" s="30"/>
      <c r="O208" s="86" t="s">
        <v>63</v>
      </c>
      <c r="P208" s="86" t="s">
        <v>70</v>
      </c>
      <c r="R208" s="101" t="s">
        <v>62</v>
      </c>
      <c r="T208" s="108" t="s">
        <v>70</v>
      </c>
      <c r="U208" s="27"/>
      <c r="V208" s="30"/>
      <c r="W208" s="86" t="s">
        <v>70</v>
      </c>
      <c r="Y208" s="30"/>
      <c r="Z208" s="22" t="s">
        <v>70</v>
      </c>
      <c r="AA208" s="30"/>
      <c r="AB208" s="22" t="s">
        <v>101</v>
      </c>
      <c r="AD208" s="25" t="s">
        <v>70</v>
      </c>
      <c r="AE208" s="30"/>
    </row>
    <row r="209" spans="1:31" x14ac:dyDescent="0.2">
      <c r="A209" s="14">
        <v>75.5</v>
      </c>
      <c r="B209" t="s">
        <v>62</v>
      </c>
      <c r="E209" s="25" t="s">
        <v>62</v>
      </c>
      <c r="F209" s="27"/>
      <c r="G209" s="27"/>
      <c r="H209" s="48" t="s">
        <v>63</v>
      </c>
      <c r="I209" s="30"/>
      <c r="J209" s="22" t="s">
        <v>62</v>
      </c>
      <c r="L209" s="48" t="s">
        <v>63</v>
      </c>
      <c r="M209" s="27"/>
      <c r="N209" s="30"/>
      <c r="O209" s="86" t="s">
        <v>63</v>
      </c>
      <c r="P209" s="36" t="s">
        <v>70</v>
      </c>
      <c r="R209" s="101" t="s">
        <v>62</v>
      </c>
      <c r="T209" s="108" t="s">
        <v>62</v>
      </c>
      <c r="U209" s="27"/>
      <c r="V209" s="30"/>
      <c r="W209" s="86" t="s">
        <v>63</v>
      </c>
      <c r="Y209" s="30"/>
      <c r="Z209" s="22" t="s">
        <v>62</v>
      </c>
      <c r="AA209" s="30"/>
      <c r="AB209" s="22" t="s">
        <v>62</v>
      </c>
      <c r="AD209" s="25" t="s">
        <v>101</v>
      </c>
      <c r="AE209" s="30"/>
    </row>
    <row r="210" spans="1:31" x14ac:dyDescent="0.2">
      <c r="A210" s="14">
        <v>76</v>
      </c>
      <c r="B210" t="s">
        <v>70</v>
      </c>
      <c r="E210" s="25" t="s">
        <v>70</v>
      </c>
      <c r="F210" s="27"/>
      <c r="G210" s="27"/>
      <c r="H210" s="48" t="s">
        <v>70</v>
      </c>
      <c r="I210" s="30"/>
      <c r="J210" s="22" t="s">
        <v>70</v>
      </c>
      <c r="L210" s="48" t="s">
        <v>70</v>
      </c>
      <c r="M210" s="27"/>
      <c r="N210" s="30"/>
      <c r="O210" s="86" t="s">
        <v>70</v>
      </c>
      <c r="R210" s="101" t="s">
        <v>70</v>
      </c>
      <c r="T210" s="108" t="s">
        <v>70</v>
      </c>
      <c r="U210" s="27"/>
      <c r="V210" s="30"/>
      <c r="W210" s="86" t="s">
        <v>70</v>
      </c>
      <c r="Y210" s="30"/>
      <c r="Z210" s="22" t="s">
        <v>70</v>
      </c>
      <c r="AA210" s="30" t="s">
        <v>68</v>
      </c>
      <c r="AB210" s="22" t="s">
        <v>70</v>
      </c>
      <c r="AD210" s="25" t="s">
        <v>70</v>
      </c>
      <c r="AE210" s="30"/>
    </row>
    <row r="211" spans="1:31" x14ac:dyDescent="0.2">
      <c r="A211" s="14">
        <v>76.5</v>
      </c>
      <c r="B211" t="s">
        <v>62</v>
      </c>
      <c r="E211" s="25" t="s">
        <v>68</v>
      </c>
      <c r="F211" s="27"/>
      <c r="G211" s="27"/>
      <c r="H211" s="48" t="s">
        <v>63</v>
      </c>
      <c r="I211" s="30"/>
      <c r="J211" s="22" t="s">
        <v>70</v>
      </c>
      <c r="L211" s="48" t="s">
        <v>70</v>
      </c>
      <c r="M211" s="27"/>
      <c r="N211" s="30"/>
      <c r="O211" s="86" t="s">
        <v>70</v>
      </c>
      <c r="R211" s="101" t="s">
        <v>62</v>
      </c>
      <c r="T211" s="108" t="s">
        <v>62</v>
      </c>
      <c r="U211" s="27"/>
      <c r="V211" s="30"/>
      <c r="W211" s="86" t="s">
        <v>68</v>
      </c>
      <c r="Y211" s="30"/>
      <c r="Z211" s="22" t="s">
        <v>70</v>
      </c>
      <c r="AA211" s="30"/>
      <c r="AB211" s="22" t="s">
        <v>101</v>
      </c>
      <c r="AD211" s="25" t="s">
        <v>70</v>
      </c>
      <c r="AE211" s="30" t="s">
        <v>101</v>
      </c>
    </row>
    <row r="212" spans="1:31" x14ac:dyDescent="0.2">
      <c r="A212" s="14">
        <v>77</v>
      </c>
      <c r="B212" t="s">
        <v>62</v>
      </c>
      <c r="E212" s="25" t="s">
        <v>62</v>
      </c>
      <c r="F212" s="27"/>
      <c r="G212" s="27"/>
      <c r="H212" s="48" t="s">
        <v>62</v>
      </c>
      <c r="I212" s="30"/>
      <c r="J212" s="22" t="s">
        <v>62</v>
      </c>
      <c r="L212" s="48" t="s">
        <v>62</v>
      </c>
      <c r="M212" s="27"/>
      <c r="N212" s="30"/>
      <c r="O212" s="86" t="s">
        <v>63</v>
      </c>
      <c r="R212" s="101" t="s">
        <v>62</v>
      </c>
      <c r="T212" s="108" t="s">
        <v>63</v>
      </c>
      <c r="U212" s="27"/>
      <c r="V212" s="30"/>
      <c r="W212" s="86" t="s">
        <v>62</v>
      </c>
      <c r="Y212" s="30"/>
      <c r="Z212" s="22" t="s">
        <v>101</v>
      </c>
      <c r="AA212" s="30"/>
      <c r="AB212" s="22" t="s">
        <v>101</v>
      </c>
      <c r="AD212" s="25" t="s">
        <v>101</v>
      </c>
      <c r="AE212" s="30"/>
    </row>
    <row r="213" spans="1:31" x14ac:dyDescent="0.2">
      <c r="A213" s="14">
        <v>77.5</v>
      </c>
      <c r="B213" t="s">
        <v>70</v>
      </c>
      <c r="E213" s="25" t="s">
        <v>63</v>
      </c>
      <c r="F213" s="27"/>
      <c r="G213" s="27"/>
      <c r="H213" s="48" t="s">
        <v>63</v>
      </c>
      <c r="I213" s="30"/>
      <c r="J213" s="22" t="s">
        <v>62</v>
      </c>
      <c r="L213" s="48" t="s">
        <v>63</v>
      </c>
      <c r="M213" s="27"/>
      <c r="N213" s="30"/>
      <c r="O213" s="86" t="s">
        <v>63</v>
      </c>
      <c r="R213" s="101" t="s">
        <v>62</v>
      </c>
      <c r="T213" s="108" t="s">
        <v>62</v>
      </c>
      <c r="U213" s="27"/>
      <c r="V213" s="30"/>
      <c r="W213" s="86" t="s">
        <v>70</v>
      </c>
      <c r="Y213" s="30"/>
      <c r="Z213" s="22" t="s">
        <v>101</v>
      </c>
      <c r="AA213" s="30" t="s">
        <v>70</v>
      </c>
      <c r="AB213" s="22" t="s">
        <v>101</v>
      </c>
      <c r="AD213" s="25" t="s">
        <v>101</v>
      </c>
      <c r="AE213" s="30"/>
    </row>
    <row r="214" spans="1:31" x14ac:dyDescent="0.2">
      <c r="A214" s="14">
        <v>78</v>
      </c>
      <c r="B214" t="s">
        <v>64</v>
      </c>
      <c r="C214" t="s">
        <v>70</v>
      </c>
      <c r="E214" s="25" t="s">
        <v>70</v>
      </c>
      <c r="F214" s="27"/>
      <c r="G214" s="27"/>
      <c r="H214" s="48" t="s">
        <v>62</v>
      </c>
      <c r="I214" s="30"/>
      <c r="J214" s="22" t="s">
        <v>70</v>
      </c>
      <c r="L214" s="48" t="s">
        <v>70</v>
      </c>
      <c r="M214" s="27"/>
      <c r="N214" s="30"/>
      <c r="O214" s="86" t="s">
        <v>63</v>
      </c>
      <c r="P214" s="36" t="s">
        <v>70</v>
      </c>
      <c r="R214" s="101" t="s">
        <v>68</v>
      </c>
      <c r="S214" s="85" t="s">
        <v>70</v>
      </c>
      <c r="T214" s="108" t="s">
        <v>70</v>
      </c>
      <c r="U214" s="27"/>
      <c r="V214" s="30"/>
      <c r="W214" s="86" t="s">
        <v>70</v>
      </c>
      <c r="Y214" s="30"/>
      <c r="Z214" s="22" t="s">
        <v>101</v>
      </c>
      <c r="AA214" s="30"/>
      <c r="AB214" s="22" t="s">
        <v>101</v>
      </c>
      <c r="AC214" t="s">
        <v>70</v>
      </c>
      <c r="AD214" s="25" t="s">
        <v>70</v>
      </c>
      <c r="AE214" s="30"/>
    </row>
    <row r="215" spans="1:31" x14ac:dyDescent="0.2">
      <c r="A215" s="14">
        <v>78.5</v>
      </c>
      <c r="B215" t="s">
        <v>62</v>
      </c>
      <c r="E215" s="25" t="s">
        <v>70</v>
      </c>
      <c r="F215" s="27"/>
      <c r="G215" s="27"/>
      <c r="H215" s="48" t="s">
        <v>63</v>
      </c>
      <c r="I215" s="30"/>
      <c r="J215" s="22" t="s">
        <v>70</v>
      </c>
      <c r="L215" s="48" t="s">
        <v>70</v>
      </c>
      <c r="M215" s="27"/>
      <c r="N215" s="30"/>
      <c r="O215" s="86" t="s">
        <v>63</v>
      </c>
      <c r="P215" s="36" t="s">
        <v>70</v>
      </c>
      <c r="R215" s="101" t="s">
        <v>62</v>
      </c>
      <c r="T215" s="108" t="s">
        <v>70</v>
      </c>
      <c r="U215" s="27"/>
      <c r="V215" s="30"/>
      <c r="W215" s="86" t="s">
        <v>70</v>
      </c>
      <c r="Y215" s="30"/>
      <c r="Z215" s="22" t="s">
        <v>70</v>
      </c>
      <c r="AA215" s="30"/>
      <c r="AB215" s="22" t="s">
        <v>70</v>
      </c>
      <c r="AD215" s="25" t="s">
        <v>70</v>
      </c>
      <c r="AE215" s="30"/>
    </row>
    <row r="216" spans="1:31" x14ac:dyDescent="0.2">
      <c r="A216" s="14">
        <v>79</v>
      </c>
      <c r="B216" t="s">
        <v>64</v>
      </c>
      <c r="E216" s="25" t="s">
        <v>62</v>
      </c>
      <c r="F216" s="27"/>
      <c r="G216" s="27"/>
      <c r="H216" s="48" t="s">
        <v>70</v>
      </c>
      <c r="I216" s="30"/>
      <c r="J216" s="22" t="s">
        <v>70</v>
      </c>
      <c r="L216" s="48" t="s">
        <v>70</v>
      </c>
      <c r="M216" s="27"/>
      <c r="N216" s="30"/>
      <c r="O216" s="86" t="s">
        <v>70</v>
      </c>
      <c r="R216" s="101" t="s">
        <v>70</v>
      </c>
      <c r="T216" s="108" t="s">
        <v>70</v>
      </c>
      <c r="U216" s="110" t="s">
        <v>63</v>
      </c>
      <c r="V216" s="30"/>
      <c r="W216" s="86" t="s">
        <v>70</v>
      </c>
      <c r="Y216" s="30"/>
      <c r="Z216" s="22" t="s">
        <v>70</v>
      </c>
      <c r="AA216" s="30"/>
      <c r="AB216" s="22" t="s">
        <v>70</v>
      </c>
      <c r="AD216" s="25" t="s">
        <v>70</v>
      </c>
      <c r="AE216" s="30"/>
    </row>
    <row r="217" spans="1:31" x14ac:dyDescent="0.2">
      <c r="A217" s="14">
        <v>79.5</v>
      </c>
      <c r="B217" t="s">
        <v>64</v>
      </c>
      <c r="C217" t="s">
        <v>70</v>
      </c>
      <c r="E217" s="25" t="s">
        <v>70</v>
      </c>
      <c r="F217" s="27"/>
      <c r="G217" s="27"/>
      <c r="H217" s="48" t="s">
        <v>70</v>
      </c>
      <c r="I217" s="30"/>
      <c r="J217" s="22" t="s">
        <v>70</v>
      </c>
      <c r="L217" s="48" t="s">
        <v>70</v>
      </c>
      <c r="M217" s="27"/>
      <c r="N217" s="30"/>
      <c r="O217" s="86" t="s">
        <v>63</v>
      </c>
      <c r="P217" s="36" t="s">
        <v>70</v>
      </c>
      <c r="R217" s="101" t="s">
        <v>62</v>
      </c>
      <c r="T217" s="108" t="s">
        <v>63</v>
      </c>
      <c r="U217" s="27"/>
      <c r="V217" s="30"/>
      <c r="W217" s="86" t="s">
        <v>70</v>
      </c>
      <c r="Y217" s="30"/>
      <c r="Z217" s="22" t="s">
        <v>70</v>
      </c>
      <c r="AA217" s="30"/>
      <c r="AB217" s="22" t="s">
        <v>68</v>
      </c>
      <c r="AC217" t="s">
        <v>70</v>
      </c>
      <c r="AD217" s="25" t="s">
        <v>62</v>
      </c>
      <c r="AE217" s="30"/>
    </row>
    <row r="218" spans="1:31" x14ac:dyDescent="0.2">
      <c r="A218" s="14">
        <v>80</v>
      </c>
      <c r="B218" t="s">
        <v>62</v>
      </c>
      <c r="E218" s="25" t="s">
        <v>65</v>
      </c>
      <c r="F218" s="27"/>
      <c r="G218" s="27"/>
      <c r="H218" s="48" t="s">
        <v>62</v>
      </c>
      <c r="I218" s="30"/>
      <c r="J218" s="22" t="s">
        <v>63</v>
      </c>
      <c r="L218" s="48" t="s">
        <v>63</v>
      </c>
      <c r="M218" s="27"/>
      <c r="N218" s="30"/>
      <c r="O218" s="86" t="s">
        <v>62</v>
      </c>
      <c r="R218" s="101" t="s">
        <v>62</v>
      </c>
      <c r="T218" s="108" t="s">
        <v>69</v>
      </c>
      <c r="U218" s="27"/>
      <c r="V218" s="30"/>
      <c r="W218" s="86" t="s">
        <v>62</v>
      </c>
      <c r="Y218" s="30"/>
      <c r="Z218" s="22" t="s">
        <v>62</v>
      </c>
      <c r="AA218" s="30"/>
      <c r="AB218" s="22" t="s">
        <v>101</v>
      </c>
      <c r="AD218" s="25" t="s">
        <v>101</v>
      </c>
      <c r="AE218" s="30"/>
    </row>
    <row r="219" spans="1:31" x14ac:dyDescent="0.2">
      <c r="A219" s="14">
        <v>80.5</v>
      </c>
      <c r="B219" t="s">
        <v>70</v>
      </c>
      <c r="E219" s="25" t="s">
        <v>70</v>
      </c>
      <c r="F219" s="27"/>
      <c r="G219" s="27"/>
      <c r="H219" s="48" t="s">
        <v>70</v>
      </c>
      <c r="I219" s="30"/>
      <c r="J219" s="22" t="s">
        <v>63</v>
      </c>
      <c r="K219" t="s">
        <v>70</v>
      </c>
      <c r="L219" s="48" t="s">
        <v>63</v>
      </c>
      <c r="M219" s="22" t="s">
        <v>70</v>
      </c>
      <c r="N219" s="30"/>
      <c r="O219" s="86" t="s">
        <v>63</v>
      </c>
      <c r="R219" s="101" t="s">
        <v>62</v>
      </c>
      <c r="T219" s="108" t="s">
        <v>70</v>
      </c>
      <c r="U219" s="27"/>
      <c r="V219" s="30"/>
      <c r="W219" s="86" t="s">
        <v>70</v>
      </c>
      <c r="Y219" s="30"/>
      <c r="Z219" s="22" t="s">
        <v>70</v>
      </c>
      <c r="AA219" s="30"/>
      <c r="AB219" s="22" t="s">
        <v>70</v>
      </c>
      <c r="AD219" s="25" t="s">
        <v>70</v>
      </c>
      <c r="AE219" s="30"/>
    </row>
    <row r="220" spans="1:31" x14ac:dyDescent="0.2">
      <c r="A220" s="14">
        <v>81</v>
      </c>
      <c r="B220" t="s">
        <v>64</v>
      </c>
      <c r="E220" s="25" t="s">
        <v>62</v>
      </c>
      <c r="F220" s="27"/>
      <c r="G220" s="27"/>
      <c r="H220" s="48" t="s">
        <v>62</v>
      </c>
      <c r="I220" s="30"/>
      <c r="J220" s="22" t="s">
        <v>62</v>
      </c>
      <c r="L220" s="48" t="s">
        <v>62</v>
      </c>
      <c r="M220" s="27"/>
      <c r="N220" s="30"/>
      <c r="O220" s="86" t="s">
        <v>63</v>
      </c>
      <c r="P220" s="36" t="s">
        <v>70</v>
      </c>
      <c r="R220" s="101" t="s">
        <v>62</v>
      </c>
      <c r="T220" s="108" t="s">
        <v>62</v>
      </c>
      <c r="U220" s="27"/>
      <c r="V220" s="30"/>
      <c r="W220" s="86" t="s">
        <v>62</v>
      </c>
      <c r="Y220" s="30"/>
      <c r="Z220" s="22" t="s">
        <v>70</v>
      </c>
      <c r="AA220" s="30"/>
      <c r="AB220" s="22" t="s">
        <v>70</v>
      </c>
      <c r="AD220" s="25" t="s">
        <v>101</v>
      </c>
      <c r="AE220" s="30"/>
    </row>
    <row r="221" spans="1:31" x14ac:dyDescent="0.2">
      <c r="A221" s="14">
        <v>81.5</v>
      </c>
      <c r="B221" t="s">
        <v>70</v>
      </c>
      <c r="E221" s="25" t="s">
        <v>62</v>
      </c>
      <c r="F221" s="27"/>
      <c r="G221" s="27"/>
      <c r="H221" s="48" t="s">
        <v>62</v>
      </c>
      <c r="I221" s="30"/>
      <c r="J221" s="22" t="s">
        <v>62</v>
      </c>
      <c r="L221" s="48" t="s">
        <v>62</v>
      </c>
      <c r="M221" s="27"/>
      <c r="N221" s="30"/>
      <c r="O221" s="86" t="s">
        <v>63</v>
      </c>
      <c r="P221" s="36" t="s">
        <v>70</v>
      </c>
      <c r="R221" s="101" t="s">
        <v>62</v>
      </c>
      <c r="T221" s="108" t="s">
        <v>62</v>
      </c>
      <c r="U221" s="27"/>
      <c r="V221" s="30"/>
      <c r="W221" s="86" t="s">
        <v>70</v>
      </c>
      <c r="Y221" s="30"/>
      <c r="Z221" s="22" t="s">
        <v>70</v>
      </c>
      <c r="AA221" s="30"/>
      <c r="AB221" s="22" t="s">
        <v>70</v>
      </c>
      <c r="AC221" t="s">
        <v>101</v>
      </c>
      <c r="AD221" s="25" t="s">
        <v>70</v>
      </c>
      <c r="AE221" s="30"/>
    </row>
    <row r="222" spans="1:31" x14ac:dyDescent="0.2">
      <c r="A222" s="14">
        <v>82</v>
      </c>
      <c r="B222" t="s">
        <v>70</v>
      </c>
      <c r="E222" s="25" t="s">
        <v>70</v>
      </c>
      <c r="F222" s="27"/>
      <c r="G222" s="27"/>
      <c r="H222" s="48" t="s">
        <v>70</v>
      </c>
      <c r="I222" s="30"/>
      <c r="J222" s="22" t="s">
        <v>70</v>
      </c>
      <c r="L222" s="48" t="s">
        <v>70</v>
      </c>
      <c r="M222" s="27"/>
      <c r="N222" s="30"/>
      <c r="O222" s="86" t="s">
        <v>70</v>
      </c>
      <c r="R222" s="101" t="s">
        <v>70</v>
      </c>
      <c r="T222" s="108" t="s">
        <v>70</v>
      </c>
      <c r="U222" s="27"/>
      <c r="V222" s="30"/>
      <c r="W222" s="86" t="s">
        <v>70</v>
      </c>
      <c r="Y222" s="30"/>
      <c r="Z222" s="22" t="s">
        <v>70</v>
      </c>
      <c r="AA222" s="30"/>
      <c r="AB222" s="22" t="s">
        <v>70</v>
      </c>
      <c r="AC222" t="s">
        <v>101</v>
      </c>
      <c r="AD222" s="25" t="s">
        <v>70</v>
      </c>
      <c r="AE222" s="30"/>
    </row>
    <row r="223" spans="1:31" x14ac:dyDescent="0.2">
      <c r="A223" s="14">
        <v>82.5</v>
      </c>
      <c r="B223" t="s">
        <v>70</v>
      </c>
      <c r="E223" s="25" t="s">
        <v>70</v>
      </c>
      <c r="F223" s="27"/>
      <c r="G223" s="27"/>
      <c r="H223" s="48" t="s">
        <v>70</v>
      </c>
      <c r="I223" s="30"/>
      <c r="J223" s="22" t="s">
        <v>70</v>
      </c>
      <c r="L223" s="48" t="s">
        <v>70</v>
      </c>
      <c r="M223" s="27"/>
      <c r="N223" s="30"/>
      <c r="O223" s="86" t="s">
        <v>70</v>
      </c>
      <c r="R223" s="101" t="s">
        <v>62</v>
      </c>
      <c r="T223" s="108" t="s">
        <v>62</v>
      </c>
      <c r="U223" s="27"/>
      <c r="V223" s="30"/>
      <c r="W223" s="86" t="s">
        <v>62</v>
      </c>
      <c r="Y223" s="30"/>
      <c r="Z223" s="22" t="s">
        <v>62</v>
      </c>
      <c r="AA223" s="30"/>
      <c r="AB223" s="22" t="s">
        <v>70</v>
      </c>
      <c r="AD223" s="25" t="s">
        <v>70</v>
      </c>
      <c r="AE223" s="30"/>
    </row>
    <row r="224" spans="1:31" x14ac:dyDescent="0.2">
      <c r="A224" s="14">
        <v>83</v>
      </c>
      <c r="B224" t="s">
        <v>70</v>
      </c>
      <c r="E224" s="25" t="s">
        <v>70</v>
      </c>
      <c r="F224" s="27"/>
      <c r="G224" s="27"/>
      <c r="H224" s="48" t="s">
        <v>70</v>
      </c>
      <c r="I224" s="30"/>
      <c r="J224" s="22" t="s">
        <v>70</v>
      </c>
      <c r="L224" s="48" t="s">
        <v>70</v>
      </c>
      <c r="M224" s="27"/>
      <c r="N224" s="30"/>
      <c r="O224" s="86" t="s">
        <v>70</v>
      </c>
      <c r="R224" s="101" t="s">
        <v>70</v>
      </c>
      <c r="T224" s="108" t="s">
        <v>70</v>
      </c>
      <c r="U224" s="27"/>
      <c r="V224" s="30"/>
      <c r="W224" s="86" t="s">
        <v>70</v>
      </c>
      <c r="Y224" s="30"/>
      <c r="Z224" s="22" t="s">
        <v>70</v>
      </c>
      <c r="AA224" s="30"/>
      <c r="AB224" s="22" t="s">
        <v>70</v>
      </c>
      <c r="AD224" s="25" t="s">
        <v>70</v>
      </c>
      <c r="AE224" s="30"/>
    </row>
    <row r="225" spans="1:31" x14ac:dyDescent="0.2">
      <c r="A225" s="14">
        <v>83.5</v>
      </c>
      <c r="B225" t="s">
        <v>70</v>
      </c>
      <c r="E225" s="25" t="s">
        <v>70</v>
      </c>
      <c r="F225" s="27"/>
      <c r="G225" s="27"/>
      <c r="H225" s="48" t="s">
        <v>70</v>
      </c>
      <c r="I225" s="30"/>
      <c r="J225" s="22" t="s">
        <v>70</v>
      </c>
      <c r="L225" s="48" t="s">
        <v>70</v>
      </c>
      <c r="M225" s="27"/>
      <c r="N225" s="30"/>
      <c r="O225" s="86" t="s">
        <v>68</v>
      </c>
      <c r="R225" s="101" t="s">
        <v>70</v>
      </c>
      <c r="T225" s="108" t="s">
        <v>70</v>
      </c>
      <c r="U225" s="27"/>
      <c r="V225" s="30"/>
      <c r="W225" s="86" t="s">
        <v>70</v>
      </c>
      <c r="Y225" s="30"/>
      <c r="Z225" s="22" t="s">
        <v>70</v>
      </c>
      <c r="AA225" s="30"/>
      <c r="AB225" s="22" t="s">
        <v>70</v>
      </c>
      <c r="AD225" s="25" t="s">
        <v>70</v>
      </c>
      <c r="AE225" s="30"/>
    </row>
    <row r="226" spans="1:31" x14ac:dyDescent="0.2">
      <c r="A226" s="14">
        <v>84</v>
      </c>
      <c r="B226" t="s">
        <v>70</v>
      </c>
      <c r="E226" s="25" t="s">
        <v>65</v>
      </c>
      <c r="F226" s="27" t="s">
        <v>70</v>
      </c>
      <c r="G226" s="27"/>
      <c r="H226" s="48" t="s">
        <v>70</v>
      </c>
      <c r="I226" s="30"/>
      <c r="J226" s="22" t="s">
        <v>70</v>
      </c>
      <c r="L226" s="48" t="s">
        <v>70</v>
      </c>
      <c r="M226" s="27"/>
      <c r="N226" s="30"/>
      <c r="O226" s="86" t="s">
        <v>70</v>
      </c>
      <c r="R226" s="101" t="s">
        <v>70</v>
      </c>
      <c r="T226" s="108" t="s">
        <v>70</v>
      </c>
      <c r="U226" s="27"/>
      <c r="V226" s="30"/>
      <c r="W226" s="86" t="s">
        <v>70</v>
      </c>
      <c r="Y226" s="30"/>
      <c r="Z226" s="22" t="s">
        <v>70</v>
      </c>
      <c r="AA226" s="30"/>
      <c r="AB226" s="22" t="s">
        <v>70</v>
      </c>
      <c r="AD226" s="25" t="s">
        <v>70</v>
      </c>
      <c r="AE226" s="30"/>
    </row>
    <row r="227" spans="1:31" x14ac:dyDescent="0.2">
      <c r="A227" s="14">
        <v>84.5</v>
      </c>
      <c r="B227" t="s">
        <v>70</v>
      </c>
      <c r="E227" s="25" t="s">
        <v>70</v>
      </c>
      <c r="F227" s="27"/>
      <c r="G227" s="27"/>
      <c r="H227" s="48" t="s">
        <v>70</v>
      </c>
      <c r="I227" s="30"/>
      <c r="J227" s="22" t="s">
        <v>70</v>
      </c>
      <c r="L227" s="48" t="s">
        <v>70</v>
      </c>
      <c r="M227" s="27"/>
      <c r="N227" s="30"/>
      <c r="O227" s="86" t="s">
        <v>70</v>
      </c>
      <c r="R227" s="101" t="s">
        <v>70</v>
      </c>
      <c r="T227" s="108" t="s">
        <v>62</v>
      </c>
      <c r="U227" s="27"/>
      <c r="V227" s="30"/>
      <c r="W227" s="86" t="s">
        <v>70</v>
      </c>
      <c r="Y227" s="30"/>
      <c r="Z227" s="22" t="s">
        <v>70</v>
      </c>
      <c r="AA227" s="30"/>
      <c r="AB227" s="22" t="s">
        <v>70</v>
      </c>
      <c r="AD227" s="25" t="s">
        <v>70</v>
      </c>
      <c r="AE227" s="30"/>
    </row>
    <row r="228" spans="1:31" x14ac:dyDescent="0.2">
      <c r="A228" s="14">
        <v>85</v>
      </c>
      <c r="B228" t="s">
        <v>64</v>
      </c>
      <c r="E228" s="25" t="s">
        <v>70</v>
      </c>
      <c r="F228" s="27"/>
      <c r="G228" s="27"/>
      <c r="H228" s="48" t="s">
        <v>70</v>
      </c>
      <c r="I228" s="30"/>
      <c r="J228" s="22" t="s">
        <v>62</v>
      </c>
      <c r="L228" s="48" t="s">
        <v>70</v>
      </c>
      <c r="M228" s="27"/>
      <c r="N228" s="30"/>
      <c r="O228" s="86" t="s">
        <v>70</v>
      </c>
      <c r="R228" s="101" t="s">
        <v>70</v>
      </c>
      <c r="T228" s="108" t="s">
        <v>70</v>
      </c>
      <c r="U228" s="27"/>
      <c r="V228" s="30"/>
      <c r="W228" s="86" t="s">
        <v>70</v>
      </c>
      <c r="Y228" s="30"/>
      <c r="Z228" s="22" t="s">
        <v>70</v>
      </c>
      <c r="AA228" s="30"/>
      <c r="AB228" s="22" t="s">
        <v>66</v>
      </c>
      <c r="AC228" t="s">
        <v>68</v>
      </c>
      <c r="AD228" s="25" t="s">
        <v>70</v>
      </c>
      <c r="AE228" s="30" t="s">
        <v>101</v>
      </c>
    </row>
    <row r="229" spans="1:31" x14ac:dyDescent="0.2">
      <c r="A229" s="14">
        <v>85.5</v>
      </c>
      <c r="B229" t="s">
        <v>62</v>
      </c>
      <c r="E229" s="25" t="s">
        <v>62</v>
      </c>
      <c r="F229" s="27"/>
      <c r="G229" s="27"/>
      <c r="H229" s="48" t="s">
        <v>63</v>
      </c>
      <c r="I229" s="30"/>
      <c r="J229" s="22" t="s">
        <v>70</v>
      </c>
      <c r="L229" s="48" t="s">
        <v>63</v>
      </c>
      <c r="M229" s="22" t="s">
        <v>70</v>
      </c>
      <c r="N229" s="30"/>
      <c r="O229" s="86" t="s">
        <v>63</v>
      </c>
      <c r="P229" s="86" t="s">
        <v>70</v>
      </c>
      <c r="R229" s="101" t="s">
        <v>62</v>
      </c>
      <c r="T229" s="108" t="s">
        <v>63</v>
      </c>
      <c r="U229" s="27"/>
      <c r="V229" s="30"/>
      <c r="W229" s="86" t="s">
        <v>70</v>
      </c>
      <c r="Y229" s="30"/>
      <c r="Z229" s="22" t="s">
        <v>70</v>
      </c>
      <c r="AA229" s="30"/>
      <c r="AB229" s="22" t="s">
        <v>62</v>
      </c>
      <c r="AD229" s="25" t="s">
        <v>70</v>
      </c>
      <c r="AE229" s="30"/>
    </row>
    <row r="230" spans="1:31" x14ac:dyDescent="0.2">
      <c r="A230" s="14">
        <v>86</v>
      </c>
      <c r="B230" t="s">
        <v>64</v>
      </c>
      <c r="E230" s="25" t="s">
        <v>62</v>
      </c>
      <c r="F230" s="27"/>
      <c r="G230" s="27"/>
      <c r="H230" s="48" t="s">
        <v>65</v>
      </c>
      <c r="I230" s="30"/>
      <c r="J230" s="22" t="s">
        <v>62</v>
      </c>
      <c r="L230" s="48" t="s">
        <v>63</v>
      </c>
      <c r="M230" s="27"/>
      <c r="N230" s="30"/>
      <c r="O230" s="86" t="s">
        <v>68</v>
      </c>
      <c r="R230" s="101" t="s">
        <v>62</v>
      </c>
      <c r="T230" s="108" t="s">
        <v>63</v>
      </c>
      <c r="U230" s="27"/>
      <c r="V230" s="30"/>
      <c r="W230" s="86" t="s">
        <v>62</v>
      </c>
      <c r="Y230" s="30"/>
      <c r="Z230" s="22" t="s">
        <v>62</v>
      </c>
      <c r="AA230" s="30"/>
      <c r="AB230" s="22" t="s">
        <v>101</v>
      </c>
      <c r="AD230" s="25" t="s">
        <v>101</v>
      </c>
      <c r="AE230" s="30"/>
    </row>
    <row r="231" spans="1:31" x14ac:dyDescent="0.2">
      <c r="A231" s="14">
        <v>86.5</v>
      </c>
      <c r="B231" t="s">
        <v>64</v>
      </c>
      <c r="E231" s="25" t="s">
        <v>70</v>
      </c>
      <c r="F231" s="27"/>
      <c r="G231" s="27"/>
      <c r="H231" s="48" t="s">
        <v>70</v>
      </c>
      <c r="I231" s="30"/>
      <c r="J231" s="22" t="s">
        <v>70</v>
      </c>
      <c r="L231" s="48" t="s">
        <v>63</v>
      </c>
      <c r="M231" s="22" t="s">
        <v>70</v>
      </c>
      <c r="N231" s="30"/>
      <c r="O231" s="86" t="s">
        <v>62</v>
      </c>
      <c r="R231" s="101" t="s">
        <v>62</v>
      </c>
      <c r="T231" s="108" t="s">
        <v>66</v>
      </c>
      <c r="U231" s="110" t="s">
        <v>63</v>
      </c>
      <c r="V231" s="30"/>
      <c r="W231" s="86" t="s">
        <v>70</v>
      </c>
      <c r="Y231" s="30"/>
      <c r="Z231" s="22" t="s">
        <v>70</v>
      </c>
      <c r="AA231" s="30"/>
      <c r="AB231" s="22" t="s">
        <v>68</v>
      </c>
      <c r="AD231" s="25" t="s">
        <v>70</v>
      </c>
      <c r="AE231" s="30"/>
    </row>
    <row r="232" spans="1:31" x14ac:dyDescent="0.2">
      <c r="A232" s="14">
        <v>87</v>
      </c>
      <c r="B232" t="s">
        <v>70</v>
      </c>
      <c r="E232" s="25" t="s">
        <v>70</v>
      </c>
      <c r="F232" s="27"/>
      <c r="G232" s="27"/>
      <c r="H232" s="48" t="s">
        <v>70</v>
      </c>
      <c r="I232" s="30" t="s">
        <v>63</v>
      </c>
      <c r="J232" s="22" t="s">
        <v>62</v>
      </c>
      <c r="L232" s="48" t="s">
        <v>70</v>
      </c>
      <c r="M232" s="27"/>
      <c r="N232" s="30"/>
      <c r="O232" s="86" t="s">
        <v>70</v>
      </c>
      <c r="R232" s="101" t="s">
        <v>70</v>
      </c>
      <c r="T232" s="108" t="s">
        <v>70</v>
      </c>
      <c r="U232" s="27"/>
      <c r="V232" s="30"/>
      <c r="W232" s="86" t="s">
        <v>70</v>
      </c>
      <c r="Y232" s="30"/>
      <c r="Z232" s="22" t="s">
        <v>70</v>
      </c>
      <c r="AA232" s="30"/>
      <c r="AB232" s="22" t="s">
        <v>70</v>
      </c>
      <c r="AD232" s="25" t="s">
        <v>70</v>
      </c>
      <c r="AE232" s="30"/>
    </row>
    <row r="233" spans="1:31" x14ac:dyDescent="0.2">
      <c r="A233" s="14">
        <v>87.5</v>
      </c>
      <c r="B233" t="s">
        <v>64</v>
      </c>
      <c r="E233" s="25" t="s">
        <v>65</v>
      </c>
      <c r="F233" s="27"/>
      <c r="G233" s="27"/>
      <c r="H233" s="48" t="s">
        <v>62</v>
      </c>
      <c r="I233" s="30"/>
      <c r="J233" s="22" t="s">
        <v>70</v>
      </c>
      <c r="L233" s="48" t="s">
        <v>70</v>
      </c>
      <c r="M233" s="27"/>
      <c r="N233" s="30"/>
      <c r="O233" s="86" t="s">
        <v>63</v>
      </c>
      <c r="P233" s="36" t="s">
        <v>70</v>
      </c>
      <c r="R233" s="101" t="s">
        <v>70</v>
      </c>
      <c r="T233" s="108" t="s">
        <v>70</v>
      </c>
      <c r="U233" s="27"/>
      <c r="V233" s="30"/>
      <c r="W233" s="86" t="s">
        <v>70</v>
      </c>
      <c r="Y233" s="30"/>
      <c r="Z233" s="22" t="s">
        <v>70</v>
      </c>
      <c r="AA233" s="30"/>
      <c r="AB233" s="22" t="s">
        <v>70</v>
      </c>
      <c r="AC233" t="s">
        <v>101</v>
      </c>
      <c r="AD233" s="25" t="s">
        <v>70</v>
      </c>
      <c r="AE233" s="30"/>
    </row>
    <row r="234" spans="1:31" x14ac:dyDescent="0.2">
      <c r="A234" s="14">
        <v>88</v>
      </c>
      <c r="B234" t="s">
        <v>70</v>
      </c>
      <c r="E234" s="25" t="s">
        <v>70</v>
      </c>
      <c r="F234" s="27"/>
      <c r="G234" s="27"/>
      <c r="H234" s="48" t="s">
        <v>70</v>
      </c>
      <c r="I234" s="30"/>
      <c r="J234" s="22" t="s">
        <v>70</v>
      </c>
      <c r="L234" s="48" t="s">
        <v>66</v>
      </c>
      <c r="M234" s="27"/>
      <c r="N234" s="30"/>
      <c r="O234" s="86" t="s">
        <v>63</v>
      </c>
      <c r="P234" s="36" t="s">
        <v>66</v>
      </c>
      <c r="R234" s="101" t="s">
        <v>70</v>
      </c>
      <c r="T234" s="108" t="s">
        <v>70</v>
      </c>
      <c r="U234" s="27"/>
      <c r="V234" s="30"/>
      <c r="W234" s="86" t="s">
        <v>70</v>
      </c>
      <c r="Y234" s="30"/>
      <c r="Z234" s="22" t="s">
        <v>70</v>
      </c>
      <c r="AA234" s="30"/>
      <c r="AB234" s="22" t="s">
        <v>70</v>
      </c>
      <c r="AD234" s="25" t="s">
        <v>70</v>
      </c>
      <c r="AE234" s="30"/>
    </row>
    <row r="235" spans="1:31" x14ac:dyDescent="0.2">
      <c r="A235" s="14">
        <v>88.5</v>
      </c>
      <c r="B235" t="s">
        <v>64</v>
      </c>
      <c r="C235" t="s">
        <v>70</v>
      </c>
      <c r="E235" s="25" t="s">
        <v>70</v>
      </c>
      <c r="F235" s="27"/>
      <c r="G235" s="27"/>
      <c r="H235" s="48" t="s">
        <v>70</v>
      </c>
      <c r="I235" s="30" t="s">
        <v>63</v>
      </c>
      <c r="J235" s="22" t="s">
        <v>70</v>
      </c>
      <c r="L235" s="48" t="s">
        <v>70</v>
      </c>
      <c r="M235" s="27"/>
      <c r="N235" s="30"/>
      <c r="O235" s="86" t="s">
        <v>66</v>
      </c>
      <c r="P235" s="36" t="s">
        <v>70</v>
      </c>
      <c r="R235" s="101" t="s">
        <v>70</v>
      </c>
      <c r="T235" s="108" t="s">
        <v>70</v>
      </c>
      <c r="U235" s="27"/>
      <c r="V235" s="30"/>
      <c r="W235" s="86" t="s">
        <v>70</v>
      </c>
      <c r="Y235" s="30"/>
      <c r="Z235" s="22" t="s">
        <v>70</v>
      </c>
      <c r="AA235" s="30"/>
      <c r="AB235" s="22" t="s">
        <v>66</v>
      </c>
      <c r="AD235" s="25" t="s">
        <v>70</v>
      </c>
      <c r="AE235" s="30"/>
    </row>
    <row r="236" spans="1:31" x14ac:dyDescent="0.2">
      <c r="A236" s="14">
        <v>89</v>
      </c>
      <c r="B236" t="s">
        <v>62</v>
      </c>
      <c r="E236" s="25" t="s">
        <v>62</v>
      </c>
      <c r="F236" s="27"/>
      <c r="G236" s="27"/>
      <c r="H236" s="48" t="s">
        <v>70</v>
      </c>
      <c r="I236" s="30"/>
      <c r="J236" s="22" t="s">
        <v>62</v>
      </c>
      <c r="L236" s="48" t="s">
        <v>70</v>
      </c>
      <c r="M236" s="27"/>
      <c r="N236" s="30"/>
      <c r="O236" s="86" t="s">
        <v>66</v>
      </c>
      <c r="P236" s="36" t="s">
        <v>70</v>
      </c>
      <c r="R236" s="101" t="s">
        <v>66</v>
      </c>
      <c r="T236" s="108" t="s">
        <v>62</v>
      </c>
      <c r="U236" s="27"/>
      <c r="V236" s="30"/>
      <c r="W236" s="86" t="s">
        <v>70</v>
      </c>
      <c r="X236" t="s">
        <v>66</v>
      </c>
      <c r="Y236" s="30"/>
      <c r="Z236" s="22" t="s">
        <v>70</v>
      </c>
      <c r="AA236" s="30"/>
      <c r="AB236" s="22" t="s">
        <v>66</v>
      </c>
      <c r="AD236" s="25" t="s">
        <v>70</v>
      </c>
      <c r="AE236" s="30"/>
    </row>
    <row r="237" spans="1:31" x14ac:dyDescent="0.2">
      <c r="A237" s="14">
        <v>89.5</v>
      </c>
      <c r="B237" t="s">
        <v>70</v>
      </c>
      <c r="E237" s="25" t="s">
        <v>70</v>
      </c>
      <c r="F237" s="27"/>
      <c r="G237" s="27"/>
      <c r="H237" s="48" t="s">
        <v>62</v>
      </c>
      <c r="I237" s="30"/>
      <c r="J237" s="22" t="s">
        <v>70</v>
      </c>
      <c r="L237" s="48" t="s">
        <v>70</v>
      </c>
      <c r="M237" s="27"/>
      <c r="N237" s="30"/>
      <c r="O237" s="86" t="s">
        <v>63</v>
      </c>
      <c r="R237" s="101" t="s">
        <v>62</v>
      </c>
      <c r="T237" s="108" t="s">
        <v>70</v>
      </c>
      <c r="U237" s="27"/>
      <c r="V237" s="30"/>
      <c r="W237" s="86" t="s">
        <v>70</v>
      </c>
      <c r="X237" t="s">
        <v>66</v>
      </c>
      <c r="Y237" s="30"/>
      <c r="Z237" s="22" t="s">
        <v>70</v>
      </c>
      <c r="AA237" s="30"/>
      <c r="AB237" s="22" t="s">
        <v>66</v>
      </c>
      <c r="AC237" s="22" t="s">
        <v>101</v>
      </c>
      <c r="AD237" s="25" t="s">
        <v>70</v>
      </c>
      <c r="AE237" s="30"/>
    </row>
    <row r="238" spans="1:31" x14ac:dyDescent="0.2">
      <c r="A238" s="14">
        <v>90</v>
      </c>
      <c r="B238" t="s">
        <v>62</v>
      </c>
      <c r="E238" s="25" t="s">
        <v>62</v>
      </c>
      <c r="F238" s="27"/>
      <c r="G238" s="27"/>
      <c r="H238" s="48" t="s">
        <v>66</v>
      </c>
      <c r="I238" s="30"/>
      <c r="J238" s="22" t="s">
        <v>62</v>
      </c>
      <c r="L238" s="48" t="s">
        <v>66</v>
      </c>
      <c r="M238" s="27"/>
      <c r="N238" s="30"/>
      <c r="O238" s="86" t="s">
        <v>63</v>
      </c>
      <c r="P238" s="36" t="s">
        <v>66</v>
      </c>
      <c r="Q238" s="85" t="s">
        <v>70</v>
      </c>
      <c r="R238" s="101" t="s">
        <v>62</v>
      </c>
      <c r="T238" s="108" t="s">
        <v>66</v>
      </c>
      <c r="U238" s="27"/>
      <c r="V238" s="30"/>
      <c r="W238" s="86" t="s">
        <v>66</v>
      </c>
      <c r="Y238" s="30"/>
      <c r="Z238" s="22" t="s">
        <v>66</v>
      </c>
      <c r="AA238" s="30"/>
      <c r="AB238" s="22" t="s">
        <v>66</v>
      </c>
      <c r="AD238" s="25" t="s">
        <v>70</v>
      </c>
      <c r="AE238" s="30"/>
    </row>
    <row r="239" spans="1:31" x14ac:dyDescent="0.2">
      <c r="A239" s="14">
        <v>90.5</v>
      </c>
      <c r="B239" t="s">
        <v>62</v>
      </c>
      <c r="E239" s="25" t="s">
        <v>70</v>
      </c>
      <c r="F239" s="27"/>
      <c r="G239" s="27"/>
      <c r="H239" s="48" t="s">
        <v>62</v>
      </c>
      <c r="I239" s="30"/>
      <c r="J239" s="22" t="s">
        <v>70</v>
      </c>
      <c r="L239" s="48" t="s">
        <v>70</v>
      </c>
      <c r="M239" s="27"/>
      <c r="N239" s="30"/>
      <c r="O239" s="86" t="s">
        <v>66</v>
      </c>
      <c r="R239" s="101" t="s">
        <v>66</v>
      </c>
      <c r="S239" s="36" t="s">
        <v>70</v>
      </c>
      <c r="T239" s="108" t="s">
        <v>70</v>
      </c>
      <c r="U239" s="27"/>
      <c r="V239" s="30"/>
      <c r="W239" s="86" t="s">
        <v>70</v>
      </c>
      <c r="Y239" s="30"/>
      <c r="Z239" s="22" t="s">
        <v>70</v>
      </c>
      <c r="AA239" s="30"/>
      <c r="AB239" s="22" t="s">
        <v>66</v>
      </c>
      <c r="AC239" t="s">
        <v>68</v>
      </c>
      <c r="AD239" s="25" t="s">
        <v>70</v>
      </c>
      <c r="AE239" s="30"/>
    </row>
    <row r="240" spans="1:31" x14ac:dyDescent="0.2">
      <c r="A240" s="14">
        <v>91</v>
      </c>
      <c r="B240" t="s">
        <v>64</v>
      </c>
      <c r="E240" s="25" t="s">
        <v>62</v>
      </c>
      <c r="F240" s="27"/>
      <c r="G240" s="27"/>
      <c r="H240" s="48" t="s">
        <v>70</v>
      </c>
      <c r="I240" s="30"/>
      <c r="J240" s="22" t="s">
        <v>62</v>
      </c>
      <c r="L240" s="48" t="s">
        <v>66</v>
      </c>
      <c r="M240" s="27"/>
      <c r="N240" s="30"/>
      <c r="O240" s="86" t="s">
        <v>66</v>
      </c>
      <c r="P240" s="36" t="s">
        <v>70</v>
      </c>
      <c r="R240" s="101" t="s">
        <v>66</v>
      </c>
      <c r="T240" s="108" t="s">
        <v>70</v>
      </c>
      <c r="U240" s="27"/>
      <c r="V240" s="30"/>
      <c r="W240" s="86" t="s">
        <v>70</v>
      </c>
      <c r="Y240" s="30"/>
      <c r="Z240" s="22" t="s">
        <v>70</v>
      </c>
      <c r="AA240" s="30" t="s">
        <v>66</v>
      </c>
      <c r="AB240" s="22" t="s">
        <v>66</v>
      </c>
      <c r="AC240" s="22" t="s">
        <v>70</v>
      </c>
      <c r="AD240" s="25" t="s">
        <v>70</v>
      </c>
      <c r="AE240" s="30" t="s">
        <v>101</v>
      </c>
    </row>
    <row r="241" spans="1:31" x14ac:dyDescent="0.2">
      <c r="A241" s="14">
        <v>91.5</v>
      </c>
      <c r="B241" t="s">
        <v>70</v>
      </c>
      <c r="E241" s="25" t="s">
        <v>70</v>
      </c>
      <c r="F241" s="27"/>
      <c r="G241" s="27"/>
      <c r="H241" s="48" t="s">
        <v>70</v>
      </c>
      <c r="I241" s="30"/>
      <c r="J241" s="22" t="s">
        <v>70</v>
      </c>
      <c r="L241" s="48" t="s">
        <v>70</v>
      </c>
      <c r="M241" s="27"/>
      <c r="N241" s="30"/>
      <c r="O241" s="86" t="s">
        <v>66</v>
      </c>
      <c r="P241" s="36" t="s">
        <v>70</v>
      </c>
      <c r="R241" s="101" t="s">
        <v>70</v>
      </c>
      <c r="T241" s="108" t="s">
        <v>70</v>
      </c>
      <c r="U241" s="27"/>
      <c r="V241" s="30"/>
      <c r="W241" s="86" t="s">
        <v>70</v>
      </c>
      <c r="Y241" s="30"/>
      <c r="Z241" s="22" t="s">
        <v>70</v>
      </c>
      <c r="AA241" s="30"/>
      <c r="AB241" s="22" t="s">
        <v>70</v>
      </c>
      <c r="AD241" s="25" t="s">
        <v>70</v>
      </c>
      <c r="AE241" s="30"/>
    </row>
    <row r="242" spans="1:31" x14ac:dyDescent="0.2">
      <c r="A242" s="14">
        <v>92</v>
      </c>
      <c r="B242" t="s">
        <v>70</v>
      </c>
      <c r="E242" s="25" t="s">
        <v>70</v>
      </c>
      <c r="F242" s="27"/>
      <c r="G242" s="27"/>
      <c r="H242" s="48" t="s">
        <v>70</v>
      </c>
      <c r="I242" s="30" t="s">
        <v>66</v>
      </c>
      <c r="J242" s="22" t="s">
        <v>70</v>
      </c>
      <c r="L242" s="48" t="s">
        <v>70</v>
      </c>
      <c r="M242" s="27"/>
      <c r="N242" s="30"/>
      <c r="O242" s="86" t="s">
        <v>70</v>
      </c>
      <c r="R242" s="101" t="s">
        <v>66</v>
      </c>
      <c r="S242" s="36" t="s">
        <v>70</v>
      </c>
      <c r="T242" s="108" t="s">
        <v>70</v>
      </c>
      <c r="U242" s="85" t="s">
        <v>66</v>
      </c>
      <c r="V242" s="30"/>
      <c r="W242" s="86" t="s">
        <v>70</v>
      </c>
      <c r="Y242" s="30"/>
      <c r="Z242" s="22" t="s">
        <v>70</v>
      </c>
      <c r="AA242" s="30"/>
      <c r="AB242" s="22" t="s">
        <v>70</v>
      </c>
      <c r="AD242" s="25" t="s">
        <v>70</v>
      </c>
      <c r="AE242" s="30"/>
    </row>
    <row r="243" spans="1:31" x14ac:dyDescent="0.2">
      <c r="A243" s="14">
        <v>92.5</v>
      </c>
      <c r="B243" t="s">
        <v>70</v>
      </c>
      <c r="E243" s="25" t="s">
        <v>70</v>
      </c>
      <c r="F243" s="27"/>
      <c r="G243" s="27"/>
      <c r="H243" s="48" t="s">
        <v>70</v>
      </c>
      <c r="I243" s="30"/>
      <c r="J243" s="22" t="s">
        <v>70</v>
      </c>
      <c r="L243" s="48" t="s">
        <v>70</v>
      </c>
      <c r="M243" s="27"/>
      <c r="N243" s="30"/>
      <c r="O243" s="86" t="s">
        <v>70</v>
      </c>
      <c r="R243" s="101" t="s">
        <v>70</v>
      </c>
      <c r="T243" s="108" t="s">
        <v>70</v>
      </c>
      <c r="U243" s="27"/>
      <c r="V243" s="30"/>
      <c r="W243" s="86" t="s">
        <v>70</v>
      </c>
      <c r="X243" t="s">
        <v>63</v>
      </c>
      <c r="Y243" s="30"/>
      <c r="Z243" s="22" t="s">
        <v>70</v>
      </c>
      <c r="AA243" s="30"/>
      <c r="AB243" s="22" t="s">
        <v>70</v>
      </c>
      <c r="AD243" s="25" t="s">
        <v>66</v>
      </c>
      <c r="AE243" s="30"/>
    </row>
    <row r="244" spans="1:31" x14ac:dyDescent="0.2">
      <c r="A244" s="14">
        <v>93</v>
      </c>
      <c r="B244" t="s">
        <v>62</v>
      </c>
      <c r="E244" s="25" t="s">
        <v>70</v>
      </c>
      <c r="F244" s="27"/>
      <c r="G244" s="27"/>
      <c r="H244" s="48" t="s">
        <v>70</v>
      </c>
      <c r="I244" s="30"/>
      <c r="J244" s="22" t="s">
        <v>70</v>
      </c>
      <c r="L244" s="48" t="s">
        <v>70</v>
      </c>
      <c r="M244" s="27"/>
      <c r="N244" s="30"/>
      <c r="O244" s="86" t="s">
        <v>70</v>
      </c>
      <c r="R244" s="101" t="s">
        <v>70</v>
      </c>
      <c r="T244" s="108" t="s">
        <v>70</v>
      </c>
      <c r="U244" s="27"/>
      <c r="V244" s="30"/>
      <c r="W244" s="86" t="s">
        <v>70</v>
      </c>
      <c r="Y244" s="30"/>
      <c r="Z244" s="22" t="s">
        <v>70</v>
      </c>
      <c r="AA244" s="30"/>
      <c r="AB244" s="22" t="s">
        <v>70</v>
      </c>
      <c r="AC244" t="s">
        <v>101</v>
      </c>
      <c r="AD244" s="25" t="s">
        <v>70</v>
      </c>
      <c r="AE244" s="30"/>
    </row>
    <row r="245" spans="1:31" x14ac:dyDescent="0.2">
      <c r="A245" s="14">
        <v>93.5</v>
      </c>
      <c r="B245" t="s">
        <v>70</v>
      </c>
      <c r="E245" s="25" t="s">
        <v>70</v>
      </c>
      <c r="F245" s="27"/>
      <c r="G245" s="27"/>
      <c r="H245" s="48" t="s">
        <v>70</v>
      </c>
      <c r="I245" s="30"/>
      <c r="J245" s="22" t="s">
        <v>70</v>
      </c>
      <c r="L245" s="48" t="s">
        <v>70</v>
      </c>
      <c r="M245" s="27"/>
      <c r="N245" s="30"/>
      <c r="O245" s="86" t="s">
        <v>70</v>
      </c>
      <c r="R245" s="101" t="s">
        <v>70</v>
      </c>
      <c r="T245" s="108" t="s">
        <v>70</v>
      </c>
      <c r="U245" s="27"/>
      <c r="V245" s="30"/>
      <c r="W245" s="86" t="s">
        <v>70</v>
      </c>
      <c r="Y245" s="30"/>
      <c r="Z245" s="22" t="s">
        <v>70</v>
      </c>
      <c r="AA245" s="30"/>
      <c r="AB245" s="22" t="s">
        <v>70</v>
      </c>
      <c r="AD245" s="25" t="s">
        <v>70</v>
      </c>
      <c r="AE245" s="30"/>
    </row>
    <row r="246" spans="1:31" x14ac:dyDescent="0.2">
      <c r="A246" s="14">
        <v>94</v>
      </c>
      <c r="B246" t="s">
        <v>62</v>
      </c>
      <c r="E246" s="25" t="s">
        <v>62</v>
      </c>
      <c r="F246" s="27"/>
      <c r="G246" s="27"/>
      <c r="H246" s="48" t="s">
        <v>62</v>
      </c>
      <c r="I246" s="30"/>
      <c r="J246" s="22" t="s">
        <v>62</v>
      </c>
      <c r="L246" s="48" t="s">
        <v>66</v>
      </c>
      <c r="M246" s="27"/>
      <c r="N246" s="30"/>
      <c r="O246" s="86" t="s">
        <v>62</v>
      </c>
      <c r="R246" s="101" t="s">
        <v>62</v>
      </c>
      <c r="T246" s="108" t="s">
        <v>62</v>
      </c>
      <c r="U246" s="27"/>
      <c r="V246" s="30"/>
      <c r="W246" s="86" t="s">
        <v>70</v>
      </c>
      <c r="X246" t="s">
        <v>63</v>
      </c>
      <c r="Y246" s="30"/>
      <c r="Z246" s="22" t="s">
        <v>70</v>
      </c>
      <c r="AA246" s="30"/>
      <c r="AB246" s="22" t="s">
        <v>70</v>
      </c>
      <c r="AD246" s="25" t="s">
        <v>70</v>
      </c>
      <c r="AE246" s="30"/>
    </row>
    <row r="247" spans="1:31" x14ac:dyDescent="0.2">
      <c r="A247" s="14">
        <v>94.5</v>
      </c>
      <c r="B247" t="s">
        <v>70</v>
      </c>
      <c r="E247" s="25" t="s">
        <v>70</v>
      </c>
      <c r="F247" s="27"/>
      <c r="G247" s="27"/>
      <c r="H247" s="48" t="s">
        <v>70</v>
      </c>
      <c r="I247" s="30"/>
      <c r="J247" s="22" t="s">
        <v>70</v>
      </c>
      <c r="L247" s="48" t="s">
        <v>70</v>
      </c>
      <c r="M247" s="27"/>
      <c r="N247" s="30"/>
      <c r="O247" s="86" t="s">
        <v>70</v>
      </c>
      <c r="R247" s="101" t="s">
        <v>70</v>
      </c>
      <c r="T247" s="108" t="s">
        <v>62</v>
      </c>
      <c r="U247" s="27"/>
      <c r="V247" s="30"/>
      <c r="W247" s="86" t="s">
        <v>70</v>
      </c>
      <c r="Y247" s="30"/>
      <c r="Z247" s="22" t="s">
        <v>70</v>
      </c>
      <c r="AA247" s="30"/>
      <c r="AB247" s="22" t="s">
        <v>70</v>
      </c>
      <c r="AD247" s="25" t="s">
        <v>70</v>
      </c>
      <c r="AE247" s="30"/>
    </row>
    <row r="248" spans="1:31" x14ac:dyDescent="0.2">
      <c r="A248" s="14">
        <v>95</v>
      </c>
      <c r="B248" t="s">
        <v>70</v>
      </c>
      <c r="E248" s="25" t="s">
        <v>70</v>
      </c>
      <c r="F248" s="27"/>
      <c r="G248" s="27"/>
      <c r="H248" s="48" t="s">
        <v>66</v>
      </c>
      <c r="I248" s="30"/>
      <c r="J248" s="22" t="s">
        <v>70</v>
      </c>
      <c r="L248" s="48" t="s">
        <v>70</v>
      </c>
      <c r="M248" s="27"/>
      <c r="N248" s="30"/>
      <c r="O248" s="86" t="s">
        <v>70</v>
      </c>
      <c r="R248" s="101" t="s">
        <v>70</v>
      </c>
      <c r="T248" s="108" t="s">
        <v>70</v>
      </c>
      <c r="U248" s="27"/>
      <c r="V248" s="30"/>
      <c r="W248" s="86" t="s">
        <v>70</v>
      </c>
      <c r="Y248" s="30"/>
      <c r="Z248" s="22" t="s">
        <v>70</v>
      </c>
      <c r="AA248" s="30"/>
      <c r="AB248" s="22" t="s">
        <v>70</v>
      </c>
      <c r="AD248" s="25" t="s">
        <v>70</v>
      </c>
      <c r="AE248" s="30"/>
    </row>
    <row r="249" spans="1:31" x14ac:dyDescent="0.2">
      <c r="A249" s="14">
        <v>95.5</v>
      </c>
      <c r="B249" t="s">
        <v>70</v>
      </c>
      <c r="E249" s="25" t="s">
        <v>70</v>
      </c>
      <c r="F249" s="27"/>
      <c r="G249" s="27"/>
      <c r="H249" s="48" t="s">
        <v>70</v>
      </c>
      <c r="I249" s="30"/>
      <c r="J249" s="22" t="s">
        <v>70</v>
      </c>
      <c r="L249" s="48" t="s">
        <v>70</v>
      </c>
      <c r="M249" s="27"/>
      <c r="N249" s="30"/>
      <c r="O249" s="86" t="s">
        <v>70</v>
      </c>
      <c r="R249" s="101" t="s">
        <v>70</v>
      </c>
      <c r="T249" s="108" t="s">
        <v>70</v>
      </c>
      <c r="U249" s="27"/>
      <c r="V249" s="30"/>
      <c r="W249" s="86" t="s">
        <v>70</v>
      </c>
      <c r="Y249" s="30"/>
      <c r="Z249" s="22" t="s">
        <v>70</v>
      </c>
      <c r="AA249" s="30"/>
      <c r="AB249" s="22" t="s">
        <v>70</v>
      </c>
      <c r="AC249" t="s">
        <v>101</v>
      </c>
      <c r="AD249" s="25" t="s">
        <v>70</v>
      </c>
      <c r="AE249" s="30"/>
    </row>
    <row r="250" spans="1:31" x14ac:dyDescent="0.2">
      <c r="A250" s="14">
        <v>96</v>
      </c>
      <c r="B250" t="s">
        <v>70</v>
      </c>
      <c r="E250" s="25" t="s">
        <v>62</v>
      </c>
      <c r="F250" s="27"/>
      <c r="G250" s="27"/>
      <c r="H250" s="48" t="s">
        <v>70</v>
      </c>
      <c r="I250" s="30"/>
      <c r="J250" s="22" t="s">
        <v>62</v>
      </c>
      <c r="L250" s="48" t="s">
        <v>70</v>
      </c>
      <c r="M250" s="27"/>
      <c r="N250" s="30"/>
      <c r="O250" s="86" t="s">
        <v>63</v>
      </c>
      <c r="P250" s="36" t="s">
        <v>70</v>
      </c>
      <c r="Q250" s="85" t="s">
        <v>68</v>
      </c>
      <c r="R250" s="101" t="s">
        <v>70</v>
      </c>
      <c r="T250" s="108" t="s">
        <v>70</v>
      </c>
      <c r="U250" s="27"/>
      <c r="V250" s="30"/>
      <c r="W250" s="86" t="s">
        <v>70</v>
      </c>
      <c r="Y250" s="30"/>
      <c r="Z250" s="22" t="s">
        <v>70</v>
      </c>
      <c r="AA250" s="30"/>
      <c r="AB250" s="22" t="s">
        <v>70</v>
      </c>
      <c r="AD250" s="25" t="s">
        <v>70</v>
      </c>
      <c r="AE250" s="30"/>
    </row>
    <row r="251" spans="1:31" x14ac:dyDescent="0.2">
      <c r="A251" s="14">
        <v>96.5</v>
      </c>
      <c r="B251" t="s">
        <v>62</v>
      </c>
      <c r="E251" s="25" t="s">
        <v>70</v>
      </c>
      <c r="F251" s="27"/>
      <c r="G251" s="27"/>
      <c r="H251" s="48" t="s">
        <v>62</v>
      </c>
      <c r="I251" s="30"/>
      <c r="J251" s="22" t="s">
        <v>70</v>
      </c>
      <c r="L251" s="48" t="s">
        <v>70</v>
      </c>
      <c r="M251" s="27"/>
      <c r="N251" s="30"/>
      <c r="O251" s="86" t="s">
        <v>70</v>
      </c>
      <c r="R251" s="101" t="s">
        <v>70</v>
      </c>
      <c r="T251" s="108" t="s">
        <v>70</v>
      </c>
      <c r="U251" s="27"/>
      <c r="V251" s="30"/>
      <c r="W251" s="86" t="s">
        <v>70</v>
      </c>
      <c r="Y251" s="30"/>
      <c r="Z251" s="22" t="s">
        <v>70</v>
      </c>
      <c r="AA251" s="30"/>
      <c r="AB251" s="22" t="s">
        <v>70</v>
      </c>
      <c r="AD251" s="25" t="s">
        <v>70</v>
      </c>
      <c r="AE251" s="30"/>
    </row>
    <row r="252" spans="1:31" x14ac:dyDescent="0.2">
      <c r="A252" s="14">
        <v>97</v>
      </c>
      <c r="B252" t="s">
        <v>64</v>
      </c>
      <c r="E252" s="25" t="s">
        <v>62</v>
      </c>
      <c r="F252" s="27"/>
      <c r="G252" s="27"/>
      <c r="H252" s="48" t="s">
        <v>70</v>
      </c>
      <c r="I252" s="30"/>
      <c r="J252" s="22" t="s">
        <v>70</v>
      </c>
      <c r="L252" s="48" t="s">
        <v>70</v>
      </c>
      <c r="M252" s="27"/>
      <c r="N252" s="30"/>
      <c r="O252" s="86" t="s">
        <v>62</v>
      </c>
      <c r="R252" s="101" t="s">
        <v>70</v>
      </c>
      <c r="T252" s="108" t="s">
        <v>70</v>
      </c>
      <c r="U252" s="27"/>
      <c r="V252" s="30"/>
      <c r="W252" s="86" t="s">
        <v>70</v>
      </c>
      <c r="X252" t="s">
        <v>63</v>
      </c>
      <c r="Y252" s="30"/>
      <c r="Z252" s="22" t="s">
        <v>70</v>
      </c>
      <c r="AA252" s="30"/>
      <c r="AB252" s="22" t="s">
        <v>70</v>
      </c>
      <c r="AD252" s="25" t="s">
        <v>70</v>
      </c>
      <c r="AE252" s="30"/>
    </row>
    <row r="253" spans="1:31" x14ac:dyDescent="0.2">
      <c r="A253" s="14">
        <v>97.5</v>
      </c>
      <c r="B253" t="s">
        <v>64</v>
      </c>
      <c r="E253" s="25" t="s">
        <v>70</v>
      </c>
      <c r="F253" s="27"/>
      <c r="G253" s="27"/>
      <c r="H253" s="48" t="s">
        <v>62</v>
      </c>
      <c r="I253" s="30"/>
      <c r="J253" s="22" t="s">
        <v>70</v>
      </c>
      <c r="L253" s="48" t="s">
        <v>70</v>
      </c>
      <c r="M253" s="27"/>
      <c r="N253" s="30"/>
      <c r="O253" s="86" t="s">
        <v>70</v>
      </c>
      <c r="R253" s="101" t="s">
        <v>70</v>
      </c>
      <c r="S253" s="36" t="s">
        <v>66</v>
      </c>
      <c r="T253" s="108" t="s">
        <v>70</v>
      </c>
      <c r="U253" s="27"/>
      <c r="V253" s="30"/>
      <c r="W253" s="86" t="s">
        <v>70</v>
      </c>
      <c r="X253" t="s">
        <v>68</v>
      </c>
      <c r="Y253" s="30"/>
      <c r="Z253" s="22" t="s">
        <v>70</v>
      </c>
      <c r="AA253" s="30"/>
      <c r="AB253" s="22" t="s">
        <v>70</v>
      </c>
      <c r="AD253" s="25" t="s">
        <v>70</v>
      </c>
      <c r="AE253" s="30"/>
    </row>
    <row r="254" spans="1:31" x14ac:dyDescent="0.2">
      <c r="A254" s="14">
        <v>98</v>
      </c>
      <c r="B254" t="s">
        <v>70</v>
      </c>
      <c r="E254" s="25" t="s">
        <v>70</v>
      </c>
      <c r="F254" s="27"/>
      <c r="G254" s="27"/>
      <c r="H254" s="48" t="s">
        <v>70</v>
      </c>
      <c r="I254" s="30"/>
      <c r="J254" s="22" t="s">
        <v>70</v>
      </c>
      <c r="L254" s="48" t="s">
        <v>70</v>
      </c>
      <c r="M254" s="27"/>
      <c r="N254" s="30"/>
      <c r="O254" s="86" t="s">
        <v>70</v>
      </c>
      <c r="R254" s="101" t="s">
        <v>70</v>
      </c>
      <c r="T254" s="108" t="s">
        <v>70</v>
      </c>
      <c r="U254" s="27"/>
      <c r="V254" s="30"/>
      <c r="W254" s="86" t="s">
        <v>70</v>
      </c>
      <c r="Y254" s="30"/>
      <c r="Z254" s="22" t="s">
        <v>70</v>
      </c>
      <c r="AA254" s="30"/>
      <c r="AB254" s="22" t="s">
        <v>70</v>
      </c>
      <c r="AD254" s="25" t="s">
        <v>70</v>
      </c>
      <c r="AE254" s="30"/>
    </row>
    <row r="255" spans="1:31" x14ac:dyDescent="0.2">
      <c r="A255" s="14">
        <v>98.5</v>
      </c>
      <c r="B255" t="s">
        <v>70</v>
      </c>
      <c r="E255" s="25" t="s">
        <v>70</v>
      </c>
      <c r="F255" s="27" t="s">
        <v>66</v>
      </c>
      <c r="G255" s="27"/>
      <c r="H255" s="48" t="s">
        <v>70</v>
      </c>
      <c r="I255" s="30"/>
      <c r="J255" s="22" t="s">
        <v>70</v>
      </c>
      <c r="L255" s="48" t="s">
        <v>70</v>
      </c>
      <c r="M255" s="27"/>
      <c r="N255" s="30"/>
      <c r="O255" s="86" t="s">
        <v>70</v>
      </c>
      <c r="R255" s="101" t="s">
        <v>70</v>
      </c>
      <c r="T255" s="108" t="s">
        <v>70</v>
      </c>
      <c r="U255" s="27"/>
      <c r="V255" s="30"/>
      <c r="W255" s="86" t="s">
        <v>70</v>
      </c>
      <c r="Y255" s="30"/>
      <c r="Z255" s="22" t="s">
        <v>70</v>
      </c>
      <c r="AA255" s="30"/>
      <c r="AB255" s="22" t="s">
        <v>70</v>
      </c>
      <c r="AD255" s="25" t="s">
        <v>70</v>
      </c>
      <c r="AE255" s="30"/>
    </row>
    <row r="256" spans="1:31" x14ac:dyDescent="0.2">
      <c r="A256" s="14">
        <v>99</v>
      </c>
      <c r="B256" t="s">
        <v>70</v>
      </c>
      <c r="E256" s="25" t="s">
        <v>70</v>
      </c>
      <c r="F256" s="27"/>
      <c r="G256" s="27"/>
      <c r="H256" s="48" t="s">
        <v>70</v>
      </c>
      <c r="I256" s="30" t="s">
        <v>65</v>
      </c>
      <c r="J256" s="22" t="s">
        <v>70</v>
      </c>
      <c r="L256" s="48" t="s">
        <v>66</v>
      </c>
      <c r="M256" s="27"/>
      <c r="N256" s="30"/>
      <c r="O256" s="86" t="s">
        <v>70</v>
      </c>
      <c r="R256" s="101" t="s">
        <v>70</v>
      </c>
      <c r="S256" s="36" t="s">
        <v>66</v>
      </c>
      <c r="T256" s="108" t="s">
        <v>70</v>
      </c>
      <c r="U256" s="27"/>
      <c r="V256" s="30"/>
      <c r="W256" s="86" t="s">
        <v>70</v>
      </c>
      <c r="Y256" s="30"/>
      <c r="Z256" s="22" t="s">
        <v>70</v>
      </c>
      <c r="AA256" s="30"/>
      <c r="AB256" s="22" t="s">
        <v>70</v>
      </c>
      <c r="AC256" t="s">
        <v>101</v>
      </c>
      <c r="AD256" s="25" t="s">
        <v>70</v>
      </c>
      <c r="AE256" s="30"/>
    </row>
    <row r="257" spans="1:31" x14ac:dyDescent="0.2">
      <c r="A257" s="14">
        <v>99.5</v>
      </c>
      <c r="B257" t="s">
        <v>64</v>
      </c>
      <c r="C257" t="s">
        <v>70</v>
      </c>
      <c r="E257" s="25" t="s">
        <v>62</v>
      </c>
      <c r="F257" s="27"/>
      <c r="G257" s="27"/>
      <c r="H257" s="48" t="s">
        <v>62</v>
      </c>
      <c r="I257" s="30"/>
      <c r="J257" s="22" t="s">
        <v>62</v>
      </c>
      <c r="L257" s="48" t="s">
        <v>63</v>
      </c>
      <c r="M257" s="27"/>
      <c r="N257" s="30"/>
      <c r="O257" s="86" t="s">
        <v>63</v>
      </c>
      <c r="P257" s="36" t="s">
        <v>66</v>
      </c>
      <c r="R257" s="101" t="s">
        <v>66</v>
      </c>
      <c r="T257" s="108" t="s">
        <v>62</v>
      </c>
      <c r="U257" s="27"/>
      <c r="V257" s="30"/>
      <c r="W257" s="86" t="s">
        <v>62</v>
      </c>
      <c r="Y257" s="30"/>
      <c r="Z257" s="22" t="s">
        <v>66</v>
      </c>
      <c r="AA257" s="30"/>
      <c r="AB257" s="22" t="s">
        <v>62</v>
      </c>
      <c r="AD257" s="25" t="s">
        <v>101</v>
      </c>
      <c r="AE257" s="30"/>
    </row>
    <row r="258" spans="1:31" x14ac:dyDescent="0.2">
      <c r="A258" s="14">
        <v>100</v>
      </c>
      <c r="B258" t="s">
        <v>70</v>
      </c>
      <c r="E258" s="25" t="s">
        <v>70</v>
      </c>
      <c r="F258" s="27"/>
      <c r="G258" s="27"/>
      <c r="H258" s="48" t="s">
        <v>70</v>
      </c>
      <c r="I258" s="30" t="s">
        <v>63</v>
      </c>
      <c r="J258" s="22" t="s">
        <v>66</v>
      </c>
      <c r="L258" s="48" t="s">
        <v>66</v>
      </c>
      <c r="M258" s="27"/>
      <c r="N258" s="30"/>
      <c r="O258" s="86" t="s">
        <v>63</v>
      </c>
      <c r="P258" s="36" t="s">
        <v>70</v>
      </c>
      <c r="R258" s="101" t="s">
        <v>70</v>
      </c>
      <c r="T258" s="108" t="s">
        <v>70</v>
      </c>
      <c r="U258" s="27"/>
      <c r="V258" s="30"/>
      <c r="W258" s="86" t="s">
        <v>70</v>
      </c>
      <c r="Y258" s="30"/>
      <c r="Z258" s="22" t="s">
        <v>70</v>
      </c>
      <c r="AA258" s="30" t="s">
        <v>66</v>
      </c>
      <c r="AB258" s="22" t="s">
        <v>101</v>
      </c>
      <c r="AD258" s="25" t="s">
        <v>62</v>
      </c>
      <c r="AE258" s="30"/>
    </row>
    <row r="259" spans="1:31" x14ac:dyDescent="0.2">
      <c r="A259" s="14">
        <v>100.5</v>
      </c>
      <c r="B259" t="s">
        <v>62</v>
      </c>
      <c r="E259" s="25" t="s">
        <v>62</v>
      </c>
      <c r="F259" s="27"/>
      <c r="G259" s="27"/>
      <c r="H259" s="48" t="s">
        <v>62</v>
      </c>
      <c r="I259" s="30"/>
      <c r="J259" s="22" t="s">
        <v>70</v>
      </c>
      <c r="L259" s="48" t="s">
        <v>63</v>
      </c>
      <c r="M259" s="27"/>
      <c r="N259" s="30"/>
      <c r="O259" s="86" t="s">
        <v>63</v>
      </c>
      <c r="P259" s="36" t="s">
        <v>70</v>
      </c>
      <c r="R259" s="101" t="s">
        <v>62</v>
      </c>
      <c r="T259" s="108" t="s">
        <v>70</v>
      </c>
      <c r="U259" s="27"/>
      <c r="V259" s="30"/>
      <c r="W259" s="86" t="s">
        <v>62</v>
      </c>
      <c r="Y259" s="30"/>
      <c r="Z259" s="22" t="s">
        <v>70</v>
      </c>
      <c r="AA259" s="30"/>
      <c r="AB259" s="22" t="s">
        <v>101</v>
      </c>
      <c r="AC259" t="s">
        <v>70</v>
      </c>
      <c r="AD259" s="25" t="s">
        <v>101</v>
      </c>
      <c r="AE259" s="30"/>
    </row>
    <row r="260" spans="1:31" x14ac:dyDescent="0.2">
      <c r="A260" s="14">
        <v>101</v>
      </c>
      <c r="B260" t="s">
        <v>62</v>
      </c>
      <c r="E260" s="25" t="s">
        <v>62</v>
      </c>
      <c r="F260" s="27"/>
      <c r="G260" s="27"/>
      <c r="H260" s="48" t="s">
        <v>62</v>
      </c>
      <c r="I260" s="30"/>
      <c r="J260" s="22" t="s">
        <v>70</v>
      </c>
      <c r="L260" s="48" t="s">
        <v>70</v>
      </c>
      <c r="M260" s="27"/>
      <c r="N260" s="30"/>
      <c r="O260" s="86" t="s">
        <v>70</v>
      </c>
      <c r="R260" s="101" t="s">
        <v>70</v>
      </c>
      <c r="T260" s="108" t="s">
        <v>62</v>
      </c>
      <c r="U260" s="27"/>
      <c r="V260" s="30"/>
      <c r="W260" s="86" t="s">
        <v>70</v>
      </c>
      <c r="Y260" s="30"/>
      <c r="Z260" s="22" t="s">
        <v>70</v>
      </c>
      <c r="AA260" s="30"/>
      <c r="AB260" s="22" t="s">
        <v>70</v>
      </c>
      <c r="AD260" s="25" t="s">
        <v>101</v>
      </c>
      <c r="AE260" s="30"/>
    </row>
    <row r="261" spans="1:31" x14ac:dyDescent="0.2">
      <c r="A261" s="14">
        <v>101.5</v>
      </c>
      <c r="B261" t="s">
        <v>62</v>
      </c>
      <c r="E261" s="25" t="s">
        <v>70</v>
      </c>
      <c r="F261" s="27"/>
      <c r="G261" s="27"/>
      <c r="H261" s="48" t="s">
        <v>70</v>
      </c>
      <c r="I261" s="30"/>
      <c r="J261" s="22" t="s">
        <v>70</v>
      </c>
      <c r="L261" s="48" t="s">
        <v>70</v>
      </c>
      <c r="M261" s="27"/>
      <c r="N261" s="30"/>
      <c r="O261" s="86" t="s">
        <v>63</v>
      </c>
      <c r="R261" s="101" t="s">
        <v>70</v>
      </c>
      <c r="S261" s="36" t="s">
        <v>66</v>
      </c>
      <c r="T261" s="108" t="s">
        <v>62</v>
      </c>
      <c r="U261" s="27"/>
      <c r="V261" s="30"/>
      <c r="W261" s="86" t="s">
        <v>70</v>
      </c>
      <c r="Y261" s="30"/>
      <c r="Z261" s="22" t="s">
        <v>70</v>
      </c>
      <c r="AA261" s="30"/>
      <c r="AB261" s="22" t="s">
        <v>70</v>
      </c>
      <c r="AD261" s="25" t="s">
        <v>66</v>
      </c>
      <c r="AE261" s="30"/>
    </row>
    <row r="262" spans="1:31" x14ac:dyDescent="0.2">
      <c r="A262" s="14">
        <v>102</v>
      </c>
      <c r="B262" t="s">
        <v>62</v>
      </c>
      <c r="E262" s="25" t="s">
        <v>68</v>
      </c>
      <c r="F262" s="27"/>
      <c r="G262" s="27"/>
      <c r="H262" s="48" t="s">
        <v>62</v>
      </c>
      <c r="I262" s="30"/>
      <c r="J262" s="22" t="s">
        <v>70</v>
      </c>
      <c r="L262" s="48" t="s">
        <v>70</v>
      </c>
      <c r="M262" s="27"/>
      <c r="N262" s="30"/>
      <c r="O262" s="86" t="s">
        <v>63</v>
      </c>
      <c r="P262" s="36" t="s">
        <v>70</v>
      </c>
      <c r="R262" s="101" t="s">
        <v>62</v>
      </c>
      <c r="T262" s="108" t="s">
        <v>62</v>
      </c>
      <c r="U262" s="27"/>
      <c r="V262" s="30"/>
      <c r="W262" s="86" t="s">
        <v>62</v>
      </c>
      <c r="Y262" s="30"/>
      <c r="Z262" s="22" t="s">
        <v>70</v>
      </c>
      <c r="AA262" s="30" t="s">
        <v>63</v>
      </c>
      <c r="AB262" s="22" t="s">
        <v>66</v>
      </c>
      <c r="AC262" s="22" t="s">
        <v>101</v>
      </c>
      <c r="AD262" s="25" t="s">
        <v>70</v>
      </c>
      <c r="AE262" s="30"/>
    </row>
    <row r="263" spans="1:31" x14ac:dyDescent="0.2">
      <c r="A263" s="14">
        <v>102.5</v>
      </c>
      <c r="B263" t="s">
        <v>70</v>
      </c>
      <c r="E263" s="25" t="s">
        <v>65</v>
      </c>
      <c r="F263" s="27" t="s">
        <v>70</v>
      </c>
      <c r="G263" s="27"/>
      <c r="H263" s="48" t="s">
        <v>63</v>
      </c>
      <c r="I263" s="30"/>
      <c r="J263" s="22" t="s">
        <v>63</v>
      </c>
      <c r="K263" s="22" t="s">
        <v>70</v>
      </c>
      <c r="L263" s="48" t="s">
        <v>70</v>
      </c>
      <c r="M263" s="27"/>
      <c r="N263" s="30"/>
      <c r="O263" s="86" t="s">
        <v>70</v>
      </c>
      <c r="R263" s="101" t="s">
        <v>62</v>
      </c>
      <c r="T263" s="108" t="s">
        <v>62</v>
      </c>
      <c r="U263" s="27"/>
      <c r="V263" s="30"/>
      <c r="W263" s="86" t="s">
        <v>70</v>
      </c>
      <c r="Y263" s="30"/>
      <c r="Z263" s="22" t="s">
        <v>62</v>
      </c>
      <c r="AA263" s="30"/>
      <c r="AB263" s="22" t="s">
        <v>70</v>
      </c>
      <c r="AD263" s="25" t="s">
        <v>70</v>
      </c>
      <c r="AE263" s="30"/>
    </row>
    <row r="264" spans="1:31" x14ac:dyDescent="0.2">
      <c r="A264" s="14">
        <v>103</v>
      </c>
      <c r="B264" t="s">
        <v>62</v>
      </c>
      <c r="E264" s="25" t="s">
        <v>63</v>
      </c>
      <c r="F264" s="27"/>
      <c r="G264" s="27"/>
      <c r="H264" s="48" t="s">
        <v>70</v>
      </c>
      <c r="I264" s="30"/>
      <c r="J264" s="22" t="s">
        <v>62</v>
      </c>
      <c r="L264" s="48" t="s">
        <v>70</v>
      </c>
      <c r="M264" s="22" t="s">
        <v>66</v>
      </c>
      <c r="N264" s="30"/>
      <c r="O264" s="86" t="s">
        <v>70</v>
      </c>
      <c r="R264" s="101" t="s">
        <v>70</v>
      </c>
      <c r="T264" s="108" t="s">
        <v>70</v>
      </c>
      <c r="U264" s="27"/>
      <c r="V264" s="30"/>
      <c r="W264" s="86" t="s">
        <v>62</v>
      </c>
      <c r="Y264" s="30"/>
      <c r="Z264" s="22" t="s">
        <v>70</v>
      </c>
      <c r="AA264" s="30"/>
      <c r="AB264" s="22" t="s">
        <v>70</v>
      </c>
      <c r="AC264" t="s">
        <v>101</v>
      </c>
      <c r="AD264" s="25" t="s">
        <v>70</v>
      </c>
      <c r="AE264" s="30"/>
    </row>
    <row r="265" spans="1:31" x14ac:dyDescent="0.2">
      <c r="A265" s="14">
        <v>103.5</v>
      </c>
      <c r="B265" t="s">
        <v>70</v>
      </c>
      <c r="E265" s="25" t="s">
        <v>70</v>
      </c>
      <c r="F265" s="27"/>
      <c r="G265" s="27"/>
      <c r="H265" s="48" t="s">
        <v>62</v>
      </c>
      <c r="I265" s="30"/>
      <c r="J265" s="22" t="s">
        <v>70</v>
      </c>
      <c r="L265" s="48" t="s">
        <v>70</v>
      </c>
      <c r="M265" s="27"/>
      <c r="N265" s="30"/>
      <c r="O265" s="86" t="s">
        <v>70</v>
      </c>
      <c r="R265" s="101" t="s">
        <v>70</v>
      </c>
      <c r="T265" s="108" t="s">
        <v>70</v>
      </c>
      <c r="U265" s="27"/>
      <c r="V265" s="30"/>
      <c r="W265" s="86" t="s">
        <v>70</v>
      </c>
      <c r="X265" t="s">
        <v>66</v>
      </c>
      <c r="Y265" s="30"/>
      <c r="Z265" s="22" t="s">
        <v>70</v>
      </c>
      <c r="AA265" s="30"/>
      <c r="AB265" s="22" t="s">
        <v>70</v>
      </c>
      <c r="AC265" s="22" t="s">
        <v>66</v>
      </c>
      <c r="AD265" s="25" t="s">
        <v>70</v>
      </c>
      <c r="AE265" s="30" t="s">
        <v>66</v>
      </c>
    </row>
    <row r="266" spans="1:31" x14ac:dyDescent="0.2">
      <c r="A266" s="14">
        <v>104</v>
      </c>
      <c r="B266" t="s">
        <v>70</v>
      </c>
      <c r="E266" s="25" t="s">
        <v>70</v>
      </c>
      <c r="F266" s="27" t="s">
        <v>66</v>
      </c>
      <c r="G266" s="27"/>
      <c r="H266" s="48" t="s">
        <v>70</v>
      </c>
      <c r="I266" s="49" t="s">
        <v>66</v>
      </c>
      <c r="J266" s="22" t="s">
        <v>70</v>
      </c>
      <c r="L266" s="48" t="s">
        <v>70</v>
      </c>
      <c r="M266" s="27"/>
      <c r="N266" s="30"/>
      <c r="O266" s="86" t="s">
        <v>70</v>
      </c>
      <c r="R266" s="101" t="s">
        <v>70</v>
      </c>
      <c r="T266" s="108" t="s">
        <v>70</v>
      </c>
      <c r="U266" s="27"/>
      <c r="V266" s="30"/>
      <c r="W266" s="86" t="s">
        <v>70</v>
      </c>
      <c r="Y266" s="30"/>
      <c r="Z266" s="22" t="s">
        <v>70</v>
      </c>
      <c r="AA266" s="30"/>
      <c r="AB266" s="22" t="s">
        <v>66</v>
      </c>
      <c r="AD266" s="25" t="s">
        <v>70</v>
      </c>
      <c r="AE266" s="30"/>
    </row>
    <row r="267" spans="1:31" x14ac:dyDescent="0.2">
      <c r="A267" s="14">
        <v>104.5</v>
      </c>
      <c r="B267" t="s">
        <v>62</v>
      </c>
      <c r="E267" s="25" t="s">
        <v>66</v>
      </c>
      <c r="F267" s="27" t="s">
        <v>68</v>
      </c>
      <c r="G267" s="27"/>
      <c r="H267" s="48" t="s">
        <v>66</v>
      </c>
      <c r="I267" s="30"/>
      <c r="J267" s="22" t="s">
        <v>66</v>
      </c>
      <c r="L267" s="48" t="s">
        <v>66</v>
      </c>
      <c r="M267" s="27"/>
      <c r="N267" s="30"/>
      <c r="O267" s="86" t="s">
        <v>66</v>
      </c>
      <c r="R267" s="101" t="s">
        <v>66</v>
      </c>
      <c r="T267" s="108" t="s">
        <v>66</v>
      </c>
      <c r="U267" s="27"/>
      <c r="V267" s="30"/>
      <c r="W267" s="86" t="s">
        <v>62</v>
      </c>
      <c r="Y267" s="30"/>
      <c r="Z267" s="22" t="s">
        <v>66</v>
      </c>
      <c r="AA267" s="30"/>
      <c r="AB267" s="22" t="s">
        <v>66</v>
      </c>
      <c r="AD267" s="25" t="s">
        <v>66</v>
      </c>
      <c r="AE267" s="30"/>
    </row>
    <row r="268" spans="1:31" x14ac:dyDescent="0.2">
      <c r="A268" s="14">
        <v>105</v>
      </c>
      <c r="B268" t="s">
        <v>70</v>
      </c>
      <c r="E268" s="25" t="s">
        <v>66</v>
      </c>
      <c r="F268" s="27"/>
      <c r="G268" s="27"/>
      <c r="H268" s="48" t="s">
        <v>66</v>
      </c>
      <c r="I268" s="30"/>
      <c r="J268" s="22" t="s">
        <v>66</v>
      </c>
      <c r="L268" s="48" t="s">
        <v>66</v>
      </c>
      <c r="M268" s="27"/>
      <c r="N268" s="30"/>
      <c r="O268" s="86" t="s">
        <v>66</v>
      </c>
      <c r="R268" s="101" t="s">
        <v>66</v>
      </c>
      <c r="T268" s="108" t="s">
        <v>66</v>
      </c>
      <c r="U268" s="27"/>
      <c r="V268" s="30"/>
      <c r="W268" s="86" t="s">
        <v>66</v>
      </c>
      <c r="Y268" s="30"/>
      <c r="Z268" s="22" t="s">
        <v>66</v>
      </c>
      <c r="AA268" s="30"/>
      <c r="AB268" s="22" t="s">
        <v>66</v>
      </c>
      <c r="AD268" s="25" t="s">
        <v>62</v>
      </c>
      <c r="AE268" s="30"/>
    </row>
    <row r="269" spans="1:31" x14ac:dyDescent="0.2">
      <c r="A269" s="14">
        <v>105.5</v>
      </c>
      <c r="B269" t="s">
        <v>70</v>
      </c>
      <c r="E269" s="25" t="s">
        <v>66</v>
      </c>
      <c r="F269" s="27"/>
      <c r="G269" s="27"/>
      <c r="H269" s="48" t="s">
        <v>66</v>
      </c>
      <c r="I269" s="30"/>
      <c r="J269" s="22" t="s">
        <v>62</v>
      </c>
      <c r="L269" s="48" t="s">
        <v>66</v>
      </c>
      <c r="M269" s="27"/>
      <c r="N269" s="30"/>
      <c r="O269" s="86" t="s">
        <v>66</v>
      </c>
      <c r="R269" s="101" t="s">
        <v>66</v>
      </c>
      <c r="T269" s="108" t="s">
        <v>70</v>
      </c>
      <c r="U269" s="27"/>
      <c r="V269" s="30"/>
      <c r="W269" s="86" t="s">
        <v>70</v>
      </c>
      <c r="Y269" s="30"/>
      <c r="Z269" s="22" t="s">
        <v>66</v>
      </c>
      <c r="AA269" s="30" t="s">
        <v>70</v>
      </c>
      <c r="AB269" s="22" t="s">
        <v>66</v>
      </c>
      <c r="AD269" s="25" t="s">
        <v>70</v>
      </c>
      <c r="AE269" s="30"/>
    </row>
    <row r="270" spans="1:31" x14ac:dyDescent="0.2">
      <c r="A270" s="14">
        <v>106</v>
      </c>
      <c r="B270" t="s">
        <v>70</v>
      </c>
      <c r="E270" s="25" t="s">
        <v>65</v>
      </c>
      <c r="F270" s="27" t="s">
        <v>70</v>
      </c>
      <c r="G270" s="27"/>
      <c r="H270" s="48" t="s">
        <v>66</v>
      </c>
      <c r="I270" s="30"/>
      <c r="J270" s="22" t="s">
        <v>66</v>
      </c>
      <c r="L270" s="48" t="s">
        <v>66</v>
      </c>
      <c r="M270" s="27"/>
      <c r="N270" s="30"/>
      <c r="O270" s="86" t="s">
        <v>66</v>
      </c>
      <c r="R270" s="101" t="s">
        <v>62</v>
      </c>
      <c r="T270" s="108" t="s">
        <v>66</v>
      </c>
      <c r="U270" s="27"/>
      <c r="V270" s="30"/>
      <c r="W270" s="86" t="s">
        <v>62</v>
      </c>
      <c r="Y270" s="30"/>
      <c r="Z270" s="22" t="s">
        <v>66</v>
      </c>
      <c r="AA270" s="30"/>
      <c r="AB270" s="22" t="s">
        <v>66</v>
      </c>
      <c r="AD270" s="25" t="s">
        <v>66</v>
      </c>
      <c r="AE270" s="30"/>
    </row>
    <row r="271" spans="1:31" x14ac:dyDescent="0.2">
      <c r="A271" s="14">
        <v>106.5</v>
      </c>
      <c r="B271" t="s">
        <v>66</v>
      </c>
      <c r="E271" s="25" t="s">
        <v>66</v>
      </c>
      <c r="F271" s="27"/>
      <c r="G271" s="27"/>
      <c r="H271" s="48" t="s">
        <v>66</v>
      </c>
      <c r="I271" s="30"/>
      <c r="J271" s="22" t="s">
        <v>66</v>
      </c>
      <c r="L271" s="48" t="s">
        <v>66</v>
      </c>
      <c r="M271" s="27"/>
      <c r="N271" s="30"/>
      <c r="O271" s="86" t="s">
        <v>63</v>
      </c>
      <c r="P271" s="36" t="s">
        <v>66</v>
      </c>
      <c r="R271" s="101" t="s">
        <v>66</v>
      </c>
      <c r="T271" s="108" t="s">
        <v>66</v>
      </c>
      <c r="U271" s="27"/>
      <c r="V271" s="30"/>
      <c r="W271" s="86" t="s">
        <v>66</v>
      </c>
      <c r="Y271" s="30"/>
      <c r="Z271" s="22" t="s">
        <v>66</v>
      </c>
      <c r="AA271" s="30"/>
      <c r="AB271" s="22" t="s">
        <v>66</v>
      </c>
      <c r="AD271" s="25" t="s">
        <v>62</v>
      </c>
      <c r="AE271" s="30"/>
    </row>
    <row r="272" spans="1:31" x14ac:dyDescent="0.2">
      <c r="A272" s="14">
        <v>107</v>
      </c>
      <c r="B272" t="s">
        <v>65</v>
      </c>
      <c r="E272" s="25" t="s">
        <v>62</v>
      </c>
      <c r="F272" s="27"/>
      <c r="G272" s="27"/>
      <c r="H272" s="48" t="s">
        <v>66</v>
      </c>
      <c r="I272" s="30"/>
      <c r="J272" s="22" t="s">
        <v>66</v>
      </c>
      <c r="L272" s="48" t="s">
        <v>66</v>
      </c>
      <c r="M272" s="27"/>
      <c r="N272" s="30"/>
      <c r="O272" s="86" t="s">
        <v>66</v>
      </c>
      <c r="R272" s="101" t="s">
        <v>62</v>
      </c>
      <c r="T272" s="108" t="s">
        <v>66</v>
      </c>
      <c r="U272" s="110" t="s">
        <v>63</v>
      </c>
      <c r="V272" s="30"/>
      <c r="W272" s="86" t="s">
        <v>62</v>
      </c>
      <c r="Y272" s="30"/>
      <c r="Z272" s="22" t="s">
        <v>66</v>
      </c>
      <c r="AA272" s="30"/>
      <c r="AB272" s="22" t="s">
        <v>66</v>
      </c>
      <c r="AD272" s="25" t="s">
        <v>101</v>
      </c>
      <c r="AE272" s="30"/>
    </row>
    <row r="273" spans="1:31" x14ac:dyDescent="0.2">
      <c r="A273" s="14">
        <v>107.5</v>
      </c>
      <c r="B273" t="s">
        <v>64</v>
      </c>
      <c r="E273" s="25" t="s">
        <v>66</v>
      </c>
      <c r="F273" s="27"/>
      <c r="G273" s="27"/>
      <c r="H273" s="48" t="s">
        <v>62</v>
      </c>
      <c r="I273" s="30"/>
      <c r="J273" s="22" t="s">
        <v>62</v>
      </c>
      <c r="L273" s="48" t="s">
        <v>62</v>
      </c>
      <c r="M273" s="27"/>
      <c r="N273" s="30"/>
      <c r="O273" s="86" t="s">
        <v>63</v>
      </c>
      <c r="R273" s="101" t="s">
        <v>62</v>
      </c>
      <c r="T273" s="108" t="s">
        <v>62</v>
      </c>
      <c r="U273" s="27"/>
      <c r="V273" s="30"/>
      <c r="W273" s="86" t="s">
        <v>66</v>
      </c>
      <c r="Y273" s="30"/>
      <c r="Z273" s="22" t="s">
        <v>62</v>
      </c>
      <c r="AA273" s="30"/>
      <c r="AB273" s="22" t="s">
        <v>62</v>
      </c>
      <c r="AD273" s="25" t="s">
        <v>101</v>
      </c>
      <c r="AE273" s="30" t="s">
        <v>66</v>
      </c>
    </row>
    <row r="274" spans="1:31" x14ac:dyDescent="0.2">
      <c r="A274" s="14">
        <v>108</v>
      </c>
      <c r="B274" t="s">
        <v>62</v>
      </c>
      <c r="E274" s="25" t="s">
        <v>62</v>
      </c>
      <c r="F274" s="27"/>
      <c r="G274" s="27"/>
      <c r="H274" s="48" t="s">
        <v>63</v>
      </c>
      <c r="I274" s="30"/>
      <c r="J274" s="22" t="s">
        <v>63</v>
      </c>
      <c r="L274" s="48" t="s">
        <v>63</v>
      </c>
      <c r="M274" s="27"/>
      <c r="N274" s="30"/>
      <c r="O274" s="86" t="s">
        <v>63</v>
      </c>
      <c r="P274" s="36" t="s">
        <v>66</v>
      </c>
      <c r="R274" s="101" t="s">
        <v>66</v>
      </c>
      <c r="T274" s="108" t="s">
        <v>62</v>
      </c>
      <c r="U274" s="27"/>
      <c r="V274" s="30"/>
      <c r="W274" s="86" t="s">
        <v>66</v>
      </c>
      <c r="X274" t="s">
        <v>63</v>
      </c>
      <c r="Y274" s="30"/>
      <c r="Z274" s="22" t="s">
        <v>66</v>
      </c>
      <c r="AA274" s="30"/>
      <c r="AB274" s="22" t="s">
        <v>66</v>
      </c>
      <c r="AD274" s="25" t="s">
        <v>66</v>
      </c>
      <c r="AE274" s="30"/>
    </row>
    <row r="275" spans="1:31" x14ac:dyDescent="0.2">
      <c r="A275" s="14">
        <v>108.5</v>
      </c>
      <c r="B275" t="s">
        <v>70</v>
      </c>
      <c r="E275" s="25" t="s">
        <v>70</v>
      </c>
      <c r="F275" s="27" t="s">
        <v>68</v>
      </c>
      <c r="G275" s="27"/>
      <c r="H275" s="48" t="s">
        <v>70</v>
      </c>
      <c r="I275" s="30"/>
      <c r="J275" s="22" t="s">
        <v>70</v>
      </c>
      <c r="L275" s="48" t="s">
        <v>70</v>
      </c>
      <c r="M275" s="27"/>
      <c r="N275" s="30"/>
      <c r="O275" s="86" t="s">
        <v>70</v>
      </c>
      <c r="R275" s="101" t="s">
        <v>66</v>
      </c>
      <c r="S275" s="36" t="s">
        <v>70</v>
      </c>
      <c r="T275" s="108" t="s">
        <v>66</v>
      </c>
      <c r="U275" s="27"/>
      <c r="V275" s="30"/>
      <c r="W275" s="86" t="s">
        <v>66</v>
      </c>
      <c r="Y275" s="30"/>
      <c r="Z275" s="22" t="s">
        <v>66</v>
      </c>
      <c r="AA275" s="30" t="s">
        <v>70</v>
      </c>
      <c r="AB275" s="22" t="s">
        <v>66</v>
      </c>
      <c r="AC275" s="22" t="s">
        <v>70</v>
      </c>
      <c r="AD275" s="25" t="s">
        <v>66</v>
      </c>
      <c r="AE275" s="30"/>
    </row>
    <row r="276" spans="1:31" x14ac:dyDescent="0.2">
      <c r="A276" s="14">
        <v>109</v>
      </c>
      <c r="B276" t="s">
        <v>62</v>
      </c>
      <c r="E276" s="25" t="s">
        <v>70</v>
      </c>
      <c r="F276" s="27"/>
      <c r="G276" s="27"/>
      <c r="H276" s="48" t="s">
        <v>70</v>
      </c>
      <c r="I276" s="30" t="s">
        <v>63</v>
      </c>
      <c r="J276" s="22" t="s">
        <v>70</v>
      </c>
      <c r="L276" s="48" t="s">
        <v>63</v>
      </c>
      <c r="M276" s="22" t="s">
        <v>70</v>
      </c>
      <c r="N276" s="30"/>
      <c r="O276" s="86" t="s">
        <v>66</v>
      </c>
      <c r="R276" s="101" t="s">
        <v>70</v>
      </c>
      <c r="T276" s="108" t="s">
        <v>70</v>
      </c>
      <c r="U276" s="27"/>
      <c r="V276" s="30"/>
      <c r="W276" s="86" t="s">
        <v>70</v>
      </c>
      <c r="Y276" s="30"/>
      <c r="Z276" s="22" t="s">
        <v>66</v>
      </c>
      <c r="AA276" s="30" t="s">
        <v>70</v>
      </c>
      <c r="AB276" s="22" t="s">
        <v>66</v>
      </c>
      <c r="AD276" s="25" t="s">
        <v>70</v>
      </c>
      <c r="AE276" s="30"/>
    </row>
    <row r="277" spans="1:31" x14ac:dyDescent="0.2">
      <c r="A277" s="14">
        <v>109.5</v>
      </c>
      <c r="B277" t="s">
        <v>70</v>
      </c>
      <c r="E277" s="25" t="s">
        <v>70</v>
      </c>
      <c r="F277" s="27"/>
      <c r="G277" s="27"/>
      <c r="H277" s="48" t="s">
        <v>70</v>
      </c>
      <c r="I277" s="30"/>
      <c r="J277" s="22" t="s">
        <v>66</v>
      </c>
      <c r="K277" t="s">
        <v>70</v>
      </c>
      <c r="L277" s="48" t="s">
        <v>70</v>
      </c>
      <c r="M277" s="27"/>
      <c r="N277" s="30"/>
      <c r="O277" s="86" t="s">
        <v>66</v>
      </c>
      <c r="R277" s="101" t="s">
        <v>70</v>
      </c>
      <c r="T277" s="108" t="s">
        <v>70</v>
      </c>
      <c r="U277" s="27"/>
      <c r="V277" s="30"/>
      <c r="W277" s="86" t="s">
        <v>70</v>
      </c>
      <c r="Y277" s="30"/>
      <c r="Z277" s="22" t="s">
        <v>70</v>
      </c>
      <c r="AA277" s="30"/>
      <c r="AB277" s="22" t="s">
        <v>66</v>
      </c>
      <c r="AC277" t="s">
        <v>70</v>
      </c>
      <c r="AD277" s="25" t="s">
        <v>66</v>
      </c>
      <c r="AE277" s="30"/>
    </row>
    <row r="278" spans="1:31" x14ac:dyDescent="0.2">
      <c r="A278" s="14">
        <v>110</v>
      </c>
      <c r="B278" t="s">
        <v>62</v>
      </c>
      <c r="E278" s="25" t="s">
        <v>62</v>
      </c>
      <c r="F278" s="27"/>
      <c r="G278" s="27"/>
      <c r="H278" s="48" t="s">
        <v>66</v>
      </c>
      <c r="I278" s="30"/>
      <c r="J278" s="22" t="s">
        <v>66</v>
      </c>
      <c r="L278" s="48" t="s">
        <v>70</v>
      </c>
      <c r="M278" s="27"/>
      <c r="N278" s="30"/>
      <c r="O278" s="86" t="s">
        <v>70</v>
      </c>
      <c r="R278" s="101" t="s">
        <v>70</v>
      </c>
      <c r="T278" s="108" t="s">
        <v>62</v>
      </c>
      <c r="U278" s="27"/>
      <c r="V278" s="30"/>
      <c r="W278" s="86" t="s">
        <v>62</v>
      </c>
      <c r="Y278" s="30"/>
      <c r="Z278" s="22" t="s">
        <v>66</v>
      </c>
      <c r="AA278" s="30"/>
      <c r="AB278" s="22" t="s">
        <v>66</v>
      </c>
      <c r="AD278" s="25" t="s">
        <v>70</v>
      </c>
      <c r="AE278" s="30"/>
    </row>
    <row r="279" spans="1:31" x14ac:dyDescent="0.2">
      <c r="A279" s="14">
        <v>110.5</v>
      </c>
      <c r="B279" t="s">
        <v>66</v>
      </c>
      <c r="E279" s="25" t="s">
        <v>66</v>
      </c>
      <c r="F279" s="27"/>
      <c r="G279" s="27"/>
      <c r="H279" s="48" t="s">
        <v>66</v>
      </c>
      <c r="I279" s="30"/>
      <c r="J279" s="22" t="s">
        <v>63</v>
      </c>
      <c r="K279" t="s">
        <v>66</v>
      </c>
      <c r="L279" s="48" t="s">
        <v>66</v>
      </c>
      <c r="M279" s="27"/>
      <c r="N279" s="30"/>
      <c r="O279" s="86" t="s">
        <v>66</v>
      </c>
      <c r="R279" s="101" t="s">
        <v>66</v>
      </c>
      <c r="T279" s="108" t="s">
        <v>66</v>
      </c>
      <c r="U279" s="27"/>
      <c r="V279" s="30"/>
      <c r="W279" s="86" t="s">
        <v>70</v>
      </c>
      <c r="Y279" s="30"/>
      <c r="Z279" s="22" t="s">
        <v>68</v>
      </c>
      <c r="AA279" s="30"/>
      <c r="AB279" s="22" t="s">
        <v>66</v>
      </c>
      <c r="AD279" s="25" t="s">
        <v>70</v>
      </c>
      <c r="AE279" s="30" t="s">
        <v>66</v>
      </c>
    </row>
    <row r="280" spans="1:31" x14ac:dyDescent="0.2">
      <c r="A280" s="14">
        <v>111</v>
      </c>
      <c r="B280" t="s">
        <v>65</v>
      </c>
      <c r="C280" t="s">
        <v>66</v>
      </c>
      <c r="E280" s="25" t="s">
        <v>66</v>
      </c>
      <c r="F280" s="27"/>
      <c r="G280" s="27"/>
      <c r="H280" s="48" t="s">
        <v>66</v>
      </c>
      <c r="I280" s="30" t="s">
        <v>63</v>
      </c>
      <c r="J280" s="22" t="s">
        <v>66</v>
      </c>
      <c r="L280" s="48" t="s">
        <v>63</v>
      </c>
      <c r="M280" s="22" t="s">
        <v>66</v>
      </c>
      <c r="N280" s="30"/>
      <c r="O280" s="86" t="s">
        <v>66</v>
      </c>
      <c r="R280" s="101" t="s">
        <v>66</v>
      </c>
      <c r="T280" s="108" t="s">
        <v>66</v>
      </c>
      <c r="U280" s="27"/>
      <c r="V280" s="30"/>
      <c r="W280" s="86" t="s">
        <v>66</v>
      </c>
      <c r="Y280" s="30"/>
      <c r="Z280" s="22" t="s">
        <v>66</v>
      </c>
      <c r="AA280" s="30"/>
      <c r="AB280" s="22" t="s">
        <v>62</v>
      </c>
      <c r="AD280" s="25" t="s">
        <v>101</v>
      </c>
      <c r="AE280" s="30"/>
    </row>
    <row r="281" spans="1:31" x14ac:dyDescent="0.2">
      <c r="A281" s="14">
        <v>111.5</v>
      </c>
      <c r="B281" t="s">
        <v>66</v>
      </c>
      <c r="E281" s="25" t="s">
        <v>66</v>
      </c>
      <c r="F281" s="27"/>
      <c r="G281" s="27"/>
      <c r="H281" s="48" t="s">
        <v>66</v>
      </c>
      <c r="I281" s="30"/>
      <c r="J281" s="22" t="s">
        <v>66</v>
      </c>
      <c r="L281" s="48" t="s">
        <v>66</v>
      </c>
      <c r="M281" s="27"/>
      <c r="N281" s="30"/>
      <c r="O281" s="86" t="s">
        <v>66</v>
      </c>
      <c r="R281" s="101" t="s">
        <v>62</v>
      </c>
      <c r="T281" s="108" t="s">
        <v>66</v>
      </c>
      <c r="U281" s="27"/>
      <c r="V281" s="30"/>
      <c r="W281" s="86" t="s">
        <v>66</v>
      </c>
      <c r="Y281" s="30"/>
      <c r="Z281" s="22" t="s">
        <v>62</v>
      </c>
      <c r="AA281" s="30"/>
      <c r="AB281" s="22" t="s">
        <v>101</v>
      </c>
      <c r="AD281" s="25" t="s">
        <v>101</v>
      </c>
      <c r="AE281" s="30" t="s">
        <v>66</v>
      </c>
    </row>
    <row r="282" spans="1:31" x14ac:dyDescent="0.2">
      <c r="A282" s="14">
        <v>112</v>
      </c>
      <c r="B282" t="s">
        <v>66</v>
      </c>
      <c r="E282" s="25" t="s">
        <v>66</v>
      </c>
      <c r="F282" s="27"/>
      <c r="G282" s="27"/>
      <c r="H282" s="48" t="s">
        <v>62</v>
      </c>
      <c r="I282" s="30"/>
      <c r="J282" s="22" t="s">
        <v>66</v>
      </c>
      <c r="L282" s="48" t="s">
        <v>66</v>
      </c>
      <c r="M282" s="27"/>
      <c r="N282" s="30"/>
      <c r="O282" s="86" t="s">
        <v>66</v>
      </c>
      <c r="R282" s="101" t="s">
        <v>66</v>
      </c>
      <c r="T282" s="108" t="s">
        <v>66</v>
      </c>
      <c r="U282" s="27"/>
      <c r="V282" s="30"/>
      <c r="W282" s="86" t="s">
        <v>66</v>
      </c>
      <c r="Y282" s="30"/>
      <c r="Z282" s="22" t="s">
        <v>66</v>
      </c>
      <c r="AA282" s="30"/>
      <c r="AB282" s="22" t="s">
        <v>66</v>
      </c>
      <c r="AD282" s="25" t="s">
        <v>62</v>
      </c>
      <c r="AE282" s="30"/>
    </row>
    <row r="283" spans="1:31" x14ac:dyDescent="0.2">
      <c r="A283" s="14">
        <v>112.5</v>
      </c>
      <c r="B283" t="s">
        <v>62</v>
      </c>
      <c r="E283" s="25" t="s">
        <v>62</v>
      </c>
      <c r="F283" s="27"/>
      <c r="G283" s="27"/>
      <c r="H283" s="48" t="s">
        <v>66</v>
      </c>
      <c r="I283" s="30"/>
      <c r="J283" s="22" t="s">
        <v>66</v>
      </c>
      <c r="L283" s="48" t="s">
        <v>66</v>
      </c>
      <c r="M283" s="27"/>
      <c r="N283" s="30"/>
      <c r="O283" s="86" t="s">
        <v>66</v>
      </c>
      <c r="R283" s="101" t="s">
        <v>66</v>
      </c>
      <c r="T283" s="108" t="s">
        <v>66</v>
      </c>
      <c r="U283" s="110" t="s">
        <v>63</v>
      </c>
      <c r="V283" s="30"/>
      <c r="W283" s="86" t="s">
        <v>66</v>
      </c>
      <c r="X283" s="86" t="s">
        <v>63</v>
      </c>
      <c r="Y283" s="30"/>
      <c r="Z283" s="22" t="s">
        <v>66</v>
      </c>
      <c r="AA283" s="30"/>
      <c r="AB283" s="22" t="s">
        <v>66</v>
      </c>
      <c r="AD283" s="25" t="s">
        <v>66</v>
      </c>
      <c r="AE283" s="30"/>
    </row>
    <row r="284" spans="1:31" x14ac:dyDescent="0.2">
      <c r="A284" s="14">
        <v>113</v>
      </c>
      <c r="B284" t="s">
        <v>70</v>
      </c>
      <c r="C284" t="s">
        <v>66</v>
      </c>
      <c r="E284" s="25" t="s">
        <v>70</v>
      </c>
      <c r="F284" s="22" t="s">
        <v>66</v>
      </c>
      <c r="G284" s="27"/>
      <c r="H284" s="48" t="s">
        <v>63</v>
      </c>
      <c r="I284" s="49" t="s">
        <v>70</v>
      </c>
      <c r="J284" s="22" t="s">
        <v>70</v>
      </c>
      <c r="L284" s="48" t="s">
        <v>63</v>
      </c>
      <c r="M284" s="22" t="s">
        <v>70</v>
      </c>
      <c r="N284" s="30"/>
      <c r="O284" s="86" t="s">
        <v>63</v>
      </c>
      <c r="P284" s="86" t="s">
        <v>66</v>
      </c>
      <c r="R284" s="101" t="s">
        <v>66</v>
      </c>
      <c r="T284" s="108" t="s">
        <v>66</v>
      </c>
      <c r="U284" s="27"/>
      <c r="V284" s="30"/>
      <c r="W284" s="86" t="s">
        <v>70</v>
      </c>
      <c r="Y284" s="30"/>
      <c r="Z284" s="22" t="s">
        <v>66</v>
      </c>
      <c r="AA284" s="30" t="s">
        <v>70</v>
      </c>
      <c r="AB284" s="22" t="s">
        <v>66</v>
      </c>
      <c r="AD284" s="25" t="s">
        <v>66</v>
      </c>
      <c r="AE284" s="30"/>
    </row>
    <row r="285" spans="1:31" x14ac:dyDescent="0.2">
      <c r="A285" s="14">
        <v>113.5</v>
      </c>
      <c r="B285" t="s">
        <v>62</v>
      </c>
      <c r="E285" s="25" t="s">
        <v>65</v>
      </c>
      <c r="F285" s="27"/>
      <c r="G285" s="27"/>
      <c r="H285" s="48" t="s">
        <v>63</v>
      </c>
      <c r="I285" s="30" t="s">
        <v>66</v>
      </c>
      <c r="J285" s="22" t="s">
        <v>62</v>
      </c>
      <c r="L285" s="48" t="s">
        <v>62</v>
      </c>
      <c r="M285" s="27"/>
      <c r="N285" s="30"/>
      <c r="O285" s="86" t="s">
        <v>63</v>
      </c>
      <c r="P285" s="36" t="s">
        <v>66</v>
      </c>
      <c r="R285" s="101" t="s">
        <v>66</v>
      </c>
      <c r="T285" s="108" t="s">
        <v>66</v>
      </c>
      <c r="U285" s="85" t="s">
        <v>63</v>
      </c>
      <c r="V285" s="30"/>
      <c r="W285" s="86" t="s">
        <v>62</v>
      </c>
      <c r="Y285" s="30"/>
      <c r="Z285" s="22" t="s">
        <v>66</v>
      </c>
      <c r="AA285" s="30"/>
      <c r="AB285" s="22" t="s">
        <v>66</v>
      </c>
      <c r="AC285" t="s">
        <v>101</v>
      </c>
      <c r="AD285" s="25" t="s">
        <v>66</v>
      </c>
      <c r="AE285" s="30"/>
    </row>
    <row r="286" spans="1:31" x14ac:dyDescent="0.2">
      <c r="A286" s="14">
        <v>114</v>
      </c>
      <c r="B286" t="s">
        <v>62</v>
      </c>
      <c r="E286" s="25" t="s">
        <v>68</v>
      </c>
      <c r="F286" s="27"/>
      <c r="G286" s="27"/>
      <c r="H286" s="48" t="s">
        <v>62</v>
      </c>
      <c r="I286" s="30"/>
      <c r="J286" s="22" t="s">
        <v>70</v>
      </c>
      <c r="L286" s="48" t="s">
        <v>70</v>
      </c>
      <c r="M286" s="27"/>
      <c r="N286" s="30"/>
      <c r="O286" s="86" t="s">
        <v>66</v>
      </c>
      <c r="P286" s="36" t="s">
        <v>70</v>
      </c>
      <c r="R286" s="101" t="s">
        <v>62</v>
      </c>
      <c r="T286" s="108" t="s">
        <v>63</v>
      </c>
      <c r="U286" s="27"/>
      <c r="V286" s="30"/>
      <c r="W286" s="86" t="s">
        <v>62</v>
      </c>
      <c r="Y286" s="30"/>
      <c r="Z286" s="22" t="s">
        <v>66</v>
      </c>
      <c r="AA286" s="30" t="s">
        <v>63</v>
      </c>
      <c r="AB286" s="22" t="s">
        <v>62</v>
      </c>
      <c r="AD286" s="25" t="s">
        <v>66</v>
      </c>
      <c r="AE286" s="30"/>
    </row>
    <row r="287" spans="1:31" x14ac:dyDescent="0.2">
      <c r="A287" s="14">
        <v>114.5</v>
      </c>
      <c r="B287" t="s">
        <v>70</v>
      </c>
      <c r="E287" s="25" t="s">
        <v>66</v>
      </c>
      <c r="F287" s="27"/>
      <c r="G287" s="27"/>
      <c r="H287" s="48" t="s">
        <v>63</v>
      </c>
      <c r="I287" s="30" t="s">
        <v>70</v>
      </c>
      <c r="J287" s="22" t="s">
        <v>62</v>
      </c>
      <c r="L287" s="48" t="s">
        <v>63</v>
      </c>
      <c r="M287" s="27"/>
      <c r="N287" s="30"/>
      <c r="O287" s="86" t="s">
        <v>62</v>
      </c>
      <c r="R287" s="101" t="s">
        <v>70</v>
      </c>
      <c r="T287" s="108" t="s">
        <v>70</v>
      </c>
      <c r="U287" s="27"/>
      <c r="V287" s="30"/>
      <c r="W287" s="86" t="s">
        <v>70</v>
      </c>
      <c r="Y287" s="30"/>
      <c r="Z287" s="22" t="s">
        <v>70</v>
      </c>
      <c r="AA287" s="30"/>
      <c r="AB287" s="22" t="s">
        <v>70</v>
      </c>
      <c r="AD287" s="25" t="s">
        <v>70</v>
      </c>
      <c r="AE287" s="30"/>
    </row>
    <row r="288" spans="1:31" x14ac:dyDescent="0.2">
      <c r="A288" s="14">
        <v>115</v>
      </c>
      <c r="B288" t="s">
        <v>62</v>
      </c>
      <c r="E288" s="25" t="s">
        <v>70</v>
      </c>
      <c r="F288" s="27"/>
      <c r="G288" s="27"/>
      <c r="H288" s="48" t="s">
        <v>69</v>
      </c>
      <c r="I288" s="30" t="s">
        <v>66</v>
      </c>
      <c r="J288" s="22" t="s">
        <v>70</v>
      </c>
      <c r="L288" s="48" t="s">
        <v>70</v>
      </c>
      <c r="M288" s="27"/>
      <c r="N288" s="30"/>
      <c r="O288" s="86" t="s">
        <v>70</v>
      </c>
      <c r="R288" s="101" t="s">
        <v>70</v>
      </c>
      <c r="T288" s="108" t="s">
        <v>70</v>
      </c>
      <c r="U288" s="27"/>
      <c r="V288" s="30"/>
      <c r="W288" s="86" t="s">
        <v>70</v>
      </c>
      <c r="Y288" s="30"/>
      <c r="Z288" s="22" t="s">
        <v>70</v>
      </c>
      <c r="AA288" s="30"/>
      <c r="AB288" s="22" t="s">
        <v>70</v>
      </c>
      <c r="AD288" s="25" t="s">
        <v>70</v>
      </c>
      <c r="AE288" s="30" t="s">
        <v>101</v>
      </c>
    </row>
    <row r="289" spans="1:31" x14ac:dyDescent="0.2">
      <c r="A289" s="14">
        <v>115.5</v>
      </c>
      <c r="B289" t="s">
        <v>64</v>
      </c>
      <c r="E289" s="25" t="s">
        <v>65</v>
      </c>
      <c r="F289" s="27"/>
      <c r="G289" s="27"/>
      <c r="H289" s="48" t="s">
        <v>62</v>
      </c>
      <c r="I289" s="30"/>
      <c r="J289" s="22" t="s">
        <v>62</v>
      </c>
      <c r="L289" s="48" t="s">
        <v>62</v>
      </c>
      <c r="M289" s="27"/>
      <c r="N289" s="30"/>
      <c r="O289" s="86" t="s">
        <v>63</v>
      </c>
      <c r="R289" s="101" t="s">
        <v>62</v>
      </c>
      <c r="T289" s="108" t="s">
        <v>63</v>
      </c>
      <c r="U289" s="27"/>
      <c r="V289" s="30"/>
      <c r="W289" s="86" t="s">
        <v>62</v>
      </c>
      <c r="Y289" s="30"/>
      <c r="Z289" s="22" t="s">
        <v>62</v>
      </c>
      <c r="AA289" s="30"/>
      <c r="AB289" s="22" t="s">
        <v>62</v>
      </c>
      <c r="AD289" s="25" t="s">
        <v>101</v>
      </c>
      <c r="AE289" s="30"/>
    </row>
    <row r="290" spans="1:31" x14ac:dyDescent="0.2">
      <c r="A290" s="14">
        <v>116</v>
      </c>
      <c r="B290" t="s">
        <v>62</v>
      </c>
      <c r="E290" s="25" t="s">
        <v>62</v>
      </c>
      <c r="F290" s="27"/>
      <c r="G290" s="27"/>
      <c r="H290" s="48" t="s">
        <v>66</v>
      </c>
      <c r="I290" s="30"/>
      <c r="J290" s="22" t="s">
        <v>62</v>
      </c>
      <c r="L290" s="48" t="s">
        <v>62</v>
      </c>
      <c r="M290" s="27"/>
      <c r="N290" s="30"/>
      <c r="O290" s="86" t="s">
        <v>63</v>
      </c>
      <c r="R290" s="101" t="s">
        <v>62</v>
      </c>
      <c r="T290" s="108" t="s">
        <v>62</v>
      </c>
      <c r="U290" s="27"/>
      <c r="V290" s="30"/>
      <c r="W290" s="86" t="s">
        <v>62</v>
      </c>
      <c r="Y290" s="30"/>
      <c r="Z290" s="22" t="s">
        <v>62</v>
      </c>
      <c r="AA290" s="30"/>
      <c r="AB290" s="22" t="s">
        <v>62</v>
      </c>
      <c r="AD290" s="25" t="s">
        <v>62</v>
      </c>
      <c r="AE290" s="30"/>
    </row>
    <row r="291" spans="1:31" x14ac:dyDescent="0.2">
      <c r="A291" s="14">
        <v>116.5</v>
      </c>
      <c r="B291" t="s">
        <v>62</v>
      </c>
      <c r="E291" s="25" t="s">
        <v>62</v>
      </c>
      <c r="F291" s="27"/>
      <c r="G291" s="27"/>
      <c r="H291" s="48" t="s">
        <v>62</v>
      </c>
      <c r="I291" s="30"/>
      <c r="J291" s="22" t="s">
        <v>62</v>
      </c>
      <c r="L291" s="48" t="s">
        <v>63</v>
      </c>
      <c r="M291" s="22" t="s">
        <v>66</v>
      </c>
      <c r="N291" s="30"/>
      <c r="O291" s="86" t="s">
        <v>63</v>
      </c>
      <c r="R291" s="101" t="s">
        <v>66</v>
      </c>
      <c r="T291" s="108" t="s">
        <v>62</v>
      </c>
      <c r="U291" s="27"/>
      <c r="V291" s="30"/>
      <c r="W291" s="86" t="s">
        <v>63</v>
      </c>
      <c r="Y291" s="30"/>
      <c r="Z291" s="22" t="s">
        <v>66</v>
      </c>
      <c r="AA291" s="30" t="s">
        <v>63</v>
      </c>
      <c r="AB291" s="22" t="s">
        <v>66</v>
      </c>
      <c r="AD291" s="25" t="s">
        <v>66</v>
      </c>
      <c r="AE291" s="30"/>
    </row>
    <row r="292" spans="1:31" x14ac:dyDescent="0.2">
      <c r="A292" s="14">
        <v>117</v>
      </c>
      <c r="B292" t="s">
        <v>62</v>
      </c>
      <c r="E292" s="25" t="s">
        <v>62</v>
      </c>
      <c r="F292" s="27"/>
      <c r="G292" s="27"/>
      <c r="H292" s="48" t="s">
        <v>63</v>
      </c>
      <c r="I292" s="30"/>
      <c r="J292" s="22" t="s">
        <v>62</v>
      </c>
      <c r="L292" s="48" t="s">
        <v>62</v>
      </c>
      <c r="M292" s="27"/>
      <c r="N292" s="30"/>
      <c r="O292" s="86" t="s">
        <v>66</v>
      </c>
      <c r="R292" s="101" t="s">
        <v>66</v>
      </c>
      <c r="T292" s="108" t="s">
        <v>66</v>
      </c>
      <c r="U292" s="27"/>
      <c r="V292" s="30"/>
      <c r="W292" s="86" t="s">
        <v>66</v>
      </c>
      <c r="X292" t="s">
        <v>63</v>
      </c>
      <c r="Y292" s="30"/>
      <c r="Z292" s="22" t="s">
        <v>66</v>
      </c>
      <c r="AA292" s="30"/>
      <c r="AB292" s="22" t="s">
        <v>66</v>
      </c>
      <c r="AC292" s="22" t="s">
        <v>63</v>
      </c>
      <c r="AD292" s="25" t="s">
        <v>66</v>
      </c>
      <c r="AE292" s="30"/>
    </row>
    <row r="293" spans="1:31" x14ac:dyDescent="0.2">
      <c r="A293" s="14">
        <v>117.5</v>
      </c>
      <c r="B293" t="s">
        <v>62</v>
      </c>
      <c r="E293" s="25" t="s">
        <v>65</v>
      </c>
      <c r="F293" s="27"/>
      <c r="G293" s="27"/>
      <c r="H293" s="48" t="s">
        <v>63</v>
      </c>
      <c r="I293" s="30" t="s">
        <v>66</v>
      </c>
      <c r="J293" s="22" t="s">
        <v>62</v>
      </c>
      <c r="L293" s="48" t="s">
        <v>63</v>
      </c>
      <c r="M293" s="27"/>
      <c r="N293" s="30"/>
      <c r="O293" s="86" t="s">
        <v>63</v>
      </c>
      <c r="P293" s="36" t="s">
        <v>68</v>
      </c>
      <c r="R293" s="101" t="s">
        <v>66</v>
      </c>
      <c r="T293" s="108" t="s">
        <v>62</v>
      </c>
      <c r="U293" s="27"/>
      <c r="V293" s="30"/>
      <c r="W293" s="86" t="s">
        <v>62</v>
      </c>
      <c r="Y293" s="30"/>
      <c r="Z293" s="22" t="s">
        <v>62</v>
      </c>
      <c r="AA293" s="30"/>
      <c r="AB293" s="22" t="s">
        <v>66</v>
      </c>
      <c r="AD293" s="25" t="s">
        <v>66</v>
      </c>
      <c r="AE293" s="30"/>
    </row>
    <row r="294" spans="1:31" x14ac:dyDescent="0.2">
      <c r="A294" s="14">
        <v>118</v>
      </c>
      <c r="B294" t="s">
        <v>73</v>
      </c>
      <c r="E294" s="25" t="s">
        <v>73</v>
      </c>
      <c r="F294" s="27" t="s">
        <v>70</v>
      </c>
      <c r="G294" s="27"/>
      <c r="H294" s="48" t="s">
        <v>70</v>
      </c>
      <c r="I294" s="30"/>
      <c r="J294" s="22" t="s">
        <v>62</v>
      </c>
      <c r="L294" s="48" t="s">
        <v>70</v>
      </c>
      <c r="M294" s="27"/>
      <c r="N294" s="30"/>
      <c r="O294" s="86" t="s">
        <v>66</v>
      </c>
      <c r="R294" s="101" t="s">
        <v>62</v>
      </c>
      <c r="T294" s="108" t="s">
        <v>63</v>
      </c>
      <c r="U294" s="110" t="s">
        <v>70</v>
      </c>
      <c r="V294" s="30"/>
      <c r="W294" s="86" t="s">
        <v>62</v>
      </c>
      <c r="Y294" s="30"/>
      <c r="Z294" s="22" t="s">
        <v>70</v>
      </c>
      <c r="AA294" s="30"/>
      <c r="AB294" s="22" t="s">
        <v>66</v>
      </c>
      <c r="AD294" s="25" t="s">
        <v>70</v>
      </c>
      <c r="AE294" s="30"/>
    </row>
    <row r="295" spans="1:31" x14ac:dyDescent="0.2">
      <c r="A295" s="14">
        <v>118.5</v>
      </c>
      <c r="B295" t="s">
        <v>73</v>
      </c>
      <c r="E295" s="25" t="s">
        <v>73</v>
      </c>
      <c r="F295" s="27"/>
      <c r="G295" s="27"/>
      <c r="H295" s="48" t="s">
        <v>73</v>
      </c>
      <c r="I295" s="30"/>
      <c r="J295" s="22" t="s">
        <v>73</v>
      </c>
      <c r="L295" s="48" t="s">
        <v>62</v>
      </c>
      <c r="M295" s="27"/>
      <c r="N295" s="30"/>
      <c r="O295" s="86" t="s">
        <v>63</v>
      </c>
      <c r="R295" s="101" t="s">
        <v>66</v>
      </c>
      <c r="T295" s="108" t="s">
        <v>66</v>
      </c>
      <c r="U295" s="27"/>
      <c r="V295" s="30"/>
      <c r="W295" s="86" t="s">
        <v>66</v>
      </c>
      <c r="Y295" s="30"/>
      <c r="Z295" s="22" t="s">
        <v>66</v>
      </c>
      <c r="AA295" s="30"/>
      <c r="AB295" s="22" t="s">
        <v>66</v>
      </c>
      <c r="AD295" s="25" t="s">
        <v>66</v>
      </c>
      <c r="AE295" s="30"/>
    </row>
    <row r="296" spans="1:31" x14ac:dyDescent="0.2">
      <c r="E296" s="25"/>
      <c r="F296" s="27"/>
      <c r="G296" s="27"/>
      <c r="R296" s="25"/>
      <c r="T296" s="25"/>
      <c r="U296" s="27"/>
      <c r="V296" s="30"/>
      <c r="Y296" s="30"/>
      <c r="AA296" s="30"/>
      <c r="AD296" s="25"/>
      <c r="AE296" s="30"/>
    </row>
    <row r="297" spans="1:31" x14ac:dyDescent="0.2">
      <c r="E297" s="25"/>
      <c r="F297" s="27"/>
      <c r="G297" s="27"/>
      <c r="R297" s="25"/>
      <c r="T297" s="25"/>
      <c r="U297" s="27"/>
      <c r="V297" s="30"/>
      <c r="Y297" s="30"/>
      <c r="AA297" s="30"/>
      <c r="AD297" s="25"/>
      <c r="AE297" s="30"/>
    </row>
    <row r="298" spans="1:31" s="17" customFormat="1" x14ac:dyDescent="0.2">
      <c r="A298" s="19" t="s">
        <v>72</v>
      </c>
      <c r="B298" s="15">
        <v>2006</v>
      </c>
      <c r="C298" s="15"/>
      <c r="D298" s="33"/>
      <c r="E298" s="28">
        <v>2007</v>
      </c>
      <c r="F298" s="15"/>
      <c r="G298" s="15"/>
      <c r="H298" s="15">
        <v>2008</v>
      </c>
      <c r="I298" s="15"/>
      <c r="J298" s="15">
        <v>2009</v>
      </c>
      <c r="K298" s="15"/>
      <c r="L298" s="15">
        <v>2010</v>
      </c>
      <c r="M298" s="15"/>
      <c r="N298" s="15"/>
      <c r="O298" s="15">
        <v>2011</v>
      </c>
      <c r="R298" s="35">
        <v>2012</v>
      </c>
      <c r="T298" s="28">
        <v>2013</v>
      </c>
      <c r="U298" s="20"/>
      <c r="V298" s="111"/>
      <c r="W298" s="28">
        <v>2014</v>
      </c>
      <c r="Y298" s="111"/>
      <c r="Z298" s="28">
        <v>2015</v>
      </c>
      <c r="AA298" s="111"/>
      <c r="AB298" s="28">
        <v>2016</v>
      </c>
      <c r="AD298" s="28">
        <v>2017</v>
      </c>
      <c r="AE298" s="111"/>
    </row>
    <row r="299" spans="1:31" x14ac:dyDescent="0.2">
      <c r="A299" s="18" t="s">
        <v>65</v>
      </c>
      <c r="B299">
        <f>COUNTIF(B58:C295,"RKAL")</f>
        <v>9</v>
      </c>
      <c r="E299">
        <f>COUNTIF(E58:G295,"RKAL")</f>
        <v>26</v>
      </c>
      <c r="H299" s="24">
        <f>COUNTIF(H58:I295,"RKAL")</f>
        <v>12</v>
      </c>
      <c r="J299" s="24">
        <f>COUNTIF(J58:K295,"RKAL")</f>
        <v>0</v>
      </c>
      <c r="K299" s="29"/>
      <c r="L299" s="24">
        <f>COUNTIF(L58:N295,"RKAL")</f>
        <v>0</v>
      </c>
      <c r="N299" s="29"/>
      <c r="O299" s="24">
        <f>COUNTIF(O58:Q295,"RKAL")</f>
        <v>0</v>
      </c>
      <c r="R299" s="24">
        <f>COUNTIF(R58:S295,"RKAL")</f>
        <v>0</v>
      </c>
      <c r="T299" s="25">
        <f>COUNTIF(T58:V295,"RKAL")</f>
        <v>0</v>
      </c>
      <c r="U299" s="27"/>
      <c r="V299" s="30"/>
      <c r="W299" s="25">
        <f>COUNTIF(W58:Y295,"RKAL")</f>
        <v>0</v>
      </c>
      <c r="Y299" s="30"/>
      <c r="Z299" s="25">
        <f>COUNTIF(Z58:AA295,"RK")</f>
        <v>0</v>
      </c>
      <c r="AA299" s="30"/>
      <c r="AB299" s="25">
        <f>COUNTIF(AB58:AC295,"RK")</f>
        <v>0</v>
      </c>
      <c r="AD299" s="25">
        <f>COUNTIF(AD58:AE295,"RK")</f>
        <v>0</v>
      </c>
      <c r="AE299" s="30"/>
    </row>
    <row r="300" spans="1:31" x14ac:dyDescent="0.2">
      <c r="A300" s="18" t="s">
        <v>67</v>
      </c>
      <c r="B300">
        <f>COUNTIF(B58:C295,"RKDO")</f>
        <v>0</v>
      </c>
      <c r="E300">
        <f>COUNTIF(E58:G295,"RKDO")</f>
        <v>0</v>
      </c>
      <c r="H300" s="25">
        <f>COUNTIF(H58:I295,"RKDO")</f>
        <v>0</v>
      </c>
      <c r="J300" s="25">
        <f>COUNTIF(J58:K295,"RKDO")</f>
        <v>0</v>
      </c>
      <c r="K300" s="30"/>
      <c r="L300" s="25">
        <f>COUNTIF(L58:N295,"RKDO")</f>
        <v>0</v>
      </c>
      <c r="N300" s="30"/>
      <c r="O300" s="25">
        <f>COUNTIF(O58:Q295,"RKDO")</f>
        <v>0</v>
      </c>
      <c r="R300" s="25">
        <f>COUNTIF(R58:S295,"RKDO")</f>
        <v>0</v>
      </c>
      <c r="T300" s="25">
        <f>COUNTIF(T58:V295,"RKDO")</f>
        <v>0</v>
      </c>
      <c r="U300" s="27"/>
      <c r="V300" s="30"/>
      <c r="W300" s="25">
        <f>COUNTIF(W58:Y295,"RKDO")</f>
        <v>0</v>
      </c>
      <c r="Y300" s="30"/>
      <c r="Z300" s="25">
        <f>COUNTIF(Z58:AA295,"RKDO")</f>
        <v>0</v>
      </c>
      <c r="AA300" s="30"/>
      <c r="AB300" s="25">
        <f>COUNTIF(AB58:AC295,"RKDO")</f>
        <v>0</v>
      </c>
      <c r="AD300" s="25">
        <f>COUNTIF(AD58:AE295,"RKDO")</f>
        <v>0</v>
      </c>
      <c r="AE300" s="30"/>
    </row>
    <row r="301" spans="1:31" x14ac:dyDescent="0.2">
      <c r="A301" s="18" t="s">
        <v>64</v>
      </c>
      <c r="B301">
        <f>COUNTIF(B58:C295,"RKDE")</f>
        <v>33</v>
      </c>
      <c r="E301">
        <f>COUNTIF(E58:G295,"RKDE")</f>
        <v>0</v>
      </c>
      <c r="H301" s="25">
        <f>COUNTIF(H58:I295,"RKDE")</f>
        <v>0</v>
      </c>
      <c r="J301" s="25">
        <f>COUNTIF(J58:K295,"RKDE")</f>
        <v>1</v>
      </c>
      <c r="K301" s="30"/>
      <c r="L301" s="25">
        <f>COUNTIF(L58:N295,"RKDE")</f>
        <v>0</v>
      </c>
      <c r="N301" s="30"/>
      <c r="O301" s="25">
        <f>COUNTIF(O58:Q295,"RKDE")</f>
        <v>0</v>
      </c>
      <c r="R301" s="25">
        <f>COUNTIF(R58:S295,"RKDE")</f>
        <v>0</v>
      </c>
      <c r="T301" s="25">
        <f>COUNTIF(T58:V295,"RKDE")</f>
        <v>0</v>
      </c>
      <c r="U301" s="27"/>
      <c r="V301" s="30"/>
      <c r="W301" s="25">
        <f>COUNTIF(W58:Y295,"RKDE")</f>
        <v>0</v>
      </c>
      <c r="Y301" s="30"/>
      <c r="Z301" s="25">
        <f>COUNTIF(Z58:AA295,"RKDE")</f>
        <v>0</v>
      </c>
      <c r="AA301" s="30"/>
      <c r="AB301" s="25">
        <f>COUNTIF(AB58:AC295,"RKDE")</f>
        <v>0</v>
      </c>
      <c r="AD301" s="25">
        <f>COUNTIF(AD58:AE295,"RKDE")</f>
        <v>0</v>
      </c>
      <c r="AE301" s="30"/>
    </row>
    <row r="302" spans="1:31" x14ac:dyDescent="0.2">
      <c r="A302" s="18" t="s">
        <v>71</v>
      </c>
      <c r="B302">
        <f>COUNTIF(B58:C295,"PP")</f>
        <v>0</v>
      </c>
      <c r="E302">
        <f>COUNTIF(E58:G295,"PP")</f>
        <v>0</v>
      </c>
      <c r="H302" s="25">
        <f>COUNTIF(H58:I295,"PP")</f>
        <v>0</v>
      </c>
      <c r="J302" s="25">
        <f>COUNTIF(J58:K295,"PP")</f>
        <v>0</v>
      </c>
      <c r="K302" s="30"/>
      <c r="L302" s="25">
        <f>COUNTIF(L58:N295,"PP")</f>
        <v>0</v>
      </c>
      <c r="N302" s="30"/>
      <c r="O302" s="25">
        <f>COUNTIF(O58:Q295,"PP")</f>
        <v>0</v>
      </c>
      <c r="R302" s="25">
        <f>COUNTIF(R58:S295,"PP")</f>
        <v>0</v>
      </c>
      <c r="T302" s="25">
        <f>COUNTIF(T58:V295,"PP")</f>
        <v>0</v>
      </c>
      <c r="U302" s="27"/>
      <c r="V302" s="30"/>
      <c r="W302" s="25">
        <f>COUNTIF(W58:Y295,"PP")</f>
        <v>0</v>
      </c>
      <c r="Y302" s="30"/>
      <c r="Z302" s="25">
        <f>COUNTIF(Z58:AA295,"PP")</f>
        <v>0</v>
      </c>
      <c r="AA302" s="30"/>
      <c r="AB302" s="25">
        <f>COUNTIF(AB58:AC295,"PP")</f>
        <v>0</v>
      </c>
      <c r="AD302" s="25">
        <f>COUNTIF(AD58:AE295,"PP")</f>
        <v>0</v>
      </c>
      <c r="AE302" s="30"/>
    </row>
    <row r="303" spans="1:31" x14ac:dyDescent="0.2">
      <c r="A303" s="18" t="s">
        <v>63</v>
      </c>
      <c r="B303">
        <f>COUNTIF(B58:C295,"KO")</f>
        <v>2</v>
      </c>
      <c r="E303">
        <f>COUNTIF(E58:G295,"KO")</f>
        <v>15</v>
      </c>
      <c r="H303" s="25">
        <f>COUNTIF(H58:I295,"KO")</f>
        <v>63</v>
      </c>
      <c r="J303" s="25">
        <f>COUNTIF(J58:K295,"KO")</f>
        <v>6</v>
      </c>
      <c r="K303" s="30"/>
      <c r="L303" s="25">
        <f>COUNTIF(L58:N295,"KO")</f>
        <v>37</v>
      </c>
      <c r="N303" s="30"/>
      <c r="O303" s="25">
        <f>COUNTIF(O58:Q295,"KO")</f>
        <v>94</v>
      </c>
      <c r="R303" s="25">
        <f>COUNTIF(R58:S295,"KO")</f>
        <v>1</v>
      </c>
      <c r="T303" s="25">
        <f>COUNTIF(T58:V295,"KO")</f>
        <v>38</v>
      </c>
      <c r="U303" s="27"/>
      <c r="V303" s="30"/>
      <c r="W303" s="25">
        <f>COUNTIF(W58:Y295,"KO")</f>
        <v>25</v>
      </c>
      <c r="Y303" s="30"/>
      <c r="Z303" s="25">
        <f>COUNTIF(Z58:AA295,"KO")</f>
        <v>15</v>
      </c>
      <c r="AA303" s="30"/>
      <c r="AB303" s="25">
        <f>COUNTIF(AB58:AC295,"KO")</f>
        <v>1</v>
      </c>
      <c r="AD303" s="25">
        <f>COUNTIF(AD58:AE295,"KO")</f>
        <v>0</v>
      </c>
      <c r="AE303" s="30"/>
    </row>
    <row r="304" spans="1:31" x14ac:dyDescent="0.2">
      <c r="A304" s="18" t="s">
        <v>62</v>
      </c>
      <c r="B304">
        <f>COUNTIF(B58:C295,"BALI")</f>
        <v>84</v>
      </c>
      <c r="E304">
        <f>COUNTIF(E58:G295,"BALI")</f>
        <v>66</v>
      </c>
      <c r="H304" s="25">
        <f>COUNTIF(H58:I295,"BALI")</f>
        <v>47</v>
      </c>
      <c r="J304" s="25">
        <f>COUNTIF(J58:K295,"BALI")</f>
        <v>75</v>
      </c>
      <c r="K304" s="30"/>
      <c r="L304" s="25">
        <f>COUNTIF(L58:N295,"BALI")</f>
        <v>42</v>
      </c>
      <c r="N304" s="30"/>
      <c r="O304" s="25">
        <f>COUNTIF(O58:Q295,"BALI")</f>
        <v>10</v>
      </c>
      <c r="R304" s="25">
        <f>COUNTIF(R58:S295,"BALI")</f>
        <v>79</v>
      </c>
      <c r="T304" s="25">
        <f>COUNTIF(T58:V295,"BALI")</f>
        <v>61</v>
      </c>
      <c r="U304" s="27"/>
      <c r="V304" s="30"/>
      <c r="W304" s="25">
        <f>COUNTIF(W58:Y295,"BALI")</f>
        <v>63</v>
      </c>
      <c r="Y304" s="30"/>
      <c r="Z304" s="25">
        <f>COUNTIF(Z58:AA295,"BALI")</f>
        <v>27</v>
      </c>
      <c r="AA304" s="30"/>
      <c r="AB304" s="25">
        <f>COUNTIF(AB58:AC295,"BALI")</f>
        <v>28</v>
      </c>
      <c r="AD304" s="25">
        <f>COUNTIF(AD58:AE295,"BALI")</f>
        <v>31</v>
      </c>
      <c r="AE304" s="30"/>
    </row>
    <row r="305" spans="1:31" x14ac:dyDescent="0.2">
      <c r="A305" s="18" t="s">
        <v>66</v>
      </c>
      <c r="B305">
        <f>COUNTIF(B58:C295,"SG")</f>
        <v>22</v>
      </c>
      <c r="E305">
        <f>COUNTIF(E58:G295,"SG")</f>
        <v>27</v>
      </c>
      <c r="H305" s="25">
        <f>COUNTIF(H58:I295,"SG")</f>
        <v>28</v>
      </c>
      <c r="J305" s="25">
        <f>COUNTIF(J58:K295,"SG")</f>
        <v>33</v>
      </c>
      <c r="K305" s="30"/>
      <c r="L305" s="25">
        <f>COUNTIF(L58:N295,"SG")</f>
        <v>45</v>
      </c>
      <c r="N305" s="30"/>
      <c r="O305" s="25">
        <f>COUNTIF(O58:Q295,"SG")</f>
        <v>61</v>
      </c>
      <c r="R305" s="25">
        <f>COUNTIF(R58:S295,"SG")</f>
        <v>51</v>
      </c>
      <c r="T305" s="25">
        <f>COUNTIF(T58:V295,"SG")</f>
        <v>46</v>
      </c>
      <c r="U305" s="27"/>
      <c r="V305" s="30"/>
      <c r="W305" s="25">
        <f>COUNTIF(W58:Y295,"SG")</f>
        <v>32</v>
      </c>
      <c r="Y305" s="30"/>
      <c r="Z305" s="25">
        <f>COUNTIF(Z58:AA295,"SG")</f>
        <v>48</v>
      </c>
      <c r="AA305" s="30"/>
      <c r="AB305" s="25">
        <f>COUNTIF(AB58:AC295,"SG")</f>
        <v>69</v>
      </c>
      <c r="AD305" s="25">
        <f>COUNTIF(AD58:AE295,"SG")</f>
        <v>46</v>
      </c>
      <c r="AE305" s="30"/>
    </row>
    <row r="306" spans="1:31" x14ac:dyDescent="0.2">
      <c r="A306" s="18" t="s">
        <v>68</v>
      </c>
      <c r="B306">
        <f>COUNTIF(B58:C295,"WW")</f>
        <v>0</v>
      </c>
      <c r="E306">
        <f>COUNTIF(E58:G295,"WW")</f>
        <v>19</v>
      </c>
      <c r="H306" s="25">
        <f>COUNTIF(H58:I295,"WW")</f>
        <v>7</v>
      </c>
      <c r="J306" s="25">
        <f>COUNTIF(J58:K295,"WW")</f>
        <v>3</v>
      </c>
      <c r="K306" s="30"/>
      <c r="L306" s="25">
        <f>COUNTIF(L58:N295,"WW")</f>
        <v>4</v>
      </c>
      <c r="N306" s="30"/>
      <c r="O306" s="25">
        <f>COUNTIF(O58:Q295,"WW")</f>
        <v>10</v>
      </c>
      <c r="R306" s="25">
        <f>COUNTIF(R58:S295,"WW")</f>
        <v>4</v>
      </c>
      <c r="T306" s="25">
        <f>COUNTIF(T58:V295,"WW")</f>
        <v>4</v>
      </c>
      <c r="U306" s="27"/>
      <c r="V306" s="30"/>
      <c r="W306" s="25">
        <f>COUNTIF(W58:Y295,"WW")</f>
        <v>9</v>
      </c>
      <c r="Y306" s="30"/>
      <c r="Z306" s="25">
        <f>COUNTIF(Z58:AA295,"WW")</f>
        <v>18</v>
      </c>
      <c r="AA306" s="30"/>
      <c r="AB306" s="25">
        <f>COUNTIF(AB58:AC295,"WW")</f>
        <v>13</v>
      </c>
      <c r="AD306" s="25">
        <f>COUNTIF(AD58:AE295,"WW")</f>
        <v>2</v>
      </c>
      <c r="AE306" s="30"/>
    </row>
    <row r="307" spans="1:31" x14ac:dyDescent="0.2">
      <c r="A307" s="18" t="s">
        <v>70</v>
      </c>
      <c r="B307">
        <f>COUNTIF(B58:C295,"AS")</f>
        <v>103</v>
      </c>
      <c r="E307">
        <f>COUNTIF(E58:G295,"AS")</f>
        <v>108</v>
      </c>
      <c r="H307" s="25">
        <f>COUNTIF(H58:I295,"AS")</f>
        <v>121</v>
      </c>
      <c r="J307" s="25">
        <f>COUNTIF(J58:K295,"AS")</f>
        <v>125</v>
      </c>
      <c r="K307" s="30"/>
      <c r="L307" s="25">
        <f>COUNTIF(L58:N295,"AS")</f>
        <v>138</v>
      </c>
      <c r="N307" s="30"/>
      <c r="O307" s="25">
        <f>COUNTIF(O58:Q295,"AS")</f>
        <v>133</v>
      </c>
      <c r="R307" s="25">
        <f>COUNTIF(R58:S295,"AS")</f>
        <v>115</v>
      </c>
      <c r="T307" s="25">
        <f>COUNTIF(T58:V295,"AS")</f>
        <v>108</v>
      </c>
      <c r="U307" s="27"/>
      <c r="V307" s="30"/>
      <c r="W307" s="25">
        <f>COUNTIF(W58:Y295,"AS")</f>
        <v>130</v>
      </c>
      <c r="Y307" s="30"/>
      <c r="Z307" s="25">
        <f>COUNTIF(Z58:AA295,"AS")</f>
        <v>156</v>
      </c>
      <c r="AA307" s="30"/>
      <c r="AB307" s="25">
        <f>COUNTIF(AB58:AC295,"AS")</f>
        <v>117</v>
      </c>
      <c r="AD307" s="25">
        <f>COUNTIF(AD58:AE295,"AS")</f>
        <v>122</v>
      </c>
      <c r="AE307" s="30"/>
    </row>
    <row r="308" spans="1:31" x14ac:dyDescent="0.2">
      <c r="A308" s="18" t="s">
        <v>69</v>
      </c>
      <c r="B308">
        <f>COUNTIF(B58:C295,"PS")</f>
        <v>0</v>
      </c>
      <c r="E308">
        <f>COUNTIF(E58:G295,"PS")</f>
        <v>1</v>
      </c>
      <c r="H308" s="25">
        <f>COUNTIF(H58:I295,"PS")</f>
        <v>1</v>
      </c>
      <c r="J308" s="25">
        <f>COUNTIF(J58:K295,"PS")</f>
        <v>0</v>
      </c>
      <c r="K308" s="30"/>
      <c r="L308" s="25">
        <f>COUNTIF(L58:N295,"PS")</f>
        <v>0</v>
      </c>
      <c r="N308" s="30"/>
      <c r="O308" s="25">
        <f>COUNTIF(O58:Q295,"PS")</f>
        <v>0</v>
      </c>
      <c r="R308" s="25">
        <f>COUNTIF(R58:S295,"PS")</f>
        <v>0</v>
      </c>
      <c r="T308" s="25">
        <f>COUNTIF(T58:V295,"PS")</f>
        <v>1</v>
      </c>
      <c r="U308" s="27"/>
      <c r="V308" s="30"/>
      <c r="W308" s="25">
        <f>COUNTIF(W58:Y295,"PS")</f>
        <v>0</v>
      </c>
      <c r="Y308" s="30"/>
      <c r="Z308" s="25">
        <f>COUNTIF(Z58:AA295,"PS")</f>
        <v>0</v>
      </c>
      <c r="AA308" s="30"/>
      <c r="AB308" s="25">
        <f>COUNTIF(AB58:AC295,"PS")</f>
        <v>0</v>
      </c>
      <c r="AD308" s="25">
        <f>COUNTIF(AD58:AE295,"PS")</f>
        <v>0</v>
      </c>
      <c r="AE308" s="30"/>
    </row>
    <row r="309" spans="1:31" x14ac:dyDescent="0.2">
      <c r="A309" s="18" t="s">
        <v>73</v>
      </c>
      <c r="B309">
        <f>COUNTIF(B58:C295,"RB")</f>
        <v>2</v>
      </c>
      <c r="E309">
        <f>COUNTIF(E58:G295,"RB")</f>
        <v>2</v>
      </c>
      <c r="H309" s="25">
        <f>COUNTIF(H58:I295,"RB")</f>
        <v>1</v>
      </c>
      <c r="J309" s="25">
        <f>COUNTIF(J58:K295,"RB")</f>
        <v>1</v>
      </c>
      <c r="K309" s="30"/>
      <c r="L309" s="25">
        <f>COUNTIF(L58:N295,"RB")</f>
        <v>0</v>
      </c>
      <c r="N309" s="30"/>
      <c r="O309" s="25">
        <f>COUNTIF(O58:Q295,"RB")</f>
        <v>0</v>
      </c>
      <c r="R309" s="25">
        <f>COUNTIF(R58:S295,"RB")</f>
        <v>0</v>
      </c>
      <c r="T309" s="25">
        <f>COUNTIF(T58:V295,"RB")</f>
        <v>0</v>
      </c>
      <c r="U309" s="27"/>
      <c r="V309" s="30"/>
      <c r="W309" s="25">
        <f>COUNTIF(W58:Y295,"RB")</f>
        <v>1</v>
      </c>
      <c r="Y309" s="30"/>
      <c r="Z309" s="25">
        <f>COUNTIF(Z58:AA295,"RB")</f>
        <v>1</v>
      </c>
      <c r="AA309" s="30"/>
      <c r="AB309" s="25">
        <f>COUNTIF(AB58:AC295,"RB")</f>
        <v>2</v>
      </c>
      <c r="AD309" s="25">
        <f>COUNTIF(AD58:AE295,"RB")</f>
        <v>1</v>
      </c>
      <c r="AE309" s="30"/>
    </row>
    <row r="310" spans="1:31" x14ac:dyDescent="0.2">
      <c r="A310" s="18" t="s">
        <v>101</v>
      </c>
      <c r="H310" s="27"/>
      <c r="J310" s="27"/>
      <c r="K310" s="27"/>
      <c r="L310" s="27"/>
      <c r="N310" s="27"/>
      <c r="O310" s="27"/>
      <c r="R310" s="27"/>
      <c r="T310" s="27"/>
      <c r="U310" s="27"/>
      <c r="V310" s="27"/>
      <c r="W310" s="27"/>
      <c r="Y310" s="27"/>
      <c r="Z310" s="25">
        <f>COUNTIF(Z58:AA295,"CG")</f>
        <v>8</v>
      </c>
      <c r="AA310" s="30"/>
      <c r="AB310" s="25">
        <f>COUNTIF(AB58:AC295,"CG")</f>
        <v>58</v>
      </c>
      <c r="AD310" s="25">
        <f>COUNTIF(AD58:AE295,"CG")</f>
        <v>68</v>
      </c>
      <c r="AE310" s="30"/>
    </row>
    <row r="311" spans="1:31" x14ac:dyDescent="0.2">
      <c r="T311" s="27"/>
      <c r="W311" s="27"/>
      <c r="Z311" s="27"/>
      <c r="AB311" s="27"/>
      <c r="AD311" s="27"/>
      <c r="AE311" s="30"/>
    </row>
    <row r="312" spans="1:31" x14ac:dyDescent="0.2">
      <c r="A312" s="18" t="s">
        <v>102</v>
      </c>
      <c r="J312">
        <f>SUM(J299:J309)</f>
        <v>244</v>
      </c>
      <c r="L312">
        <f>SUM(L299:L309)</f>
        <v>266</v>
      </c>
      <c r="O312">
        <f>SUM(O299:O309)</f>
        <v>308</v>
      </c>
      <c r="R312">
        <f>SUM(R299:R309)</f>
        <v>250</v>
      </c>
      <c r="T312">
        <f>SUM(T299:T309)</f>
        <v>258</v>
      </c>
      <c r="W312">
        <f>SUM(W299:W309)</f>
        <v>260</v>
      </c>
      <c r="Z312">
        <f>SUM(Z299:Z310)</f>
        <v>273</v>
      </c>
      <c r="AB312">
        <f>SUM(AB299:AB310)</f>
        <v>288</v>
      </c>
      <c r="AD312">
        <f>SUM(AD299:AD310)</f>
        <v>270</v>
      </c>
      <c r="AE312" s="30"/>
    </row>
    <row r="317" spans="1:31" x14ac:dyDescent="0.2">
      <c r="A317" s="19" t="s">
        <v>72</v>
      </c>
      <c r="B317" s="15">
        <v>2006</v>
      </c>
      <c r="C317">
        <v>2007</v>
      </c>
      <c r="D317">
        <v>2008</v>
      </c>
      <c r="E317">
        <v>2009</v>
      </c>
      <c r="F317">
        <v>2010</v>
      </c>
      <c r="G317">
        <v>2011</v>
      </c>
      <c r="H317">
        <v>2012</v>
      </c>
      <c r="I317">
        <v>2013</v>
      </c>
      <c r="J317">
        <v>2014</v>
      </c>
      <c r="K317">
        <v>2015</v>
      </c>
      <c r="L317">
        <v>2016</v>
      </c>
      <c r="M317">
        <v>2017</v>
      </c>
    </row>
    <row r="318" spans="1:31" x14ac:dyDescent="0.2">
      <c r="A318" s="18" t="s">
        <v>65</v>
      </c>
      <c r="B318">
        <v>9</v>
      </c>
      <c r="C318">
        <v>26</v>
      </c>
      <c r="D318">
        <v>12</v>
      </c>
      <c r="E318">
        <v>0</v>
      </c>
      <c r="F318">
        <v>0</v>
      </c>
      <c r="G318">
        <v>0</v>
      </c>
      <c r="H318">
        <v>0</v>
      </c>
      <c r="I318">
        <v>0</v>
      </c>
      <c r="J318">
        <v>0</v>
      </c>
      <c r="K318">
        <v>0</v>
      </c>
      <c r="L318">
        <v>0</v>
      </c>
      <c r="M318">
        <v>0</v>
      </c>
    </row>
    <row r="319" spans="1:31" x14ac:dyDescent="0.2">
      <c r="A319" s="18" t="s">
        <v>67</v>
      </c>
      <c r="B319">
        <v>0</v>
      </c>
      <c r="C319">
        <v>0</v>
      </c>
      <c r="D319">
        <v>0</v>
      </c>
      <c r="E319">
        <v>0</v>
      </c>
      <c r="F319">
        <v>0</v>
      </c>
      <c r="G319">
        <v>0</v>
      </c>
      <c r="H319">
        <v>0</v>
      </c>
      <c r="I319">
        <v>0</v>
      </c>
      <c r="J319">
        <v>0</v>
      </c>
      <c r="K319">
        <v>0</v>
      </c>
      <c r="L319">
        <v>0</v>
      </c>
      <c r="M319">
        <v>0</v>
      </c>
    </row>
    <row r="320" spans="1:31" x14ac:dyDescent="0.2">
      <c r="A320" s="18" t="s">
        <v>64</v>
      </c>
      <c r="B320">
        <v>33</v>
      </c>
      <c r="C320">
        <v>0</v>
      </c>
      <c r="D320">
        <v>0</v>
      </c>
      <c r="E320">
        <v>1</v>
      </c>
      <c r="F320">
        <v>0</v>
      </c>
      <c r="G320">
        <v>0</v>
      </c>
      <c r="H320">
        <v>0</v>
      </c>
      <c r="I320">
        <v>0</v>
      </c>
      <c r="J320">
        <v>0</v>
      </c>
      <c r="K320">
        <v>0</v>
      </c>
      <c r="L320">
        <v>0</v>
      </c>
      <c r="M320">
        <v>0</v>
      </c>
    </row>
    <row r="321" spans="1:13" x14ac:dyDescent="0.2">
      <c r="A321" s="18" t="s">
        <v>71</v>
      </c>
      <c r="B321">
        <v>0</v>
      </c>
      <c r="C321">
        <v>0</v>
      </c>
      <c r="D321">
        <v>0</v>
      </c>
      <c r="E321">
        <v>0</v>
      </c>
      <c r="F321">
        <v>0</v>
      </c>
      <c r="G321">
        <v>0</v>
      </c>
      <c r="H321">
        <v>0</v>
      </c>
      <c r="I321">
        <v>0</v>
      </c>
      <c r="J321">
        <v>0</v>
      </c>
      <c r="K321">
        <v>0</v>
      </c>
      <c r="L321">
        <v>0</v>
      </c>
      <c r="M321">
        <v>0</v>
      </c>
    </row>
    <row r="322" spans="1:13" x14ac:dyDescent="0.2">
      <c r="A322" s="18" t="s">
        <v>63</v>
      </c>
      <c r="B322">
        <v>2</v>
      </c>
      <c r="C322">
        <v>15</v>
      </c>
      <c r="D322">
        <v>63</v>
      </c>
      <c r="E322">
        <v>6</v>
      </c>
      <c r="F322">
        <v>37</v>
      </c>
      <c r="G322">
        <v>94</v>
      </c>
      <c r="H322">
        <v>1</v>
      </c>
      <c r="I322">
        <v>38</v>
      </c>
      <c r="J322">
        <v>25</v>
      </c>
      <c r="K322">
        <v>15</v>
      </c>
      <c r="L322">
        <v>1</v>
      </c>
      <c r="M322">
        <v>0</v>
      </c>
    </row>
    <row r="323" spans="1:13" x14ac:dyDescent="0.2">
      <c r="A323" s="18" t="s">
        <v>62</v>
      </c>
      <c r="B323">
        <v>84</v>
      </c>
      <c r="C323">
        <v>66</v>
      </c>
      <c r="D323">
        <v>47</v>
      </c>
      <c r="E323">
        <v>75</v>
      </c>
      <c r="F323">
        <v>42</v>
      </c>
      <c r="G323">
        <v>10</v>
      </c>
      <c r="H323">
        <v>79</v>
      </c>
      <c r="I323">
        <v>61</v>
      </c>
      <c r="J323">
        <v>63</v>
      </c>
      <c r="K323">
        <v>27</v>
      </c>
      <c r="L323">
        <v>28</v>
      </c>
      <c r="M323">
        <v>31</v>
      </c>
    </row>
    <row r="324" spans="1:13" x14ac:dyDescent="0.2">
      <c r="A324" s="18" t="s">
        <v>66</v>
      </c>
      <c r="B324">
        <v>22</v>
      </c>
      <c r="C324">
        <v>27</v>
      </c>
      <c r="D324">
        <v>28</v>
      </c>
      <c r="E324">
        <v>33</v>
      </c>
      <c r="F324">
        <v>45</v>
      </c>
      <c r="G324">
        <v>61</v>
      </c>
      <c r="H324">
        <v>51</v>
      </c>
      <c r="I324">
        <v>46</v>
      </c>
      <c r="J324">
        <v>32</v>
      </c>
      <c r="K324">
        <v>48</v>
      </c>
      <c r="L324">
        <v>69</v>
      </c>
      <c r="M324">
        <v>46</v>
      </c>
    </row>
    <row r="325" spans="1:13" x14ac:dyDescent="0.2">
      <c r="A325" s="18" t="s">
        <v>68</v>
      </c>
      <c r="B325">
        <v>0</v>
      </c>
      <c r="C325">
        <v>19</v>
      </c>
      <c r="D325">
        <v>7</v>
      </c>
      <c r="E325">
        <v>3</v>
      </c>
      <c r="F325">
        <v>4</v>
      </c>
      <c r="G325">
        <v>10</v>
      </c>
      <c r="H325">
        <v>4</v>
      </c>
      <c r="I325">
        <v>4</v>
      </c>
      <c r="J325">
        <v>9</v>
      </c>
      <c r="K325">
        <v>18</v>
      </c>
      <c r="L325">
        <v>13</v>
      </c>
      <c r="M325">
        <v>2</v>
      </c>
    </row>
    <row r="326" spans="1:13" x14ac:dyDescent="0.2">
      <c r="A326" s="18" t="s">
        <v>70</v>
      </c>
      <c r="B326">
        <v>103</v>
      </c>
      <c r="C326">
        <v>108</v>
      </c>
      <c r="D326">
        <v>121</v>
      </c>
      <c r="E326">
        <v>125</v>
      </c>
      <c r="F326">
        <v>138</v>
      </c>
      <c r="G326">
        <v>133</v>
      </c>
      <c r="H326">
        <v>115</v>
      </c>
      <c r="I326">
        <v>108</v>
      </c>
      <c r="J326">
        <v>130</v>
      </c>
      <c r="K326">
        <v>156</v>
      </c>
      <c r="L326">
        <v>117</v>
      </c>
      <c r="M326">
        <v>122</v>
      </c>
    </row>
    <row r="327" spans="1:13" x14ac:dyDescent="0.2">
      <c r="A327" s="18" t="s">
        <v>69</v>
      </c>
      <c r="B327">
        <v>0</v>
      </c>
      <c r="C327">
        <v>1</v>
      </c>
      <c r="D327">
        <v>1</v>
      </c>
      <c r="E327">
        <v>0</v>
      </c>
      <c r="F327">
        <v>0</v>
      </c>
      <c r="G327">
        <v>0</v>
      </c>
      <c r="H327">
        <v>0</v>
      </c>
      <c r="I327">
        <v>1</v>
      </c>
      <c r="J327">
        <v>0</v>
      </c>
      <c r="K327">
        <v>0</v>
      </c>
      <c r="L327">
        <v>0</v>
      </c>
      <c r="M327">
        <v>0</v>
      </c>
    </row>
    <row r="328" spans="1:13" x14ac:dyDescent="0.2">
      <c r="A328" s="18" t="s">
        <v>73</v>
      </c>
      <c r="B328">
        <v>2</v>
      </c>
      <c r="C328">
        <v>2</v>
      </c>
      <c r="D328">
        <v>1</v>
      </c>
      <c r="E328">
        <v>1</v>
      </c>
      <c r="F328">
        <v>0</v>
      </c>
      <c r="G328">
        <v>0</v>
      </c>
      <c r="H328">
        <v>0</v>
      </c>
      <c r="I328">
        <v>0</v>
      </c>
      <c r="J328">
        <v>1</v>
      </c>
      <c r="K328">
        <v>1</v>
      </c>
      <c r="L328">
        <v>2</v>
      </c>
      <c r="M328">
        <v>1</v>
      </c>
    </row>
    <row r="329" spans="1:13" x14ac:dyDescent="0.2">
      <c r="A329" s="18" t="s">
        <v>101</v>
      </c>
      <c r="K329">
        <v>8</v>
      </c>
      <c r="L329">
        <v>58</v>
      </c>
      <c r="M329">
        <v>68</v>
      </c>
    </row>
    <row r="330" spans="1:13" x14ac:dyDescent="0.2">
      <c r="A330" s="18" t="s">
        <v>288</v>
      </c>
      <c r="B330">
        <f>B324+B325+B326</f>
        <v>125</v>
      </c>
      <c r="C330">
        <f t="shared" ref="C330:M330" si="20">C324+C325+C326</f>
        <v>154</v>
      </c>
      <c r="D330">
        <f t="shared" si="20"/>
        <v>156</v>
      </c>
      <c r="E330">
        <f t="shared" si="20"/>
        <v>161</v>
      </c>
      <c r="F330">
        <f t="shared" si="20"/>
        <v>187</v>
      </c>
      <c r="G330">
        <f t="shared" si="20"/>
        <v>204</v>
      </c>
      <c r="H330">
        <f t="shared" si="20"/>
        <v>170</v>
      </c>
      <c r="I330">
        <f t="shared" si="20"/>
        <v>158</v>
      </c>
      <c r="J330">
        <f t="shared" si="20"/>
        <v>171</v>
      </c>
      <c r="K330">
        <f t="shared" si="20"/>
        <v>222</v>
      </c>
      <c r="L330">
        <f t="shared" si="20"/>
        <v>199</v>
      </c>
      <c r="M330">
        <f t="shared" si="20"/>
        <v>170</v>
      </c>
    </row>
  </sheetData>
  <phoneticPr fontId="2" type="noConversion"/>
  <pageMargins left="0.75" right="0.75" top="1" bottom="1" header="0.5" footer="0.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topLeftCell="A6" workbookViewId="0">
      <pane xSplit="1" topLeftCell="B1" activePane="topRight" state="frozen"/>
      <selection pane="topRight" activeCell="F302" sqref="F302"/>
    </sheetView>
  </sheetViews>
  <sheetFormatPr defaultRowHeight="12.75" x14ac:dyDescent="0.2"/>
  <cols>
    <col min="1" max="1" width="25.28515625" customWidth="1"/>
  </cols>
  <sheetData>
    <row r="1" spans="1:4" ht="15.75" x14ac:dyDescent="0.25">
      <c r="A1" s="1" t="s">
        <v>38</v>
      </c>
    </row>
    <row r="2" spans="1:4" x14ac:dyDescent="0.2">
      <c r="A2" t="s">
        <v>37</v>
      </c>
    </row>
    <row r="4" spans="1:4" x14ac:dyDescent="0.2">
      <c r="A4" t="s">
        <v>39</v>
      </c>
      <c r="C4" t="s">
        <v>40</v>
      </c>
    </row>
    <row r="5" spans="1:4" x14ac:dyDescent="0.2">
      <c r="A5" s="2">
        <v>38254</v>
      </c>
      <c r="D5" s="2">
        <v>38229</v>
      </c>
    </row>
    <row r="6" spans="1:4" x14ac:dyDescent="0.2">
      <c r="A6" s="2">
        <v>38631</v>
      </c>
      <c r="D6" s="2">
        <v>38601</v>
      </c>
    </row>
    <row r="7" spans="1:4" x14ac:dyDescent="0.2">
      <c r="A7" s="2" t="s">
        <v>122</v>
      </c>
      <c r="D7" s="2">
        <v>38978</v>
      </c>
    </row>
    <row r="8" spans="1:4" x14ac:dyDescent="0.2">
      <c r="A8" t="s">
        <v>123</v>
      </c>
      <c r="D8" s="2">
        <v>39688</v>
      </c>
    </row>
    <row r="9" spans="1:4" x14ac:dyDescent="0.2">
      <c r="A9" s="2" t="s">
        <v>183</v>
      </c>
      <c r="D9" s="2"/>
    </row>
    <row r="10" spans="1:4" x14ac:dyDescent="0.2">
      <c r="A10" s="2" t="s">
        <v>184</v>
      </c>
      <c r="D10" s="2">
        <v>40435</v>
      </c>
    </row>
    <row r="11" spans="1:4" x14ac:dyDescent="0.2">
      <c r="A11" s="58" t="s">
        <v>189</v>
      </c>
      <c r="D11" s="2"/>
    </row>
    <row r="12" spans="1:4" x14ac:dyDescent="0.2">
      <c r="A12" s="58"/>
      <c r="D12" s="2">
        <v>41141</v>
      </c>
    </row>
    <row r="13" spans="1:4" x14ac:dyDescent="0.2">
      <c r="A13" s="58" t="s">
        <v>225</v>
      </c>
      <c r="D13" s="2"/>
    </row>
    <row r="14" spans="1:4" x14ac:dyDescent="0.2">
      <c r="A14" s="36" t="s">
        <v>257</v>
      </c>
      <c r="D14" s="2">
        <v>41879</v>
      </c>
    </row>
    <row r="15" spans="1:4" x14ac:dyDescent="0.2">
      <c r="A15" s="36" t="s">
        <v>263</v>
      </c>
      <c r="D15" s="2"/>
    </row>
    <row r="16" spans="1:4" x14ac:dyDescent="0.2">
      <c r="A16" s="128" t="s">
        <v>295</v>
      </c>
      <c r="D16" s="2">
        <v>42605</v>
      </c>
    </row>
    <row r="17" spans="1:16" x14ac:dyDescent="0.2">
      <c r="A17" s="128" t="s">
        <v>302</v>
      </c>
      <c r="D17" s="2"/>
    </row>
    <row r="19" spans="1:16" ht="38.25" x14ac:dyDescent="0.2">
      <c r="A19" s="5" t="s">
        <v>4</v>
      </c>
      <c r="B19" s="4" t="s">
        <v>15</v>
      </c>
      <c r="C19" s="7" t="s">
        <v>16</v>
      </c>
      <c r="D19" s="6" t="s">
        <v>17</v>
      </c>
      <c r="E19" s="4" t="s">
        <v>18</v>
      </c>
      <c r="F19" s="6" t="s">
        <v>17</v>
      </c>
      <c r="G19" s="11" t="s">
        <v>49</v>
      </c>
      <c r="H19" s="11" t="s">
        <v>17</v>
      </c>
      <c r="I19" s="11" t="s">
        <v>50</v>
      </c>
      <c r="J19" s="76" t="s">
        <v>121</v>
      </c>
      <c r="K19" s="76" t="s">
        <v>192</v>
      </c>
      <c r="L19" s="76" t="s">
        <v>233</v>
      </c>
      <c r="M19" s="76" t="s">
        <v>264</v>
      </c>
      <c r="N19" s="11" t="s">
        <v>303</v>
      </c>
      <c r="O19" s="127" t="s">
        <v>83</v>
      </c>
    </row>
    <row r="20" spans="1:16" x14ac:dyDescent="0.2">
      <c r="A20" t="s">
        <v>5</v>
      </c>
      <c r="B20" s="8">
        <v>24</v>
      </c>
      <c r="C20" s="8">
        <v>30</v>
      </c>
      <c r="D20" s="9"/>
      <c r="E20" s="8">
        <v>2</v>
      </c>
      <c r="F20" s="8"/>
      <c r="G20" s="8">
        <v>1</v>
      </c>
      <c r="I20" s="8">
        <v>1</v>
      </c>
      <c r="J20" s="8">
        <v>1</v>
      </c>
      <c r="K20" s="8">
        <v>0</v>
      </c>
      <c r="L20" s="8">
        <v>0</v>
      </c>
      <c r="M20">
        <v>0</v>
      </c>
      <c r="N20">
        <v>0</v>
      </c>
      <c r="O20" s="94">
        <f>(N20-I20)/I20</f>
        <v>-1</v>
      </c>
    </row>
    <row r="21" spans="1:16" x14ac:dyDescent="0.2">
      <c r="A21" t="s">
        <v>7</v>
      </c>
      <c r="B21" s="8">
        <v>1</v>
      </c>
      <c r="C21" s="8">
        <v>0</v>
      </c>
      <c r="D21" s="9">
        <f>((C21+C20)-(B21+B20))/(B21+B20)</f>
        <v>0.2</v>
      </c>
      <c r="E21" s="8">
        <v>0</v>
      </c>
      <c r="F21" s="9">
        <f>((E21+E20)-(B21+B20))/(B21+B20)</f>
        <v>-0.92</v>
      </c>
      <c r="H21" s="12">
        <f>((G20+G21)-(B20+B21))/(B20+B21)</f>
        <v>-0.96</v>
      </c>
      <c r="I21" s="8"/>
      <c r="J21" s="8"/>
      <c r="K21" s="8"/>
      <c r="L21" s="8">
        <v>0</v>
      </c>
      <c r="M21">
        <v>0</v>
      </c>
      <c r="N21">
        <v>0</v>
      </c>
      <c r="O21" s="94"/>
    </row>
    <row r="22" spans="1:16" x14ac:dyDescent="0.2">
      <c r="A22" t="s">
        <v>6</v>
      </c>
      <c r="B22" s="8">
        <v>6</v>
      </c>
      <c r="C22" s="8">
        <v>1</v>
      </c>
      <c r="D22" s="9">
        <f>(C22-B22)/B22</f>
        <v>-0.83333333333333337</v>
      </c>
      <c r="E22" s="8">
        <v>1</v>
      </c>
      <c r="F22" s="9">
        <f>(E22-B22)/B22</f>
        <v>-0.83333333333333337</v>
      </c>
      <c r="H22" s="12">
        <f>(G22-B22)/B22</f>
        <v>-1</v>
      </c>
      <c r="I22" s="8"/>
      <c r="J22" s="8"/>
      <c r="K22" s="8"/>
      <c r="L22" s="8">
        <v>0</v>
      </c>
      <c r="M22">
        <v>0</v>
      </c>
      <c r="N22">
        <v>0</v>
      </c>
      <c r="O22" s="94"/>
    </row>
    <row r="23" spans="1:16" x14ac:dyDescent="0.2">
      <c r="A23" t="s">
        <v>14</v>
      </c>
      <c r="B23" s="8">
        <v>1</v>
      </c>
      <c r="C23" s="8">
        <v>0</v>
      </c>
      <c r="D23" s="9">
        <f>(C23-B23)/B23</f>
        <v>-1</v>
      </c>
      <c r="E23" s="8">
        <v>0</v>
      </c>
      <c r="F23" s="9">
        <f>(E23-B23)/B23</f>
        <v>-1</v>
      </c>
      <c r="H23" s="12">
        <f>(G23-B23)/B23</f>
        <v>-1</v>
      </c>
      <c r="I23" s="8">
        <v>0</v>
      </c>
      <c r="J23" s="8">
        <v>0</v>
      </c>
      <c r="K23" s="8">
        <v>0</v>
      </c>
      <c r="L23" s="8">
        <v>0</v>
      </c>
      <c r="M23">
        <v>0</v>
      </c>
      <c r="N23">
        <v>0</v>
      </c>
      <c r="O23" s="94"/>
    </row>
    <row r="24" spans="1:16" x14ac:dyDescent="0.2">
      <c r="A24" t="s">
        <v>8</v>
      </c>
      <c r="B24" s="8">
        <v>145</v>
      </c>
      <c r="C24" s="8">
        <v>64</v>
      </c>
      <c r="D24" s="9">
        <f t="shared" ref="D24:D29" si="0">(C24-B24)/B24</f>
        <v>-0.55862068965517242</v>
      </c>
      <c r="E24" s="8">
        <v>163</v>
      </c>
      <c r="F24" s="9">
        <f t="shared" ref="F24:F29" si="1">(E24-B24)/B24</f>
        <v>0.12413793103448276</v>
      </c>
      <c r="G24" s="8">
        <v>34</v>
      </c>
      <c r="H24" s="12">
        <f t="shared" ref="H24:H29" si="2">(G24-B24)/B24</f>
        <v>-0.76551724137931032</v>
      </c>
      <c r="I24" s="8">
        <v>35</v>
      </c>
      <c r="J24" s="8">
        <v>139</v>
      </c>
      <c r="K24" s="8">
        <v>124</v>
      </c>
      <c r="L24" s="8">
        <v>0</v>
      </c>
      <c r="M24">
        <v>136</v>
      </c>
      <c r="N24">
        <v>156</v>
      </c>
      <c r="O24" s="94">
        <f t="shared" ref="O24:O28" si="3">(N24-I24)/I24</f>
        <v>3.4571428571428573</v>
      </c>
    </row>
    <row r="25" spans="1:16" x14ac:dyDescent="0.2">
      <c r="A25" t="s">
        <v>9</v>
      </c>
      <c r="B25" s="8">
        <v>39</v>
      </c>
      <c r="C25" s="8">
        <v>133</v>
      </c>
      <c r="D25" s="9">
        <f t="shared" si="0"/>
        <v>2.4102564102564101</v>
      </c>
      <c r="E25" s="8">
        <v>69</v>
      </c>
      <c r="F25" s="9">
        <f t="shared" si="1"/>
        <v>0.76923076923076927</v>
      </c>
      <c r="G25" s="8">
        <v>191</v>
      </c>
      <c r="H25" s="12">
        <f t="shared" si="2"/>
        <v>3.8974358974358974</v>
      </c>
      <c r="I25" s="8">
        <v>191</v>
      </c>
      <c r="J25" s="8">
        <v>93</v>
      </c>
      <c r="K25" s="8">
        <v>103</v>
      </c>
      <c r="L25" s="8">
        <v>217</v>
      </c>
      <c r="M25">
        <v>86</v>
      </c>
      <c r="N25">
        <v>62</v>
      </c>
      <c r="O25" s="94">
        <f t="shared" si="3"/>
        <v>-0.67539267015706805</v>
      </c>
    </row>
    <row r="26" spans="1:16" x14ac:dyDescent="0.2">
      <c r="A26" t="s">
        <v>10</v>
      </c>
      <c r="B26" s="8">
        <v>9</v>
      </c>
      <c r="C26" s="8">
        <v>8</v>
      </c>
      <c r="D26" s="9">
        <f t="shared" si="0"/>
        <v>-0.1111111111111111</v>
      </c>
      <c r="E26" s="8">
        <v>2</v>
      </c>
      <c r="F26" s="9">
        <f t="shared" si="1"/>
        <v>-0.77777777777777779</v>
      </c>
      <c r="G26" s="8">
        <v>7</v>
      </c>
      <c r="H26" s="12">
        <f t="shared" si="2"/>
        <v>-0.22222222222222221</v>
      </c>
      <c r="I26" s="8">
        <v>7</v>
      </c>
      <c r="J26" s="8">
        <v>10</v>
      </c>
      <c r="K26" s="8">
        <v>15</v>
      </c>
      <c r="L26" s="8">
        <v>20</v>
      </c>
      <c r="M26">
        <v>30</v>
      </c>
      <c r="N26">
        <v>30</v>
      </c>
      <c r="O26" s="94">
        <f t="shared" si="3"/>
        <v>3.2857142857142856</v>
      </c>
    </row>
    <row r="27" spans="1:16" x14ac:dyDescent="0.2">
      <c r="A27" t="s">
        <v>13</v>
      </c>
      <c r="B27" s="8">
        <v>6</v>
      </c>
      <c r="C27" s="8">
        <v>5</v>
      </c>
      <c r="D27" s="9">
        <f t="shared" si="0"/>
        <v>-0.16666666666666666</v>
      </c>
      <c r="E27" s="8">
        <v>3</v>
      </c>
      <c r="F27" s="9">
        <f t="shared" si="1"/>
        <v>-0.5</v>
      </c>
      <c r="G27" s="8">
        <v>4</v>
      </c>
      <c r="H27" s="12">
        <f t="shared" si="2"/>
        <v>-0.33333333333333331</v>
      </c>
      <c r="I27" s="8">
        <v>4</v>
      </c>
      <c r="J27" s="8">
        <v>5</v>
      </c>
      <c r="K27" s="8">
        <v>3</v>
      </c>
      <c r="L27" s="8">
        <v>1</v>
      </c>
      <c r="M27">
        <v>1</v>
      </c>
      <c r="N27">
        <v>0</v>
      </c>
      <c r="O27" s="94">
        <f t="shared" si="3"/>
        <v>-1</v>
      </c>
    </row>
    <row r="28" spans="1:16" x14ac:dyDescent="0.2">
      <c r="A28" t="s">
        <v>53</v>
      </c>
      <c r="B28" s="8"/>
      <c r="C28" s="8"/>
      <c r="D28" s="9"/>
      <c r="E28" s="8"/>
      <c r="F28" s="9"/>
      <c r="G28" s="8">
        <v>1</v>
      </c>
      <c r="H28" s="12"/>
      <c r="I28" s="8">
        <v>1</v>
      </c>
      <c r="J28" s="8">
        <v>0</v>
      </c>
      <c r="K28" s="8">
        <v>2</v>
      </c>
      <c r="L28" s="8">
        <v>0</v>
      </c>
      <c r="M28">
        <v>0</v>
      </c>
      <c r="N28">
        <v>0</v>
      </c>
      <c r="O28" s="94">
        <f t="shared" si="3"/>
        <v>-1</v>
      </c>
      <c r="P28" s="94"/>
    </row>
    <row r="29" spans="1:16" x14ac:dyDescent="0.2">
      <c r="A29" t="s">
        <v>41</v>
      </c>
      <c r="B29" s="8">
        <v>3</v>
      </c>
      <c r="C29" s="8">
        <v>0</v>
      </c>
      <c r="D29" s="9">
        <f t="shared" si="0"/>
        <v>-1</v>
      </c>
      <c r="E29" s="8">
        <v>0</v>
      </c>
      <c r="F29" s="9">
        <f t="shared" si="1"/>
        <v>-1</v>
      </c>
      <c r="H29" s="12">
        <f t="shared" si="2"/>
        <v>-1</v>
      </c>
      <c r="I29" s="8"/>
      <c r="J29" s="8"/>
      <c r="K29" s="8"/>
      <c r="L29" s="8"/>
    </row>
    <row r="30" spans="1:16" x14ac:dyDescent="0.2">
      <c r="I30" s="8"/>
      <c r="J30" s="8"/>
      <c r="K30" s="8"/>
    </row>
    <row r="31" spans="1:16" x14ac:dyDescent="0.2">
      <c r="A31" t="s">
        <v>51</v>
      </c>
      <c r="B31">
        <f>SUM(B20:B29)</f>
        <v>234</v>
      </c>
      <c r="C31">
        <f>SUM(C20:C29)</f>
        <v>241</v>
      </c>
      <c r="E31">
        <f>SUM(E20:E29)</f>
        <v>240</v>
      </c>
      <c r="G31">
        <f>SUM(G20:G29)</f>
        <v>238</v>
      </c>
      <c r="I31" s="8">
        <f>SUM(I20:I29)</f>
        <v>239</v>
      </c>
      <c r="J31" s="8">
        <f>SUM(J20:J29)</f>
        <v>248</v>
      </c>
      <c r="K31" s="8">
        <f>SUM(K20:K29)</f>
        <v>247</v>
      </c>
      <c r="L31" s="8">
        <v>238</v>
      </c>
      <c r="M31">
        <v>253</v>
      </c>
      <c r="N31">
        <v>248</v>
      </c>
    </row>
    <row r="35" spans="1:12" x14ac:dyDescent="0.2">
      <c r="A35" s="20">
        <v>2006</v>
      </c>
      <c r="D35" s="17">
        <v>2008</v>
      </c>
      <c r="F35" s="17">
        <v>2010</v>
      </c>
      <c r="H35" s="17">
        <v>2012</v>
      </c>
      <c r="I35" s="17">
        <v>2014</v>
      </c>
      <c r="K35" s="17">
        <v>2016</v>
      </c>
    </row>
    <row r="36" spans="1:12" x14ac:dyDescent="0.2">
      <c r="A36" s="21" t="s">
        <v>74</v>
      </c>
      <c r="B36" s="16"/>
      <c r="C36" s="16"/>
      <c r="D36" s="16"/>
      <c r="E36" s="16"/>
      <c r="F36" s="16"/>
      <c r="G36" s="16"/>
      <c r="H36" s="16"/>
      <c r="I36" s="16"/>
      <c r="J36" s="16"/>
      <c r="K36" s="16"/>
      <c r="L36" s="16"/>
    </row>
    <row r="37" spans="1:12" x14ac:dyDescent="0.2">
      <c r="A37" s="14">
        <v>0</v>
      </c>
      <c r="B37" t="s">
        <v>62</v>
      </c>
      <c r="D37" s="24" t="s">
        <v>62</v>
      </c>
      <c r="E37" s="29"/>
      <c r="F37" t="s">
        <v>63</v>
      </c>
      <c r="G37" s="29"/>
      <c r="H37" s="119" t="s">
        <v>62</v>
      </c>
      <c r="I37" s="85" t="s">
        <v>62</v>
      </c>
      <c r="J37" s="29"/>
      <c r="K37" s="22" t="s">
        <v>63</v>
      </c>
      <c r="L37" s="29"/>
    </row>
    <row r="38" spans="1:12" x14ac:dyDescent="0.2">
      <c r="A38">
        <v>0.5</v>
      </c>
      <c r="B38" t="s">
        <v>62</v>
      </c>
      <c r="D38" s="25" t="s">
        <v>63</v>
      </c>
      <c r="E38" s="30"/>
      <c r="F38" t="s">
        <v>63</v>
      </c>
      <c r="G38" s="30"/>
      <c r="H38" s="120" t="s">
        <v>62</v>
      </c>
      <c r="I38" s="85" t="s">
        <v>62</v>
      </c>
      <c r="J38" s="30"/>
      <c r="K38" s="22" t="s">
        <v>63</v>
      </c>
      <c r="L38" s="30"/>
    </row>
    <row r="39" spans="1:12" x14ac:dyDescent="0.2">
      <c r="A39" s="14">
        <v>1</v>
      </c>
      <c r="B39" t="s">
        <v>62</v>
      </c>
      <c r="D39" s="25" t="s">
        <v>63</v>
      </c>
      <c r="E39" s="30"/>
      <c r="F39" t="s">
        <v>63</v>
      </c>
      <c r="G39" s="30"/>
      <c r="H39" s="120" t="s">
        <v>62</v>
      </c>
      <c r="I39" s="85" t="s">
        <v>63</v>
      </c>
      <c r="J39" s="30"/>
      <c r="K39" s="22" t="s">
        <v>62</v>
      </c>
      <c r="L39" s="30"/>
    </row>
    <row r="40" spans="1:12" x14ac:dyDescent="0.2">
      <c r="A40" s="14">
        <v>1.5</v>
      </c>
      <c r="B40" t="s">
        <v>62</v>
      </c>
      <c r="D40" s="25" t="s">
        <v>63</v>
      </c>
      <c r="E40" s="30"/>
      <c r="F40" t="s">
        <v>63</v>
      </c>
      <c r="G40" s="30"/>
      <c r="H40" s="120" t="s">
        <v>62</v>
      </c>
      <c r="I40" s="85" t="s">
        <v>63</v>
      </c>
      <c r="J40" s="30"/>
      <c r="K40" s="22" t="s">
        <v>63</v>
      </c>
      <c r="L40" s="30"/>
    </row>
    <row r="41" spans="1:12" x14ac:dyDescent="0.2">
      <c r="A41" s="14">
        <v>2</v>
      </c>
      <c r="B41" t="s">
        <v>62</v>
      </c>
      <c r="D41" s="25" t="s">
        <v>63</v>
      </c>
      <c r="E41" s="30"/>
      <c r="F41" t="s">
        <v>62</v>
      </c>
      <c r="G41" s="30"/>
      <c r="H41" s="120" t="s">
        <v>62</v>
      </c>
      <c r="I41" s="85" t="s">
        <v>63</v>
      </c>
      <c r="J41" s="30"/>
      <c r="K41" s="22" t="s">
        <v>63</v>
      </c>
      <c r="L41" s="30"/>
    </row>
    <row r="42" spans="1:12" x14ac:dyDescent="0.2">
      <c r="A42" s="14">
        <v>2.5</v>
      </c>
      <c r="B42" t="s">
        <v>62</v>
      </c>
      <c r="D42" s="25" t="s">
        <v>63</v>
      </c>
      <c r="E42" s="30"/>
      <c r="F42" t="s">
        <v>63</v>
      </c>
      <c r="G42" s="30"/>
      <c r="H42" s="120" t="s">
        <v>62</v>
      </c>
      <c r="I42" s="85" t="s">
        <v>63</v>
      </c>
      <c r="J42" s="30"/>
      <c r="K42" s="22" t="s">
        <v>62</v>
      </c>
      <c r="L42" s="30"/>
    </row>
    <row r="43" spans="1:12" x14ac:dyDescent="0.2">
      <c r="A43" s="14">
        <v>3</v>
      </c>
      <c r="B43" t="s">
        <v>62</v>
      </c>
      <c r="D43" s="25" t="s">
        <v>63</v>
      </c>
      <c r="E43" s="30"/>
      <c r="F43" t="s">
        <v>63</v>
      </c>
      <c r="G43" s="30"/>
      <c r="H43" s="120" t="s">
        <v>62</v>
      </c>
      <c r="I43" s="85" t="s">
        <v>63</v>
      </c>
      <c r="J43" s="30"/>
      <c r="K43" s="22" t="s">
        <v>63</v>
      </c>
      <c r="L43" s="30"/>
    </row>
    <row r="44" spans="1:12" x14ac:dyDescent="0.2">
      <c r="A44" s="14">
        <v>3.5</v>
      </c>
      <c r="B44" t="s">
        <v>62</v>
      </c>
      <c r="D44" s="25" t="s">
        <v>63</v>
      </c>
      <c r="E44" s="30"/>
      <c r="F44" t="s">
        <v>63</v>
      </c>
      <c r="G44" s="30"/>
      <c r="H44" s="120" t="s">
        <v>62</v>
      </c>
      <c r="I44" s="85" t="s">
        <v>63</v>
      </c>
      <c r="J44" s="30"/>
      <c r="K44" s="22" t="s">
        <v>63</v>
      </c>
      <c r="L44" s="30"/>
    </row>
    <row r="45" spans="1:12" x14ac:dyDescent="0.2">
      <c r="A45" s="14">
        <v>4</v>
      </c>
      <c r="B45" t="s">
        <v>63</v>
      </c>
      <c r="D45" s="25" t="s">
        <v>63</v>
      </c>
      <c r="E45" s="30"/>
      <c r="F45" t="s">
        <v>63</v>
      </c>
      <c r="G45" s="30"/>
      <c r="H45" s="120" t="s">
        <v>62</v>
      </c>
      <c r="I45" s="85" t="s">
        <v>63</v>
      </c>
      <c r="J45" s="30"/>
      <c r="K45" s="22" t="s">
        <v>62</v>
      </c>
      <c r="L45" s="30"/>
    </row>
    <row r="46" spans="1:12" x14ac:dyDescent="0.2">
      <c r="A46" s="14">
        <v>4.5</v>
      </c>
      <c r="B46" t="s">
        <v>63</v>
      </c>
      <c r="D46" s="25" t="s">
        <v>62</v>
      </c>
      <c r="E46" s="30"/>
      <c r="F46" t="s">
        <v>62</v>
      </c>
      <c r="G46" s="30"/>
      <c r="H46" s="120" t="s">
        <v>62</v>
      </c>
      <c r="I46" s="85" t="s">
        <v>63</v>
      </c>
      <c r="J46" s="30"/>
      <c r="K46" s="22" t="s">
        <v>62</v>
      </c>
      <c r="L46" s="30"/>
    </row>
    <row r="47" spans="1:12" x14ac:dyDescent="0.2">
      <c r="A47" s="14">
        <v>5</v>
      </c>
      <c r="B47" t="s">
        <v>62</v>
      </c>
      <c r="D47" s="25" t="s">
        <v>63</v>
      </c>
      <c r="E47" s="30"/>
      <c r="F47" t="s">
        <v>63</v>
      </c>
      <c r="G47" s="30"/>
      <c r="H47" s="120" t="s">
        <v>62</v>
      </c>
      <c r="I47" s="85" t="s">
        <v>63</v>
      </c>
      <c r="J47" s="30"/>
      <c r="K47" s="22" t="s">
        <v>63</v>
      </c>
      <c r="L47" s="30"/>
    </row>
    <row r="48" spans="1:12" x14ac:dyDescent="0.2">
      <c r="A48" s="14">
        <v>5.5</v>
      </c>
      <c r="B48" t="s">
        <v>63</v>
      </c>
      <c r="D48" s="25" t="s">
        <v>63</v>
      </c>
      <c r="E48" s="30"/>
      <c r="F48" t="s">
        <v>63</v>
      </c>
      <c r="G48" s="30"/>
      <c r="H48" s="120" t="s">
        <v>62</v>
      </c>
      <c r="I48" s="85" t="s">
        <v>63</v>
      </c>
      <c r="J48" s="30"/>
      <c r="K48" s="22" t="s">
        <v>63</v>
      </c>
      <c r="L48" s="30"/>
    </row>
    <row r="49" spans="1:12" x14ac:dyDescent="0.2">
      <c r="A49" s="14">
        <v>6</v>
      </c>
      <c r="B49" t="s">
        <v>63</v>
      </c>
      <c r="D49" s="25" t="s">
        <v>63</v>
      </c>
      <c r="E49" s="30"/>
      <c r="F49" t="s">
        <v>62</v>
      </c>
      <c r="G49" s="30"/>
      <c r="H49" s="120" t="s">
        <v>62</v>
      </c>
      <c r="I49" s="85" t="s">
        <v>63</v>
      </c>
      <c r="J49" s="30"/>
      <c r="K49" s="22" t="s">
        <v>62</v>
      </c>
      <c r="L49" s="30"/>
    </row>
    <row r="50" spans="1:12" x14ac:dyDescent="0.2">
      <c r="A50" s="14">
        <v>6.5</v>
      </c>
      <c r="B50" t="s">
        <v>63</v>
      </c>
      <c r="D50" s="25" t="s">
        <v>62</v>
      </c>
      <c r="E50" s="30"/>
      <c r="F50" t="s">
        <v>63</v>
      </c>
      <c r="G50" s="30"/>
      <c r="H50" s="120" t="s">
        <v>62</v>
      </c>
      <c r="I50" s="85" t="s">
        <v>63</v>
      </c>
      <c r="J50" s="30"/>
      <c r="K50" s="22" t="s">
        <v>63</v>
      </c>
      <c r="L50" s="30"/>
    </row>
    <row r="51" spans="1:12" x14ac:dyDescent="0.2">
      <c r="A51" s="14">
        <v>7</v>
      </c>
      <c r="B51" t="s">
        <v>63</v>
      </c>
      <c r="D51" s="25" t="s">
        <v>63</v>
      </c>
      <c r="E51" s="30"/>
      <c r="F51" t="s">
        <v>62</v>
      </c>
      <c r="G51" s="30"/>
      <c r="H51" s="120" t="s">
        <v>62</v>
      </c>
      <c r="I51" s="85" t="s">
        <v>63</v>
      </c>
      <c r="J51" s="30"/>
      <c r="K51" s="22" t="s">
        <v>63</v>
      </c>
      <c r="L51" s="30"/>
    </row>
    <row r="52" spans="1:12" x14ac:dyDescent="0.2">
      <c r="A52" s="14">
        <v>7.5</v>
      </c>
      <c r="B52" t="s">
        <v>63</v>
      </c>
      <c r="D52" s="25" t="s">
        <v>63</v>
      </c>
      <c r="E52" s="30" t="s">
        <v>70</v>
      </c>
      <c r="F52" s="22" t="s">
        <v>62</v>
      </c>
      <c r="G52" s="30"/>
      <c r="H52" s="120" t="s">
        <v>62</v>
      </c>
      <c r="I52" s="85" t="s">
        <v>62</v>
      </c>
      <c r="J52" s="30"/>
      <c r="K52" s="22" t="s">
        <v>62</v>
      </c>
      <c r="L52" s="30"/>
    </row>
    <row r="53" spans="1:12" x14ac:dyDescent="0.2">
      <c r="A53" s="14">
        <v>8</v>
      </c>
      <c r="B53" t="s">
        <v>63</v>
      </c>
      <c r="D53" s="25" t="s">
        <v>62</v>
      </c>
      <c r="E53" s="30"/>
      <c r="F53" s="22" t="s">
        <v>62</v>
      </c>
      <c r="G53" s="30"/>
      <c r="H53" s="120" t="s">
        <v>62</v>
      </c>
      <c r="I53" s="85" t="s">
        <v>63</v>
      </c>
      <c r="J53" s="30"/>
      <c r="K53" s="22" t="s">
        <v>63</v>
      </c>
      <c r="L53" s="30"/>
    </row>
    <row r="54" spans="1:12" x14ac:dyDescent="0.2">
      <c r="A54" s="14">
        <v>8.5</v>
      </c>
      <c r="B54" t="s">
        <v>63</v>
      </c>
      <c r="D54" s="25" t="s">
        <v>63</v>
      </c>
      <c r="E54" s="30"/>
      <c r="F54" s="22" t="s">
        <v>62</v>
      </c>
      <c r="G54" s="30"/>
      <c r="H54" s="120" t="s">
        <v>62</v>
      </c>
      <c r="I54" s="85" t="s">
        <v>63</v>
      </c>
      <c r="J54" s="30"/>
      <c r="K54" s="22" t="s">
        <v>63</v>
      </c>
      <c r="L54" s="30"/>
    </row>
    <row r="55" spans="1:12" x14ac:dyDescent="0.2">
      <c r="A55" s="14">
        <v>9</v>
      </c>
      <c r="B55" t="s">
        <v>63</v>
      </c>
      <c r="D55" s="25" t="s">
        <v>62</v>
      </c>
      <c r="E55" s="30"/>
      <c r="F55" s="22" t="s">
        <v>62</v>
      </c>
      <c r="G55" s="30"/>
      <c r="H55" s="120" t="s">
        <v>62</v>
      </c>
      <c r="I55" s="85" t="s">
        <v>63</v>
      </c>
      <c r="J55" s="30"/>
      <c r="K55" s="22" t="s">
        <v>63</v>
      </c>
      <c r="L55" s="30"/>
    </row>
    <row r="56" spans="1:12" x14ac:dyDescent="0.2">
      <c r="A56" s="14">
        <v>9.5</v>
      </c>
      <c r="B56" t="s">
        <v>62</v>
      </c>
      <c r="D56" s="25" t="s">
        <v>63</v>
      </c>
      <c r="E56" s="30"/>
      <c r="F56" s="22" t="s">
        <v>63</v>
      </c>
      <c r="G56" s="30"/>
      <c r="H56" s="120" t="s">
        <v>62</v>
      </c>
      <c r="I56" s="85" t="s">
        <v>63</v>
      </c>
      <c r="J56" s="30"/>
      <c r="K56" s="22" t="s">
        <v>63</v>
      </c>
      <c r="L56" s="30"/>
    </row>
    <row r="57" spans="1:12" x14ac:dyDescent="0.2">
      <c r="A57" s="14">
        <v>10</v>
      </c>
      <c r="B57" t="s">
        <v>62</v>
      </c>
      <c r="D57" s="25" t="s">
        <v>62</v>
      </c>
      <c r="E57" s="30"/>
      <c r="F57" s="22" t="s">
        <v>62</v>
      </c>
      <c r="G57" s="30"/>
      <c r="H57" s="120" t="s">
        <v>62</v>
      </c>
      <c r="I57" s="85" t="s">
        <v>63</v>
      </c>
      <c r="J57" s="30"/>
      <c r="K57" s="22" t="s">
        <v>63</v>
      </c>
      <c r="L57" s="30"/>
    </row>
    <row r="58" spans="1:12" x14ac:dyDescent="0.2">
      <c r="A58" s="14">
        <v>10.5</v>
      </c>
      <c r="B58" t="s">
        <v>62</v>
      </c>
      <c r="D58" s="25" t="s">
        <v>63</v>
      </c>
      <c r="E58" s="30"/>
      <c r="F58" s="22" t="s">
        <v>62</v>
      </c>
      <c r="G58" s="30"/>
      <c r="H58" s="120" t="s">
        <v>62</v>
      </c>
      <c r="I58" s="85" t="s">
        <v>63</v>
      </c>
      <c r="J58" s="30"/>
      <c r="K58" s="22" t="s">
        <v>62</v>
      </c>
      <c r="L58" s="30"/>
    </row>
    <row r="59" spans="1:12" x14ac:dyDescent="0.2">
      <c r="A59" s="14">
        <v>11</v>
      </c>
      <c r="B59" t="s">
        <v>62</v>
      </c>
      <c r="D59" s="25" t="s">
        <v>63</v>
      </c>
      <c r="E59" s="30"/>
      <c r="F59" s="22" t="s">
        <v>62</v>
      </c>
      <c r="G59" s="30"/>
      <c r="H59" s="120" t="s">
        <v>62</v>
      </c>
      <c r="I59" s="85" t="s">
        <v>63</v>
      </c>
      <c r="J59" s="30"/>
      <c r="K59" s="22" t="s">
        <v>62</v>
      </c>
      <c r="L59" s="30"/>
    </row>
    <row r="60" spans="1:12" x14ac:dyDescent="0.2">
      <c r="A60" s="14">
        <v>11.5</v>
      </c>
      <c r="B60" t="s">
        <v>62</v>
      </c>
      <c r="D60" s="25" t="s">
        <v>62</v>
      </c>
      <c r="E60" s="30"/>
      <c r="F60" s="22" t="s">
        <v>62</v>
      </c>
      <c r="G60" s="30"/>
      <c r="H60" s="120" t="s">
        <v>62</v>
      </c>
      <c r="I60" s="85" t="s">
        <v>62</v>
      </c>
      <c r="J60" s="30"/>
      <c r="K60" s="22" t="s">
        <v>63</v>
      </c>
      <c r="L60" s="30"/>
    </row>
    <row r="61" spans="1:12" x14ac:dyDescent="0.2">
      <c r="A61" s="14">
        <v>12</v>
      </c>
      <c r="B61" t="s">
        <v>62</v>
      </c>
      <c r="D61" s="25" t="s">
        <v>62</v>
      </c>
      <c r="E61" s="30"/>
      <c r="F61" s="22" t="s">
        <v>62</v>
      </c>
      <c r="G61" s="30"/>
      <c r="H61" s="120" t="s">
        <v>62</v>
      </c>
      <c r="I61" s="85" t="s">
        <v>62</v>
      </c>
      <c r="J61" s="30"/>
      <c r="K61" s="22" t="s">
        <v>62</v>
      </c>
      <c r="L61" s="30"/>
    </row>
    <row r="62" spans="1:12" x14ac:dyDescent="0.2">
      <c r="A62" s="14">
        <v>12.5</v>
      </c>
      <c r="B62" t="s">
        <v>62</v>
      </c>
      <c r="D62" s="25" t="s">
        <v>62</v>
      </c>
      <c r="E62" s="30"/>
      <c r="F62" s="22" t="s">
        <v>62</v>
      </c>
      <c r="G62" s="30"/>
      <c r="H62" s="120" t="s">
        <v>62</v>
      </c>
      <c r="I62" s="85" t="s">
        <v>62</v>
      </c>
      <c r="J62" s="30"/>
      <c r="K62" s="22" t="s">
        <v>62</v>
      </c>
      <c r="L62" s="30"/>
    </row>
    <row r="63" spans="1:12" x14ac:dyDescent="0.2">
      <c r="A63" s="14">
        <v>13</v>
      </c>
      <c r="B63" t="s">
        <v>62</v>
      </c>
      <c r="D63" s="25" t="s">
        <v>63</v>
      </c>
      <c r="E63" s="30"/>
      <c r="F63" s="22" t="s">
        <v>63</v>
      </c>
      <c r="G63" s="30"/>
      <c r="H63" s="120" t="s">
        <v>62</v>
      </c>
      <c r="I63" s="85" t="s">
        <v>62</v>
      </c>
      <c r="J63" s="30"/>
      <c r="K63" s="22" t="s">
        <v>63</v>
      </c>
      <c r="L63" s="30"/>
    </row>
    <row r="64" spans="1:12" x14ac:dyDescent="0.2">
      <c r="A64" s="14">
        <v>13.5</v>
      </c>
      <c r="B64" t="s">
        <v>62</v>
      </c>
      <c r="D64" s="25" t="s">
        <v>63</v>
      </c>
      <c r="E64" s="30"/>
      <c r="F64" s="22" t="s">
        <v>63</v>
      </c>
      <c r="G64" s="30"/>
      <c r="H64" s="120" t="s">
        <v>62</v>
      </c>
      <c r="I64" s="85" t="s">
        <v>62</v>
      </c>
      <c r="J64" s="30"/>
      <c r="K64" s="22" t="s">
        <v>63</v>
      </c>
      <c r="L64" s="30"/>
    </row>
    <row r="65" spans="1:12" x14ac:dyDescent="0.2">
      <c r="A65" s="14">
        <v>14</v>
      </c>
      <c r="B65" t="s">
        <v>62</v>
      </c>
      <c r="D65" s="25" t="s">
        <v>63</v>
      </c>
      <c r="E65" s="30"/>
      <c r="F65" s="22" t="s">
        <v>63</v>
      </c>
      <c r="G65" s="30"/>
      <c r="H65" s="120" t="s">
        <v>62</v>
      </c>
      <c r="I65" s="85" t="s">
        <v>62</v>
      </c>
      <c r="J65" s="30"/>
      <c r="K65" s="22" t="s">
        <v>62</v>
      </c>
      <c r="L65" s="30"/>
    </row>
    <row r="66" spans="1:12" x14ac:dyDescent="0.2">
      <c r="A66" s="14">
        <v>14.5</v>
      </c>
      <c r="B66" t="s">
        <v>62</v>
      </c>
      <c r="D66" s="25" t="s">
        <v>63</v>
      </c>
      <c r="E66" s="30"/>
      <c r="F66" s="22" t="s">
        <v>63</v>
      </c>
      <c r="G66" s="30"/>
      <c r="H66" s="120" t="s">
        <v>62</v>
      </c>
      <c r="I66" s="85" t="s">
        <v>62</v>
      </c>
      <c r="J66" s="30"/>
      <c r="K66" s="22" t="s">
        <v>63</v>
      </c>
      <c r="L66" s="30"/>
    </row>
    <row r="67" spans="1:12" x14ac:dyDescent="0.2">
      <c r="A67" s="14">
        <v>15</v>
      </c>
      <c r="B67" t="s">
        <v>63</v>
      </c>
      <c r="D67" s="25" t="s">
        <v>63</v>
      </c>
      <c r="E67" s="30"/>
      <c r="F67" s="22" t="s">
        <v>63</v>
      </c>
      <c r="G67" s="30"/>
      <c r="H67" s="120" t="s">
        <v>62</v>
      </c>
      <c r="I67" s="85" t="s">
        <v>62</v>
      </c>
      <c r="J67" s="30"/>
      <c r="K67" s="22" t="s">
        <v>63</v>
      </c>
      <c r="L67" s="30"/>
    </row>
    <row r="68" spans="1:12" x14ac:dyDescent="0.2">
      <c r="A68" s="14">
        <v>15.5</v>
      </c>
      <c r="B68" t="s">
        <v>63</v>
      </c>
      <c r="D68" s="25" t="s">
        <v>63</v>
      </c>
      <c r="E68" s="30"/>
      <c r="F68" s="22" t="s">
        <v>63</v>
      </c>
      <c r="G68" s="30"/>
      <c r="H68" s="120" t="s">
        <v>62</v>
      </c>
      <c r="I68" s="85" t="s">
        <v>63</v>
      </c>
      <c r="J68" s="30"/>
      <c r="K68" s="22" t="s">
        <v>63</v>
      </c>
      <c r="L68" s="30"/>
    </row>
    <row r="69" spans="1:12" x14ac:dyDescent="0.2">
      <c r="A69" s="14">
        <v>16</v>
      </c>
      <c r="B69" t="s">
        <v>63</v>
      </c>
      <c r="D69" s="25" t="s">
        <v>63</v>
      </c>
      <c r="E69" s="30"/>
      <c r="F69" s="22" t="s">
        <v>63</v>
      </c>
      <c r="G69" s="30"/>
      <c r="H69" s="120" t="s">
        <v>62</v>
      </c>
      <c r="I69" s="85" t="s">
        <v>63</v>
      </c>
      <c r="J69" s="30"/>
      <c r="K69" s="22" t="s">
        <v>63</v>
      </c>
      <c r="L69" s="30"/>
    </row>
    <row r="70" spans="1:12" x14ac:dyDescent="0.2">
      <c r="A70" s="14">
        <v>16.5</v>
      </c>
      <c r="B70" t="s">
        <v>62</v>
      </c>
      <c r="D70" s="25" t="s">
        <v>62</v>
      </c>
      <c r="E70" s="30"/>
      <c r="F70" s="22" t="s">
        <v>63</v>
      </c>
      <c r="G70" s="30"/>
      <c r="H70" s="120" t="s">
        <v>62</v>
      </c>
      <c r="I70" s="85" t="s">
        <v>62</v>
      </c>
      <c r="J70" s="30"/>
      <c r="K70" s="22" t="s">
        <v>62</v>
      </c>
      <c r="L70" s="30"/>
    </row>
    <row r="71" spans="1:12" x14ac:dyDescent="0.2">
      <c r="A71" s="14">
        <v>17</v>
      </c>
      <c r="B71" t="s">
        <v>62</v>
      </c>
      <c r="D71" s="25" t="s">
        <v>62</v>
      </c>
      <c r="E71" s="30"/>
      <c r="F71" s="22" t="s">
        <v>62</v>
      </c>
      <c r="G71" s="30"/>
      <c r="H71" s="120" t="s">
        <v>62</v>
      </c>
      <c r="I71" s="85" t="s">
        <v>62</v>
      </c>
      <c r="J71" s="30"/>
      <c r="K71" s="22" t="s">
        <v>63</v>
      </c>
      <c r="L71" s="30"/>
    </row>
    <row r="72" spans="1:12" x14ac:dyDescent="0.2">
      <c r="A72" s="14">
        <v>17.5</v>
      </c>
      <c r="B72" t="s">
        <v>62</v>
      </c>
      <c r="D72" s="25" t="s">
        <v>63</v>
      </c>
      <c r="E72" s="30"/>
      <c r="F72" s="22" t="s">
        <v>62</v>
      </c>
      <c r="G72" s="30"/>
      <c r="H72" s="120" t="s">
        <v>62</v>
      </c>
      <c r="I72" s="85" t="s">
        <v>63</v>
      </c>
      <c r="J72" s="30"/>
      <c r="K72" s="22" t="s">
        <v>62</v>
      </c>
      <c r="L72" s="30"/>
    </row>
    <row r="73" spans="1:12" x14ac:dyDescent="0.2">
      <c r="A73" s="14">
        <v>18</v>
      </c>
      <c r="B73" t="s">
        <v>62</v>
      </c>
      <c r="D73" s="25" t="s">
        <v>63</v>
      </c>
      <c r="E73" s="30"/>
      <c r="F73" s="22" t="s">
        <v>63</v>
      </c>
      <c r="G73" s="30"/>
      <c r="H73" s="120" t="s">
        <v>62</v>
      </c>
      <c r="I73" s="85" t="s">
        <v>63</v>
      </c>
      <c r="J73" s="30"/>
      <c r="K73" s="22" t="s">
        <v>62</v>
      </c>
      <c r="L73" s="30"/>
    </row>
    <row r="74" spans="1:12" x14ac:dyDescent="0.2">
      <c r="A74" s="14">
        <v>18.5</v>
      </c>
      <c r="B74" t="s">
        <v>62</v>
      </c>
      <c r="D74" s="25" t="s">
        <v>62</v>
      </c>
      <c r="E74" s="30"/>
      <c r="F74" s="22" t="s">
        <v>62</v>
      </c>
      <c r="G74" s="30"/>
      <c r="H74" s="120" t="s">
        <v>62</v>
      </c>
      <c r="I74" s="85" t="s">
        <v>63</v>
      </c>
      <c r="J74" s="30"/>
      <c r="K74" s="22" t="s">
        <v>62</v>
      </c>
      <c r="L74" s="30"/>
    </row>
    <row r="75" spans="1:12" x14ac:dyDescent="0.2">
      <c r="A75" s="14">
        <v>19</v>
      </c>
      <c r="B75" t="s">
        <v>63</v>
      </c>
      <c r="D75" s="25" t="s">
        <v>63</v>
      </c>
      <c r="E75" s="30"/>
      <c r="F75" s="22" t="s">
        <v>62</v>
      </c>
      <c r="G75" s="30"/>
      <c r="H75" s="120" t="s">
        <v>62</v>
      </c>
      <c r="I75" s="85" t="s">
        <v>63</v>
      </c>
      <c r="J75" s="30"/>
      <c r="K75" s="22" t="s">
        <v>62</v>
      </c>
      <c r="L75" s="30"/>
    </row>
    <row r="76" spans="1:12" x14ac:dyDescent="0.2">
      <c r="A76" s="14">
        <v>19.5</v>
      </c>
      <c r="B76" t="s">
        <v>63</v>
      </c>
      <c r="D76" s="25" t="s">
        <v>62</v>
      </c>
      <c r="E76" s="30"/>
      <c r="F76" s="22" t="s">
        <v>62</v>
      </c>
      <c r="G76" s="30"/>
      <c r="H76" s="120" t="s">
        <v>62</v>
      </c>
      <c r="I76" s="85" t="s">
        <v>63</v>
      </c>
      <c r="J76" s="30"/>
      <c r="K76" s="22" t="s">
        <v>63</v>
      </c>
      <c r="L76" s="30"/>
    </row>
    <row r="77" spans="1:12" x14ac:dyDescent="0.2">
      <c r="A77" s="14">
        <v>20</v>
      </c>
      <c r="B77" t="s">
        <v>62</v>
      </c>
      <c r="D77" s="25" t="s">
        <v>62</v>
      </c>
      <c r="E77" s="30"/>
      <c r="F77" s="22" t="s">
        <v>62</v>
      </c>
      <c r="G77" s="30"/>
      <c r="H77" s="120" t="s">
        <v>62</v>
      </c>
      <c r="I77" s="85" t="s">
        <v>62</v>
      </c>
      <c r="J77" s="30"/>
      <c r="K77" s="22" t="s">
        <v>63</v>
      </c>
      <c r="L77" s="30"/>
    </row>
    <row r="78" spans="1:12" x14ac:dyDescent="0.2">
      <c r="A78" s="14">
        <v>20.5</v>
      </c>
      <c r="B78" t="s">
        <v>65</v>
      </c>
      <c r="C78" t="s">
        <v>63</v>
      </c>
      <c r="D78" s="25" t="s">
        <v>65</v>
      </c>
      <c r="E78" s="30"/>
      <c r="F78" s="22" t="s">
        <v>63</v>
      </c>
      <c r="G78" s="30"/>
      <c r="H78" s="120" t="s">
        <v>62</v>
      </c>
      <c r="I78" s="85" t="s">
        <v>63</v>
      </c>
      <c r="J78" s="30"/>
      <c r="K78" s="22" t="s">
        <v>63</v>
      </c>
      <c r="L78" s="30"/>
    </row>
    <row r="79" spans="1:12" x14ac:dyDescent="0.2">
      <c r="A79" s="14">
        <v>21</v>
      </c>
      <c r="B79" t="s">
        <v>63</v>
      </c>
      <c r="D79" s="25" t="s">
        <v>63</v>
      </c>
      <c r="E79" s="30"/>
      <c r="F79" s="22" t="s">
        <v>62</v>
      </c>
      <c r="G79" s="30"/>
      <c r="H79" s="120" t="s">
        <v>62</v>
      </c>
      <c r="I79" s="85" t="s">
        <v>63</v>
      </c>
      <c r="J79" s="30"/>
      <c r="K79" s="22" t="s">
        <v>63</v>
      </c>
      <c r="L79" s="30"/>
    </row>
    <row r="80" spans="1:12" x14ac:dyDescent="0.2">
      <c r="A80" s="14">
        <v>21.5</v>
      </c>
      <c r="B80" t="s">
        <v>63</v>
      </c>
      <c r="D80" s="25" t="s">
        <v>62</v>
      </c>
      <c r="E80" s="30"/>
      <c r="F80" s="22" t="s">
        <v>63</v>
      </c>
      <c r="G80" s="30"/>
      <c r="H80" s="120" t="s">
        <v>62</v>
      </c>
      <c r="I80" s="85" t="s">
        <v>63</v>
      </c>
      <c r="J80" s="30"/>
      <c r="K80" s="22" t="s">
        <v>63</v>
      </c>
      <c r="L80" s="30"/>
    </row>
    <row r="81" spans="1:12" x14ac:dyDescent="0.2">
      <c r="A81" s="14">
        <v>22</v>
      </c>
      <c r="B81" t="s">
        <v>63</v>
      </c>
      <c r="D81" s="25" t="s">
        <v>62</v>
      </c>
      <c r="E81" s="30"/>
      <c r="F81" s="22" t="s">
        <v>63</v>
      </c>
      <c r="G81" s="30"/>
      <c r="H81" s="120" t="s">
        <v>62</v>
      </c>
      <c r="I81" s="85" t="s">
        <v>63</v>
      </c>
      <c r="J81" s="30"/>
      <c r="K81" s="22" t="s">
        <v>63</v>
      </c>
      <c r="L81" s="30"/>
    </row>
    <row r="82" spans="1:12" x14ac:dyDescent="0.2">
      <c r="A82" s="14">
        <v>22.5</v>
      </c>
      <c r="B82" t="s">
        <v>62</v>
      </c>
      <c r="D82" s="25" t="s">
        <v>63</v>
      </c>
      <c r="E82" s="30"/>
      <c r="F82" s="22" t="s">
        <v>63</v>
      </c>
      <c r="G82" s="30"/>
      <c r="H82" s="120" t="s">
        <v>62</v>
      </c>
      <c r="I82" s="85" t="s">
        <v>62</v>
      </c>
      <c r="J82" s="30"/>
      <c r="K82" s="22" t="s">
        <v>63</v>
      </c>
      <c r="L82" s="30"/>
    </row>
    <row r="83" spans="1:12" x14ac:dyDescent="0.2">
      <c r="A83" s="14">
        <v>23</v>
      </c>
      <c r="B83" t="s">
        <v>62</v>
      </c>
      <c r="D83" s="25" t="s">
        <v>63</v>
      </c>
      <c r="E83" s="30"/>
      <c r="F83" s="22" t="s">
        <v>63</v>
      </c>
      <c r="G83" s="30"/>
      <c r="H83" s="120" t="s">
        <v>62</v>
      </c>
      <c r="I83" s="85" t="s">
        <v>63</v>
      </c>
      <c r="J83" s="30"/>
      <c r="K83" s="22" t="s">
        <v>63</v>
      </c>
      <c r="L83" s="49" t="s">
        <v>66</v>
      </c>
    </row>
    <row r="84" spans="1:12" x14ac:dyDescent="0.2">
      <c r="A84" s="14">
        <v>23.5</v>
      </c>
      <c r="B84" t="s">
        <v>62</v>
      </c>
      <c r="D84" s="25" t="s">
        <v>63</v>
      </c>
      <c r="E84" s="30"/>
      <c r="F84" s="22" t="s">
        <v>62</v>
      </c>
      <c r="G84" s="30"/>
      <c r="H84" s="120" t="s">
        <v>62</v>
      </c>
      <c r="I84" s="85" t="s">
        <v>63</v>
      </c>
      <c r="J84" s="30"/>
      <c r="K84" s="22" t="s">
        <v>62</v>
      </c>
      <c r="L84" s="30"/>
    </row>
    <row r="85" spans="1:12" x14ac:dyDescent="0.2">
      <c r="A85" s="14">
        <v>24</v>
      </c>
      <c r="B85" t="s">
        <v>63</v>
      </c>
      <c r="D85" s="25" t="s">
        <v>63</v>
      </c>
      <c r="E85" s="30"/>
      <c r="F85" s="22" t="s">
        <v>62</v>
      </c>
      <c r="G85" s="30"/>
      <c r="H85" s="120" t="s">
        <v>62</v>
      </c>
      <c r="I85" s="85" t="s">
        <v>62</v>
      </c>
      <c r="J85" s="30"/>
      <c r="K85" s="22" t="s">
        <v>62</v>
      </c>
      <c r="L85" s="30"/>
    </row>
    <row r="86" spans="1:12" x14ac:dyDescent="0.2">
      <c r="A86" s="14">
        <v>24.5</v>
      </c>
      <c r="B86" t="s">
        <v>63</v>
      </c>
      <c r="D86" s="25" t="s">
        <v>63</v>
      </c>
      <c r="E86" s="30"/>
      <c r="F86" s="22" t="s">
        <v>63</v>
      </c>
      <c r="G86" s="30"/>
      <c r="H86" s="120" t="s">
        <v>62</v>
      </c>
      <c r="I86" s="85" t="s">
        <v>63</v>
      </c>
      <c r="J86" s="30"/>
      <c r="K86" s="22" t="s">
        <v>63</v>
      </c>
      <c r="L86" s="30"/>
    </row>
    <row r="87" spans="1:12" x14ac:dyDescent="0.2">
      <c r="A87" s="14">
        <v>25</v>
      </c>
      <c r="B87" t="s">
        <v>62</v>
      </c>
      <c r="D87" s="25" t="s">
        <v>62</v>
      </c>
      <c r="E87" s="30"/>
      <c r="F87" s="22" t="s">
        <v>63</v>
      </c>
      <c r="G87" s="30"/>
      <c r="H87" s="120" t="s">
        <v>62</v>
      </c>
      <c r="I87" s="85" t="s">
        <v>62</v>
      </c>
      <c r="J87" s="30"/>
      <c r="K87" s="22" t="s">
        <v>63</v>
      </c>
      <c r="L87" s="30"/>
    </row>
    <row r="88" spans="1:12" x14ac:dyDescent="0.2">
      <c r="A88" s="14">
        <v>25.5</v>
      </c>
      <c r="B88" t="s">
        <v>62</v>
      </c>
      <c r="D88" s="25" t="s">
        <v>63</v>
      </c>
      <c r="E88" s="30"/>
      <c r="F88" s="22" t="s">
        <v>63</v>
      </c>
      <c r="G88" s="30"/>
      <c r="H88" s="120" t="s">
        <v>62</v>
      </c>
      <c r="I88" s="85" t="s">
        <v>62</v>
      </c>
      <c r="J88" s="30"/>
      <c r="K88" s="22" t="s">
        <v>66</v>
      </c>
      <c r="L88" s="30"/>
    </row>
    <row r="89" spans="1:12" x14ac:dyDescent="0.2">
      <c r="A89" s="14">
        <v>26</v>
      </c>
      <c r="B89" t="s">
        <v>62</v>
      </c>
      <c r="D89" s="25" t="s">
        <v>63</v>
      </c>
      <c r="E89" s="30"/>
      <c r="F89" s="22" t="s">
        <v>63</v>
      </c>
      <c r="G89" s="30"/>
      <c r="H89" s="120" t="s">
        <v>62</v>
      </c>
      <c r="I89" s="85" t="s">
        <v>63</v>
      </c>
      <c r="J89" s="30"/>
      <c r="K89" s="22" t="s">
        <v>63</v>
      </c>
      <c r="L89" s="30"/>
    </row>
    <row r="90" spans="1:12" x14ac:dyDescent="0.2">
      <c r="A90" s="14">
        <v>26.5</v>
      </c>
      <c r="B90" t="s">
        <v>62</v>
      </c>
      <c r="D90" s="25" t="s">
        <v>62</v>
      </c>
      <c r="E90" s="30"/>
      <c r="F90" s="22" t="s">
        <v>63</v>
      </c>
      <c r="G90" s="30"/>
      <c r="H90" s="120" t="s">
        <v>62</v>
      </c>
      <c r="I90" s="85" t="s">
        <v>63</v>
      </c>
      <c r="J90" s="30"/>
      <c r="K90" s="22" t="s">
        <v>63</v>
      </c>
      <c r="L90" s="49" t="s">
        <v>66</v>
      </c>
    </row>
    <row r="91" spans="1:12" x14ac:dyDescent="0.2">
      <c r="A91" s="14">
        <v>27</v>
      </c>
      <c r="B91" t="s">
        <v>62</v>
      </c>
      <c r="D91" s="25" t="s">
        <v>62</v>
      </c>
      <c r="E91" s="30"/>
      <c r="F91" s="22" t="s">
        <v>63</v>
      </c>
      <c r="G91" s="30"/>
      <c r="H91" s="120" t="s">
        <v>62</v>
      </c>
      <c r="I91" s="85" t="s">
        <v>63</v>
      </c>
      <c r="J91" s="30"/>
      <c r="K91" s="22" t="s">
        <v>63</v>
      </c>
      <c r="L91" s="30"/>
    </row>
    <row r="92" spans="1:12" x14ac:dyDescent="0.2">
      <c r="A92" s="14">
        <v>27.5</v>
      </c>
      <c r="B92" t="s">
        <v>62</v>
      </c>
      <c r="D92" s="25" t="s">
        <v>62</v>
      </c>
      <c r="E92" s="30"/>
      <c r="F92" s="22" t="s">
        <v>63</v>
      </c>
      <c r="G92" s="30"/>
      <c r="H92" s="120" t="s">
        <v>62</v>
      </c>
      <c r="I92" s="85" t="s">
        <v>62</v>
      </c>
      <c r="J92" s="30"/>
      <c r="K92" s="22" t="s">
        <v>63</v>
      </c>
      <c r="L92" s="30"/>
    </row>
    <row r="93" spans="1:12" x14ac:dyDescent="0.2">
      <c r="A93" s="14">
        <v>28</v>
      </c>
      <c r="B93" t="s">
        <v>62</v>
      </c>
      <c r="D93" s="25" t="s">
        <v>63</v>
      </c>
      <c r="E93" s="30"/>
      <c r="F93" s="22" t="s">
        <v>62</v>
      </c>
      <c r="G93" s="30"/>
      <c r="H93" s="120" t="s">
        <v>62</v>
      </c>
      <c r="I93" s="85" t="s">
        <v>63</v>
      </c>
      <c r="J93" s="30"/>
      <c r="K93" s="22" t="s">
        <v>62</v>
      </c>
      <c r="L93" s="30"/>
    </row>
    <row r="94" spans="1:12" x14ac:dyDescent="0.2">
      <c r="A94" s="14">
        <v>28.5</v>
      </c>
      <c r="B94" t="s">
        <v>63</v>
      </c>
      <c r="D94" s="25" t="s">
        <v>63</v>
      </c>
      <c r="E94" s="30"/>
      <c r="F94" s="22" t="s">
        <v>62</v>
      </c>
      <c r="G94" s="30"/>
      <c r="H94" s="120" t="s">
        <v>62</v>
      </c>
      <c r="I94" s="85" t="s">
        <v>63</v>
      </c>
      <c r="J94" s="30"/>
      <c r="K94" s="22" t="s">
        <v>63</v>
      </c>
      <c r="L94" s="30"/>
    </row>
    <row r="95" spans="1:12" x14ac:dyDescent="0.2">
      <c r="A95" s="14">
        <v>29</v>
      </c>
      <c r="B95" t="s">
        <v>62</v>
      </c>
      <c r="D95" s="25" t="s">
        <v>63</v>
      </c>
      <c r="E95" s="30"/>
      <c r="F95" s="22" t="s">
        <v>63</v>
      </c>
      <c r="G95" s="30"/>
      <c r="H95" s="120" t="s">
        <v>62</v>
      </c>
      <c r="I95" s="85" t="s">
        <v>63</v>
      </c>
      <c r="J95" s="30"/>
      <c r="K95" s="22" t="s">
        <v>63</v>
      </c>
      <c r="L95" s="30"/>
    </row>
    <row r="96" spans="1:12" x14ac:dyDescent="0.2">
      <c r="A96" s="14">
        <v>29.5</v>
      </c>
      <c r="B96" t="s">
        <v>62</v>
      </c>
      <c r="D96" s="25" t="s">
        <v>62</v>
      </c>
      <c r="E96" s="30"/>
      <c r="F96" s="22" t="s">
        <v>63</v>
      </c>
      <c r="G96" s="30"/>
      <c r="H96" s="120" t="s">
        <v>62</v>
      </c>
      <c r="I96" s="85" t="s">
        <v>62</v>
      </c>
      <c r="J96" s="30"/>
      <c r="K96" s="22" t="s">
        <v>63</v>
      </c>
      <c r="L96" s="30"/>
    </row>
    <row r="97" spans="1:12" x14ac:dyDescent="0.2">
      <c r="A97" s="14">
        <v>30</v>
      </c>
      <c r="B97" t="s">
        <v>63</v>
      </c>
      <c r="D97" s="25" t="s">
        <v>62</v>
      </c>
      <c r="E97" s="30"/>
      <c r="F97" s="22" t="s">
        <v>62</v>
      </c>
      <c r="G97" s="30"/>
      <c r="H97" s="120" t="s">
        <v>62</v>
      </c>
      <c r="I97" s="85" t="s">
        <v>63</v>
      </c>
      <c r="J97" s="30"/>
      <c r="K97" s="22" t="s">
        <v>63</v>
      </c>
      <c r="L97" s="30"/>
    </row>
    <row r="98" spans="1:12" x14ac:dyDescent="0.2">
      <c r="A98" s="14">
        <v>30.5</v>
      </c>
      <c r="B98" t="s">
        <v>62</v>
      </c>
      <c r="D98" s="25" t="s">
        <v>62</v>
      </c>
      <c r="E98" s="30"/>
      <c r="F98" s="22" t="s">
        <v>62</v>
      </c>
      <c r="G98" s="30"/>
      <c r="H98" s="120" t="s">
        <v>62</v>
      </c>
      <c r="I98" s="85" t="s">
        <v>63</v>
      </c>
      <c r="J98" s="30"/>
      <c r="K98" s="22" t="s">
        <v>62</v>
      </c>
      <c r="L98" s="30"/>
    </row>
    <row r="99" spans="1:12" x14ac:dyDescent="0.2">
      <c r="A99" s="14">
        <v>31</v>
      </c>
      <c r="B99" t="s">
        <v>62</v>
      </c>
      <c r="D99" s="25" t="s">
        <v>62</v>
      </c>
      <c r="E99" s="30"/>
      <c r="F99" s="22" t="s">
        <v>62</v>
      </c>
      <c r="G99" s="30"/>
      <c r="H99" s="120" t="s">
        <v>62</v>
      </c>
      <c r="I99" s="85" t="s">
        <v>63</v>
      </c>
      <c r="J99" s="30"/>
      <c r="K99" s="22" t="s">
        <v>62</v>
      </c>
      <c r="L99" s="30"/>
    </row>
    <row r="100" spans="1:12" x14ac:dyDescent="0.2">
      <c r="A100" s="14">
        <v>31.5</v>
      </c>
      <c r="B100" t="s">
        <v>62</v>
      </c>
      <c r="D100" s="25" t="s">
        <v>63</v>
      </c>
      <c r="E100" s="30"/>
      <c r="F100" s="22" t="s">
        <v>62</v>
      </c>
      <c r="G100" s="30"/>
      <c r="H100" s="120" t="s">
        <v>62</v>
      </c>
      <c r="I100" s="85" t="s">
        <v>63</v>
      </c>
      <c r="J100" s="30"/>
      <c r="K100" s="22" t="s">
        <v>63</v>
      </c>
      <c r="L100" s="30"/>
    </row>
    <row r="101" spans="1:12" x14ac:dyDescent="0.2">
      <c r="A101" s="14">
        <v>32</v>
      </c>
      <c r="B101" t="s">
        <v>62</v>
      </c>
      <c r="D101" s="25" t="s">
        <v>62</v>
      </c>
      <c r="E101" s="30"/>
      <c r="F101" s="22" t="s">
        <v>62</v>
      </c>
      <c r="G101" s="30"/>
      <c r="H101" s="120" t="s">
        <v>62</v>
      </c>
      <c r="I101" s="85" t="s">
        <v>62</v>
      </c>
      <c r="J101" s="30"/>
      <c r="K101" s="22" t="s">
        <v>63</v>
      </c>
      <c r="L101" s="30"/>
    </row>
    <row r="102" spans="1:12" x14ac:dyDescent="0.2">
      <c r="A102" s="14">
        <v>32.5</v>
      </c>
      <c r="B102" t="s">
        <v>62</v>
      </c>
      <c r="D102" s="25" t="s">
        <v>62</v>
      </c>
      <c r="E102" s="30"/>
      <c r="F102" s="22" t="s">
        <v>63</v>
      </c>
      <c r="G102" s="30"/>
      <c r="H102" s="120" t="s">
        <v>62</v>
      </c>
      <c r="I102" s="85" t="s">
        <v>63</v>
      </c>
      <c r="J102" s="30"/>
      <c r="K102" s="22" t="s">
        <v>63</v>
      </c>
      <c r="L102" s="30"/>
    </row>
    <row r="103" spans="1:12" x14ac:dyDescent="0.2">
      <c r="A103" s="14">
        <v>33</v>
      </c>
      <c r="B103" t="s">
        <v>62</v>
      </c>
      <c r="D103" s="25" t="s">
        <v>63</v>
      </c>
      <c r="E103" s="30"/>
      <c r="F103" s="22" t="s">
        <v>63</v>
      </c>
      <c r="G103" s="30"/>
      <c r="H103" s="120" t="s">
        <v>62</v>
      </c>
      <c r="I103" s="85" t="s">
        <v>62</v>
      </c>
      <c r="J103" s="30"/>
      <c r="K103" s="22" t="s">
        <v>63</v>
      </c>
      <c r="L103" s="30"/>
    </row>
    <row r="104" spans="1:12" x14ac:dyDescent="0.2">
      <c r="A104" s="14">
        <v>33.5</v>
      </c>
      <c r="B104" t="s">
        <v>62</v>
      </c>
      <c r="D104" s="25" t="s">
        <v>63</v>
      </c>
      <c r="E104" s="30"/>
      <c r="F104" s="22" t="s">
        <v>62</v>
      </c>
      <c r="G104" s="30"/>
      <c r="H104" s="120" t="s">
        <v>62</v>
      </c>
      <c r="I104" s="85" t="s">
        <v>62</v>
      </c>
      <c r="J104" s="30"/>
      <c r="K104" s="22" t="s">
        <v>62</v>
      </c>
      <c r="L104" s="30"/>
    </row>
    <row r="105" spans="1:12" x14ac:dyDescent="0.2">
      <c r="A105" s="14">
        <v>34</v>
      </c>
      <c r="B105" t="s">
        <v>62</v>
      </c>
      <c r="D105" s="25" t="s">
        <v>63</v>
      </c>
      <c r="E105" s="30"/>
      <c r="F105" s="22" t="s">
        <v>62</v>
      </c>
      <c r="G105" s="30"/>
      <c r="H105" s="120" t="s">
        <v>62</v>
      </c>
      <c r="I105" s="85" t="s">
        <v>62</v>
      </c>
      <c r="J105" s="30"/>
      <c r="K105" s="22" t="s">
        <v>63</v>
      </c>
      <c r="L105" s="30"/>
    </row>
    <row r="106" spans="1:12" x14ac:dyDescent="0.2">
      <c r="A106" s="14">
        <v>34.5</v>
      </c>
      <c r="B106" t="s">
        <v>62</v>
      </c>
      <c r="D106" s="25" t="s">
        <v>63</v>
      </c>
      <c r="E106" s="30"/>
      <c r="F106" s="22" t="s">
        <v>63</v>
      </c>
      <c r="G106" s="30"/>
      <c r="H106" s="120" t="s">
        <v>62</v>
      </c>
      <c r="I106" s="85" t="s">
        <v>62</v>
      </c>
      <c r="J106" s="30"/>
      <c r="K106" s="22" t="s">
        <v>63</v>
      </c>
      <c r="L106" s="30"/>
    </row>
    <row r="107" spans="1:12" x14ac:dyDescent="0.2">
      <c r="A107" s="14">
        <v>35</v>
      </c>
      <c r="B107" t="s">
        <v>70</v>
      </c>
      <c r="D107" s="25" t="s">
        <v>63</v>
      </c>
      <c r="E107" s="30" t="s">
        <v>70</v>
      </c>
      <c r="F107" s="22" t="s">
        <v>63</v>
      </c>
      <c r="G107" s="49" t="s">
        <v>70</v>
      </c>
      <c r="H107" s="114" t="s">
        <v>66</v>
      </c>
      <c r="I107" s="86" t="s">
        <v>63</v>
      </c>
      <c r="J107" s="88" t="s">
        <v>66</v>
      </c>
      <c r="K107" s="86" t="s">
        <v>66</v>
      </c>
      <c r="L107" s="30"/>
    </row>
    <row r="108" spans="1:12" x14ac:dyDescent="0.2">
      <c r="A108" s="14">
        <v>35.5</v>
      </c>
      <c r="B108" t="s">
        <v>70</v>
      </c>
      <c r="D108" s="25" t="s">
        <v>70</v>
      </c>
      <c r="E108" s="30"/>
      <c r="F108" s="22" t="s">
        <v>63</v>
      </c>
      <c r="G108" s="49" t="s">
        <v>70</v>
      </c>
      <c r="H108" s="114" t="s">
        <v>70</v>
      </c>
      <c r="I108" s="86" t="s">
        <v>70</v>
      </c>
      <c r="J108" s="88" t="s">
        <v>66</v>
      </c>
      <c r="K108" s="86" t="s">
        <v>66</v>
      </c>
      <c r="L108" s="30"/>
    </row>
    <row r="109" spans="1:12" x14ac:dyDescent="0.2">
      <c r="A109" s="14">
        <v>36</v>
      </c>
      <c r="B109" t="s">
        <v>63</v>
      </c>
      <c r="D109" s="25" t="s">
        <v>63</v>
      </c>
      <c r="E109" s="30"/>
      <c r="F109" s="22" t="s">
        <v>63</v>
      </c>
      <c r="G109" s="30"/>
      <c r="H109" s="114" t="s">
        <v>62</v>
      </c>
      <c r="I109" s="86" t="s">
        <v>63</v>
      </c>
      <c r="J109" s="30"/>
      <c r="K109" s="86" t="s">
        <v>63</v>
      </c>
      <c r="L109" s="30"/>
    </row>
    <row r="110" spans="1:12" x14ac:dyDescent="0.2">
      <c r="A110" s="14">
        <v>36.5</v>
      </c>
      <c r="B110" t="s">
        <v>62</v>
      </c>
      <c r="D110" s="25" t="s">
        <v>63</v>
      </c>
      <c r="E110" s="30"/>
      <c r="F110" s="22" t="s">
        <v>63</v>
      </c>
      <c r="G110" s="30"/>
      <c r="H110" s="114" t="s">
        <v>62</v>
      </c>
      <c r="I110" s="86" t="s">
        <v>63</v>
      </c>
      <c r="J110" s="88" t="s">
        <v>66</v>
      </c>
      <c r="K110" s="86" t="s">
        <v>63</v>
      </c>
      <c r="L110" s="30"/>
    </row>
    <row r="111" spans="1:12" x14ac:dyDescent="0.2">
      <c r="A111" s="14">
        <v>37</v>
      </c>
      <c r="B111" t="s">
        <v>66</v>
      </c>
      <c r="D111" s="25" t="s">
        <v>66</v>
      </c>
      <c r="E111" s="30"/>
      <c r="F111" s="22" t="s">
        <v>63</v>
      </c>
      <c r="G111" s="30"/>
      <c r="H111" s="114" t="s">
        <v>66</v>
      </c>
      <c r="I111" s="86" t="s">
        <v>63</v>
      </c>
      <c r="J111" s="88" t="s">
        <v>66</v>
      </c>
      <c r="K111" s="86" t="s">
        <v>66</v>
      </c>
      <c r="L111" s="30"/>
    </row>
    <row r="112" spans="1:12" x14ac:dyDescent="0.2">
      <c r="A112" s="14">
        <v>37.5</v>
      </c>
      <c r="B112" t="s">
        <v>62</v>
      </c>
      <c r="D112" s="25" t="s">
        <v>66</v>
      </c>
      <c r="E112" s="30"/>
      <c r="F112" s="22" t="s">
        <v>66</v>
      </c>
      <c r="G112" s="49" t="s">
        <v>63</v>
      </c>
      <c r="H112" s="114" t="s">
        <v>62</v>
      </c>
      <c r="I112" s="86" t="s">
        <v>63</v>
      </c>
      <c r="J112" s="88" t="s">
        <v>66</v>
      </c>
      <c r="K112" s="86" t="s">
        <v>66</v>
      </c>
      <c r="L112" s="30"/>
    </row>
    <row r="113" spans="1:12" x14ac:dyDescent="0.2">
      <c r="A113" s="14">
        <v>38</v>
      </c>
      <c r="B113" t="s">
        <v>62</v>
      </c>
      <c r="D113" s="25" t="s">
        <v>66</v>
      </c>
      <c r="E113" s="30" t="s">
        <v>63</v>
      </c>
      <c r="F113" s="22" t="s">
        <v>63</v>
      </c>
      <c r="G113" s="30"/>
      <c r="H113" s="114" t="s">
        <v>62</v>
      </c>
      <c r="I113" s="86" t="s">
        <v>63</v>
      </c>
      <c r="J113" s="30"/>
      <c r="K113" s="86" t="s">
        <v>66</v>
      </c>
      <c r="L113" s="30"/>
    </row>
    <row r="114" spans="1:12" x14ac:dyDescent="0.2">
      <c r="A114" s="14">
        <v>38.5</v>
      </c>
      <c r="B114" t="s">
        <v>66</v>
      </c>
      <c r="D114" s="25" t="s">
        <v>66</v>
      </c>
      <c r="E114" s="30" t="s">
        <v>63</v>
      </c>
      <c r="F114" s="22" t="s">
        <v>66</v>
      </c>
      <c r="G114" s="30"/>
      <c r="H114" s="114" t="s">
        <v>66</v>
      </c>
      <c r="I114" s="86" t="s">
        <v>66</v>
      </c>
      <c r="J114" s="30"/>
      <c r="K114" s="86" t="s">
        <v>66</v>
      </c>
      <c r="L114" s="30"/>
    </row>
    <row r="115" spans="1:12" x14ac:dyDescent="0.2">
      <c r="A115" s="14">
        <v>39</v>
      </c>
      <c r="B115" t="s">
        <v>62</v>
      </c>
      <c r="D115" s="25" t="s">
        <v>62</v>
      </c>
      <c r="E115" s="30"/>
      <c r="F115" s="22" t="s">
        <v>62</v>
      </c>
      <c r="G115" s="30"/>
      <c r="H115" s="114" t="s">
        <v>62</v>
      </c>
      <c r="I115" s="86" t="s">
        <v>66</v>
      </c>
      <c r="J115" s="30"/>
      <c r="K115" s="86" t="s">
        <v>66</v>
      </c>
      <c r="L115" s="30"/>
    </row>
    <row r="116" spans="1:12" x14ac:dyDescent="0.2">
      <c r="A116" s="14">
        <v>39.5</v>
      </c>
      <c r="B116" t="s">
        <v>62</v>
      </c>
      <c r="D116" s="25" t="s">
        <v>62</v>
      </c>
      <c r="E116" s="30"/>
      <c r="F116" s="22" t="s">
        <v>63</v>
      </c>
      <c r="G116" s="30"/>
      <c r="H116" s="114" t="s">
        <v>62</v>
      </c>
      <c r="I116" s="86" t="s">
        <v>66</v>
      </c>
      <c r="J116" s="88" t="s">
        <v>63</v>
      </c>
      <c r="K116" s="86" t="s">
        <v>66</v>
      </c>
      <c r="L116" s="30"/>
    </row>
    <row r="117" spans="1:12" x14ac:dyDescent="0.2">
      <c r="A117" s="14">
        <v>40</v>
      </c>
      <c r="B117" t="s">
        <v>62</v>
      </c>
      <c r="D117" s="25" t="s">
        <v>62</v>
      </c>
      <c r="E117" s="30"/>
      <c r="F117" s="22" t="s">
        <v>63</v>
      </c>
      <c r="G117" s="30"/>
      <c r="H117" s="114" t="s">
        <v>62</v>
      </c>
      <c r="I117" s="86" t="s">
        <v>66</v>
      </c>
      <c r="J117" s="30"/>
      <c r="K117" s="86" t="s">
        <v>63</v>
      </c>
      <c r="L117" s="30"/>
    </row>
    <row r="118" spans="1:12" x14ac:dyDescent="0.2">
      <c r="A118" s="14">
        <v>40.5</v>
      </c>
      <c r="B118" t="s">
        <v>62</v>
      </c>
      <c r="D118" s="25" t="s">
        <v>63</v>
      </c>
      <c r="E118" s="30"/>
      <c r="F118" s="22" t="s">
        <v>63</v>
      </c>
      <c r="G118" s="30"/>
      <c r="H118" s="114" t="s">
        <v>62</v>
      </c>
      <c r="I118" s="86" t="s">
        <v>62</v>
      </c>
      <c r="J118" s="30"/>
      <c r="K118" s="86" t="s">
        <v>63</v>
      </c>
      <c r="L118" s="30"/>
    </row>
    <row r="119" spans="1:12" x14ac:dyDescent="0.2">
      <c r="A119" s="14">
        <v>41</v>
      </c>
      <c r="B119" t="s">
        <v>62</v>
      </c>
      <c r="D119" s="25" t="s">
        <v>63</v>
      </c>
      <c r="E119" s="30"/>
      <c r="F119" s="22" t="s">
        <v>62</v>
      </c>
      <c r="G119" s="30"/>
      <c r="H119" s="114" t="s">
        <v>62</v>
      </c>
      <c r="I119" s="86" t="s">
        <v>62</v>
      </c>
      <c r="J119" s="30"/>
      <c r="K119" s="86" t="s">
        <v>63</v>
      </c>
      <c r="L119" s="30"/>
    </row>
    <row r="120" spans="1:12" x14ac:dyDescent="0.2">
      <c r="A120" s="14">
        <v>41.5</v>
      </c>
      <c r="B120" t="s">
        <v>62</v>
      </c>
      <c r="D120" s="25" t="s">
        <v>62</v>
      </c>
      <c r="E120" s="30"/>
      <c r="F120" s="22" t="s">
        <v>63</v>
      </c>
      <c r="G120" s="30"/>
      <c r="H120" s="114" t="s">
        <v>62</v>
      </c>
      <c r="I120" s="86" t="s">
        <v>63</v>
      </c>
      <c r="J120" s="30"/>
      <c r="K120" s="86" t="s">
        <v>66</v>
      </c>
      <c r="L120" s="30"/>
    </row>
    <row r="121" spans="1:12" x14ac:dyDescent="0.2">
      <c r="A121" s="14">
        <v>42</v>
      </c>
      <c r="B121" t="s">
        <v>62</v>
      </c>
      <c r="D121" s="25" t="s">
        <v>62</v>
      </c>
      <c r="E121" s="30"/>
      <c r="F121" s="22" t="s">
        <v>63</v>
      </c>
      <c r="G121" s="30"/>
      <c r="H121" s="114" t="s">
        <v>62</v>
      </c>
      <c r="I121" s="86" t="s">
        <v>63</v>
      </c>
      <c r="J121" s="30"/>
      <c r="K121" s="86" t="s">
        <v>66</v>
      </c>
      <c r="L121" s="30"/>
    </row>
    <row r="122" spans="1:12" x14ac:dyDescent="0.2">
      <c r="A122" s="14">
        <v>42.5</v>
      </c>
      <c r="B122" t="s">
        <v>62</v>
      </c>
      <c r="D122" s="25" t="s">
        <v>62</v>
      </c>
      <c r="E122" s="30"/>
      <c r="F122" s="22" t="s">
        <v>63</v>
      </c>
      <c r="G122" s="30"/>
      <c r="H122" s="114" t="s">
        <v>66</v>
      </c>
      <c r="I122" s="86" t="s">
        <v>63</v>
      </c>
      <c r="J122" s="30"/>
      <c r="K122" s="86" t="s">
        <v>63</v>
      </c>
      <c r="L122" s="30"/>
    </row>
    <row r="123" spans="1:12" x14ac:dyDescent="0.2">
      <c r="A123" s="14">
        <v>43</v>
      </c>
      <c r="B123" t="s">
        <v>62</v>
      </c>
      <c r="D123" s="25" t="s">
        <v>62</v>
      </c>
      <c r="E123" s="30"/>
      <c r="F123" s="22" t="s">
        <v>63</v>
      </c>
      <c r="G123" s="30"/>
      <c r="H123" s="114" t="s">
        <v>66</v>
      </c>
      <c r="I123" s="86" t="s">
        <v>63</v>
      </c>
      <c r="J123" s="88" t="s">
        <v>66</v>
      </c>
      <c r="K123" s="86" t="s">
        <v>63</v>
      </c>
      <c r="L123" s="88" t="s">
        <v>66</v>
      </c>
    </row>
    <row r="124" spans="1:12" x14ac:dyDescent="0.2">
      <c r="A124" s="14">
        <v>43.5</v>
      </c>
      <c r="B124" t="s">
        <v>62</v>
      </c>
      <c r="D124" s="25" t="s">
        <v>62</v>
      </c>
      <c r="E124" s="30"/>
      <c r="F124" s="22" t="s">
        <v>66</v>
      </c>
      <c r="G124" s="49" t="s">
        <v>63</v>
      </c>
      <c r="H124" s="114" t="s">
        <v>66</v>
      </c>
      <c r="I124" s="86" t="s">
        <v>63</v>
      </c>
      <c r="J124" s="30"/>
      <c r="K124" s="86" t="s">
        <v>66</v>
      </c>
      <c r="L124" s="30"/>
    </row>
    <row r="125" spans="1:12" x14ac:dyDescent="0.2">
      <c r="A125" s="14">
        <v>44</v>
      </c>
      <c r="B125" t="s">
        <v>62</v>
      </c>
      <c r="D125" s="25" t="s">
        <v>62</v>
      </c>
      <c r="E125" s="30"/>
      <c r="F125" s="22" t="s">
        <v>63</v>
      </c>
      <c r="G125" s="30"/>
      <c r="H125" s="114" t="s">
        <v>66</v>
      </c>
      <c r="I125" s="86" t="s">
        <v>66</v>
      </c>
      <c r="J125" s="30"/>
      <c r="K125" s="86" t="s">
        <v>63</v>
      </c>
      <c r="L125" s="88" t="s">
        <v>66</v>
      </c>
    </row>
    <row r="126" spans="1:12" x14ac:dyDescent="0.2">
      <c r="A126" s="14">
        <v>44.5</v>
      </c>
      <c r="B126" t="s">
        <v>62</v>
      </c>
      <c r="D126" s="25" t="s">
        <v>63</v>
      </c>
      <c r="E126" s="30"/>
      <c r="F126" s="22" t="s">
        <v>62</v>
      </c>
      <c r="G126" s="30"/>
      <c r="H126" s="114" t="s">
        <v>62</v>
      </c>
      <c r="I126" s="86" t="s">
        <v>62</v>
      </c>
      <c r="J126" s="30"/>
      <c r="K126" s="86" t="s">
        <v>66</v>
      </c>
      <c r="L126" s="30"/>
    </row>
    <row r="127" spans="1:12" x14ac:dyDescent="0.2">
      <c r="A127" s="14">
        <v>45</v>
      </c>
      <c r="B127" t="s">
        <v>63</v>
      </c>
      <c r="D127" s="25" t="s">
        <v>63</v>
      </c>
      <c r="E127" s="30"/>
      <c r="F127" s="22" t="s">
        <v>63</v>
      </c>
      <c r="G127" s="30"/>
      <c r="H127" s="114" t="s">
        <v>66</v>
      </c>
      <c r="I127" s="86" t="s">
        <v>63</v>
      </c>
      <c r="J127" s="88" t="s">
        <v>66</v>
      </c>
      <c r="K127" s="86" t="s">
        <v>63</v>
      </c>
      <c r="L127" s="30"/>
    </row>
    <row r="128" spans="1:12" x14ac:dyDescent="0.2">
      <c r="A128" s="14">
        <v>45.5</v>
      </c>
      <c r="B128" t="s">
        <v>62</v>
      </c>
      <c r="D128" s="25" t="s">
        <v>63</v>
      </c>
      <c r="E128" s="30" t="s">
        <v>66</v>
      </c>
      <c r="F128" s="22" t="s">
        <v>63</v>
      </c>
      <c r="G128" s="30"/>
      <c r="H128" s="114" t="s">
        <v>62</v>
      </c>
      <c r="I128" s="86" t="s">
        <v>63</v>
      </c>
      <c r="J128" s="30" t="s">
        <v>66</v>
      </c>
      <c r="K128" s="86" t="s">
        <v>63</v>
      </c>
      <c r="L128" s="88" t="s">
        <v>66</v>
      </c>
    </row>
    <row r="129" spans="1:12" x14ac:dyDescent="0.2">
      <c r="A129" s="14">
        <v>46</v>
      </c>
      <c r="B129" t="s">
        <v>62</v>
      </c>
      <c r="D129" s="25" t="s">
        <v>63</v>
      </c>
      <c r="E129" s="30" t="s">
        <v>66</v>
      </c>
      <c r="F129" s="22" t="s">
        <v>66</v>
      </c>
      <c r="G129" s="49" t="s">
        <v>63</v>
      </c>
      <c r="H129" s="114" t="s">
        <v>66</v>
      </c>
      <c r="I129" s="86" t="s">
        <v>66</v>
      </c>
      <c r="J129" s="30"/>
      <c r="K129" s="86" t="s">
        <v>62</v>
      </c>
      <c r="L129" s="30"/>
    </row>
    <row r="130" spans="1:12" x14ac:dyDescent="0.2">
      <c r="A130" s="14">
        <v>46.5</v>
      </c>
      <c r="B130" t="s">
        <v>66</v>
      </c>
      <c r="D130" s="25" t="s">
        <v>63</v>
      </c>
      <c r="E130" s="30"/>
      <c r="F130" s="22" t="s">
        <v>63</v>
      </c>
      <c r="G130" s="30"/>
      <c r="H130" s="114" t="s">
        <v>66</v>
      </c>
      <c r="I130" s="86" t="s">
        <v>66</v>
      </c>
      <c r="J130" s="30"/>
      <c r="K130" s="86" t="s">
        <v>66</v>
      </c>
      <c r="L130" s="30"/>
    </row>
    <row r="131" spans="1:12" x14ac:dyDescent="0.2">
      <c r="A131" s="14">
        <v>47</v>
      </c>
      <c r="B131" t="s">
        <v>69</v>
      </c>
      <c r="D131" s="25" t="s">
        <v>62</v>
      </c>
      <c r="E131" s="30"/>
      <c r="F131" s="22" t="s">
        <v>63</v>
      </c>
      <c r="G131" s="30"/>
      <c r="H131" s="114" t="s">
        <v>62</v>
      </c>
      <c r="I131" s="86" t="s">
        <v>66</v>
      </c>
      <c r="J131" s="88" t="s">
        <v>63</v>
      </c>
      <c r="K131" s="86" t="s">
        <v>63</v>
      </c>
      <c r="L131" s="30"/>
    </row>
    <row r="132" spans="1:12" x14ac:dyDescent="0.2">
      <c r="A132" s="14">
        <v>47.5</v>
      </c>
      <c r="B132" t="s">
        <v>62</v>
      </c>
      <c r="D132" s="25" t="s">
        <v>63</v>
      </c>
      <c r="E132" s="30"/>
      <c r="F132" s="22" t="s">
        <v>62</v>
      </c>
      <c r="G132" s="30"/>
      <c r="H132" s="114" t="s">
        <v>62</v>
      </c>
      <c r="I132" s="86" t="s">
        <v>62</v>
      </c>
      <c r="J132" s="30"/>
      <c r="K132" s="86" t="s">
        <v>63</v>
      </c>
      <c r="L132" s="30"/>
    </row>
    <row r="133" spans="1:12" x14ac:dyDescent="0.2">
      <c r="A133" s="14">
        <v>48</v>
      </c>
      <c r="B133" t="s">
        <v>62</v>
      </c>
      <c r="D133" s="25" t="s">
        <v>62</v>
      </c>
      <c r="E133" s="30"/>
      <c r="F133" s="22" t="s">
        <v>63</v>
      </c>
      <c r="G133" s="30"/>
      <c r="H133" s="114" t="s">
        <v>62</v>
      </c>
      <c r="I133" s="86" t="s">
        <v>63</v>
      </c>
      <c r="J133" s="30"/>
      <c r="K133" s="86" t="s">
        <v>63</v>
      </c>
      <c r="L133" s="88" t="s">
        <v>66</v>
      </c>
    </row>
    <row r="134" spans="1:12" x14ac:dyDescent="0.2">
      <c r="A134" s="14">
        <v>48.5</v>
      </c>
      <c r="B134" t="s">
        <v>62</v>
      </c>
      <c r="D134" s="25" t="s">
        <v>62</v>
      </c>
      <c r="E134" s="30"/>
      <c r="F134" s="22" t="s">
        <v>63</v>
      </c>
      <c r="G134" s="30"/>
      <c r="H134" s="114" t="s">
        <v>62</v>
      </c>
      <c r="I134" s="86" t="s">
        <v>62</v>
      </c>
      <c r="J134" s="30"/>
      <c r="K134" s="86" t="s">
        <v>62</v>
      </c>
      <c r="L134" s="30"/>
    </row>
    <row r="135" spans="1:12" x14ac:dyDescent="0.2">
      <c r="A135" s="14">
        <v>49</v>
      </c>
      <c r="B135" t="s">
        <v>62</v>
      </c>
      <c r="D135" s="25" t="s">
        <v>62</v>
      </c>
      <c r="E135" s="30"/>
      <c r="F135" s="22" t="s">
        <v>62</v>
      </c>
      <c r="G135" s="30"/>
      <c r="H135" s="114" t="s">
        <v>62</v>
      </c>
      <c r="I135" s="86" t="s">
        <v>62</v>
      </c>
      <c r="J135" s="30"/>
      <c r="K135" s="86" t="s">
        <v>62</v>
      </c>
      <c r="L135" s="30"/>
    </row>
    <row r="136" spans="1:12" x14ac:dyDescent="0.2">
      <c r="A136" s="14">
        <v>49.5</v>
      </c>
      <c r="B136" t="s">
        <v>62</v>
      </c>
      <c r="D136" s="25" t="s">
        <v>62</v>
      </c>
      <c r="E136" s="30"/>
      <c r="F136" s="22" t="s">
        <v>62</v>
      </c>
      <c r="G136" s="30"/>
      <c r="H136" s="114" t="s">
        <v>62</v>
      </c>
      <c r="I136" s="86" t="s">
        <v>66</v>
      </c>
      <c r="J136" s="30"/>
      <c r="K136" s="86" t="s">
        <v>63</v>
      </c>
      <c r="L136" s="88" t="s">
        <v>66</v>
      </c>
    </row>
    <row r="137" spans="1:12" x14ac:dyDescent="0.2">
      <c r="A137" s="14">
        <v>50</v>
      </c>
      <c r="B137" t="s">
        <v>62</v>
      </c>
      <c r="D137" s="25" t="s">
        <v>62</v>
      </c>
      <c r="E137" s="30"/>
      <c r="F137" s="22" t="s">
        <v>62</v>
      </c>
      <c r="G137" s="30"/>
      <c r="H137" s="114" t="s">
        <v>62</v>
      </c>
      <c r="I137" s="86" t="s">
        <v>63</v>
      </c>
      <c r="J137" s="30"/>
      <c r="K137" s="86" t="s">
        <v>62</v>
      </c>
      <c r="L137" s="30"/>
    </row>
    <row r="138" spans="1:12" x14ac:dyDescent="0.2">
      <c r="A138" s="14">
        <v>50.5</v>
      </c>
      <c r="B138" t="s">
        <v>62</v>
      </c>
      <c r="D138" s="25" t="s">
        <v>62</v>
      </c>
      <c r="E138" s="30"/>
      <c r="F138" s="22" t="s">
        <v>63</v>
      </c>
      <c r="G138" s="30"/>
      <c r="H138" s="114" t="s">
        <v>62</v>
      </c>
      <c r="I138" s="86" t="s">
        <v>63</v>
      </c>
      <c r="J138" s="30"/>
      <c r="K138" s="86" t="s">
        <v>62</v>
      </c>
      <c r="L138" s="30"/>
    </row>
    <row r="139" spans="1:12" x14ac:dyDescent="0.2">
      <c r="A139" s="14">
        <v>51</v>
      </c>
      <c r="B139" t="s">
        <v>66</v>
      </c>
      <c r="D139" s="25" t="s">
        <v>63</v>
      </c>
      <c r="E139" s="30"/>
      <c r="F139" s="22" t="s">
        <v>62</v>
      </c>
      <c r="G139" s="30"/>
      <c r="H139" s="114" t="s">
        <v>66</v>
      </c>
      <c r="I139" s="86" t="s">
        <v>66</v>
      </c>
      <c r="J139" s="30"/>
      <c r="K139" s="86" t="s">
        <v>63</v>
      </c>
      <c r="L139" s="30"/>
    </row>
    <row r="140" spans="1:12" x14ac:dyDescent="0.2">
      <c r="A140" s="14">
        <v>51.5</v>
      </c>
      <c r="B140" t="s">
        <v>62</v>
      </c>
      <c r="D140" s="25" t="s">
        <v>62</v>
      </c>
      <c r="E140" s="30"/>
      <c r="F140" s="22" t="s">
        <v>69</v>
      </c>
      <c r="G140" s="30"/>
      <c r="H140" s="114" t="s">
        <v>66</v>
      </c>
      <c r="I140" s="86" t="s">
        <v>66</v>
      </c>
      <c r="J140" s="88" t="s">
        <v>63</v>
      </c>
      <c r="K140" s="86" t="s">
        <v>63</v>
      </c>
      <c r="L140" s="30"/>
    </row>
    <row r="141" spans="1:12" x14ac:dyDescent="0.2">
      <c r="A141" s="14">
        <v>52</v>
      </c>
      <c r="B141" t="s">
        <v>62</v>
      </c>
      <c r="D141" s="25" t="s">
        <v>63</v>
      </c>
      <c r="E141" s="30"/>
      <c r="F141" s="22" t="s">
        <v>66</v>
      </c>
      <c r="G141" s="30"/>
      <c r="H141" s="114" t="s">
        <v>66</v>
      </c>
      <c r="I141" s="86" t="s">
        <v>63</v>
      </c>
      <c r="J141" s="30"/>
      <c r="K141" s="86" t="s">
        <v>63</v>
      </c>
      <c r="L141" s="30"/>
    </row>
    <row r="142" spans="1:12" x14ac:dyDescent="0.2">
      <c r="A142" s="14">
        <v>52.5</v>
      </c>
      <c r="B142" t="s">
        <v>62</v>
      </c>
      <c r="D142" s="25" t="s">
        <v>66</v>
      </c>
      <c r="E142" s="30" t="s">
        <v>63</v>
      </c>
      <c r="F142" s="22" t="s">
        <v>63</v>
      </c>
      <c r="G142" s="30"/>
      <c r="H142" s="114" t="s">
        <v>62</v>
      </c>
      <c r="I142" s="86" t="s">
        <v>63</v>
      </c>
      <c r="J142" s="30"/>
      <c r="K142" s="86" t="s">
        <v>63</v>
      </c>
      <c r="L142" s="88" t="s">
        <v>66</v>
      </c>
    </row>
    <row r="143" spans="1:12" x14ac:dyDescent="0.2">
      <c r="A143" s="14">
        <v>53</v>
      </c>
      <c r="B143" t="s">
        <v>62</v>
      </c>
      <c r="D143" s="25" t="s">
        <v>63</v>
      </c>
      <c r="E143" s="30"/>
      <c r="F143" s="22" t="s">
        <v>66</v>
      </c>
      <c r="G143" s="49" t="s">
        <v>63</v>
      </c>
      <c r="H143" s="114" t="s">
        <v>62</v>
      </c>
      <c r="I143" s="86" t="s">
        <v>63</v>
      </c>
      <c r="J143" s="30"/>
      <c r="K143" s="86" t="s">
        <v>63</v>
      </c>
      <c r="L143" s="30"/>
    </row>
    <row r="144" spans="1:12" x14ac:dyDescent="0.2">
      <c r="A144" s="14">
        <v>53.5</v>
      </c>
      <c r="B144" t="s">
        <v>62</v>
      </c>
      <c r="D144" s="25" t="s">
        <v>63</v>
      </c>
      <c r="E144" s="30"/>
      <c r="F144" s="22" t="s">
        <v>62</v>
      </c>
      <c r="G144" s="30"/>
      <c r="H144" s="114" t="s">
        <v>62</v>
      </c>
      <c r="I144" s="86" t="s">
        <v>63</v>
      </c>
      <c r="J144" s="30"/>
      <c r="K144" s="86" t="s">
        <v>63</v>
      </c>
      <c r="L144" s="30"/>
    </row>
    <row r="145" spans="1:12" x14ac:dyDescent="0.2">
      <c r="A145" s="14">
        <v>54</v>
      </c>
      <c r="B145" t="s">
        <v>62</v>
      </c>
      <c r="D145" s="25" t="s">
        <v>63</v>
      </c>
      <c r="E145" s="30"/>
      <c r="F145" s="22" t="s">
        <v>63</v>
      </c>
      <c r="G145" s="49" t="s">
        <v>69</v>
      </c>
      <c r="H145" s="114" t="s">
        <v>62</v>
      </c>
      <c r="I145" s="86" t="s">
        <v>63</v>
      </c>
      <c r="J145" s="88" t="s">
        <v>66</v>
      </c>
      <c r="K145" s="86" t="s">
        <v>66</v>
      </c>
      <c r="L145" s="30"/>
    </row>
    <row r="146" spans="1:12" x14ac:dyDescent="0.2">
      <c r="A146" s="14">
        <v>54.5</v>
      </c>
      <c r="B146" t="s">
        <v>62</v>
      </c>
      <c r="D146" s="25" t="s">
        <v>63</v>
      </c>
      <c r="E146" s="30"/>
      <c r="F146" s="22" t="s">
        <v>63</v>
      </c>
      <c r="G146" s="49" t="s">
        <v>66</v>
      </c>
      <c r="H146" s="114" t="s">
        <v>62</v>
      </c>
      <c r="I146" s="86" t="s">
        <v>63</v>
      </c>
      <c r="J146" s="30"/>
      <c r="K146" s="86" t="s">
        <v>63</v>
      </c>
      <c r="L146" s="30"/>
    </row>
    <row r="147" spans="1:12" x14ac:dyDescent="0.2">
      <c r="A147" s="14">
        <v>55</v>
      </c>
      <c r="B147" t="s">
        <v>62</v>
      </c>
      <c r="D147" s="25" t="s">
        <v>66</v>
      </c>
      <c r="E147" s="30" t="s">
        <v>63</v>
      </c>
      <c r="F147" s="22" t="s">
        <v>66</v>
      </c>
      <c r="G147" s="30"/>
      <c r="H147" s="114" t="s">
        <v>62</v>
      </c>
      <c r="I147" s="86" t="s">
        <v>63</v>
      </c>
      <c r="J147" s="30"/>
      <c r="K147" s="86" t="s">
        <v>63</v>
      </c>
      <c r="L147" s="30"/>
    </row>
    <row r="148" spans="1:12" x14ac:dyDescent="0.2">
      <c r="A148" s="14">
        <v>55.5</v>
      </c>
      <c r="B148" t="s">
        <v>66</v>
      </c>
      <c r="D148" s="25" t="s">
        <v>63</v>
      </c>
      <c r="E148" s="30"/>
      <c r="F148" s="22" t="s">
        <v>66</v>
      </c>
      <c r="G148" s="30"/>
      <c r="H148" s="114" t="s">
        <v>62</v>
      </c>
      <c r="I148" s="86" t="s">
        <v>66</v>
      </c>
      <c r="J148" s="30"/>
      <c r="K148" s="86" t="s">
        <v>62</v>
      </c>
      <c r="L148" s="30"/>
    </row>
    <row r="149" spans="1:12" x14ac:dyDescent="0.2">
      <c r="A149" s="14">
        <v>56</v>
      </c>
      <c r="B149" t="s">
        <v>62</v>
      </c>
      <c r="D149" s="25" t="s">
        <v>62</v>
      </c>
      <c r="E149" s="30"/>
      <c r="F149" s="22" t="s">
        <v>66</v>
      </c>
      <c r="G149" s="30"/>
      <c r="H149" s="114" t="s">
        <v>66</v>
      </c>
      <c r="I149" s="86" t="s">
        <v>66</v>
      </c>
      <c r="J149" s="30"/>
      <c r="K149" s="86" t="s">
        <v>66</v>
      </c>
      <c r="L149" s="30"/>
    </row>
    <row r="150" spans="1:12" x14ac:dyDescent="0.2">
      <c r="A150" s="14">
        <v>56.5</v>
      </c>
      <c r="B150" t="s">
        <v>62</v>
      </c>
      <c r="D150" s="25" t="s">
        <v>66</v>
      </c>
      <c r="E150" s="30"/>
      <c r="F150" s="22" t="s">
        <v>66</v>
      </c>
      <c r="G150" s="30"/>
      <c r="H150" s="114" t="s">
        <v>66</v>
      </c>
      <c r="I150" s="86" t="s">
        <v>66</v>
      </c>
      <c r="J150" s="30"/>
      <c r="K150" s="86" t="s">
        <v>66</v>
      </c>
      <c r="L150" s="30"/>
    </row>
    <row r="151" spans="1:12" x14ac:dyDescent="0.2">
      <c r="A151" s="14">
        <v>57</v>
      </c>
      <c r="B151" t="s">
        <v>62</v>
      </c>
      <c r="D151" s="25" t="s">
        <v>63</v>
      </c>
      <c r="E151" s="30"/>
      <c r="F151" s="22" t="s">
        <v>62</v>
      </c>
      <c r="G151" s="30"/>
      <c r="H151" s="114" t="s">
        <v>66</v>
      </c>
      <c r="I151" s="86" t="s">
        <v>63</v>
      </c>
      <c r="J151" s="88" t="s">
        <v>66</v>
      </c>
      <c r="K151" s="86" t="s">
        <v>63</v>
      </c>
      <c r="L151" s="30"/>
    </row>
    <row r="152" spans="1:12" x14ac:dyDescent="0.2">
      <c r="A152" s="14">
        <v>57.5</v>
      </c>
      <c r="B152" t="s">
        <v>62</v>
      </c>
      <c r="D152" s="25" t="s">
        <v>62</v>
      </c>
      <c r="E152" s="30"/>
      <c r="F152" s="22" t="s">
        <v>62</v>
      </c>
      <c r="G152" s="30"/>
      <c r="H152" s="114" t="s">
        <v>66</v>
      </c>
      <c r="I152" s="86" t="s">
        <v>66</v>
      </c>
      <c r="J152" s="30"/>
      <c r="K152" s="86" t="s">
        <v>62</v>
      </c>
      <c r="L152" s="30"/>
    </row>
    <row r="153" spans="1:12" x14ac:dyDescent="0.2">
      <c r="A153" s="14">
        <v>58</v>
      </c>
      <c r="B153" t="s">
        <v>62</v>
      </c>
      <c r="D153" s="25" t="s">
        <v>62</v>
      </c>
      <c r="E153" s="30"/>
      <c r="F153" s="22" t="s">
        <v>66</v>
      </c>
      <c r="G153" s="30"/>
      <c r="H153" s="114" t="s">
        <v>66</v>
      </c>
      <c r="I153" s="86" t="s">
        <v>66</v>
      </c>
      <c r="J153" s="30"/>
      <c r="K153" s="86" t="s">
        <v>66</v>
      </c>
      <c r="L153" s="30"/>
    </row>
    <row r="154" spans="1:12" x14ac:dyDescent="0.2">
      <c r="A154" s="14">
        <v>58.5</v>
      </c>
      <c r="B154" t="s">
        <v>66</v>
      </c>
      <c r="D154" s="25" t="s">
        <v>66</v>
      </c>
      <c r="E154" s="30" t="s">
        <v>63</v>
      </c>
      <c r="F154" s="22" t="s">
        <v>66</v>
      </c>
      <c r="G154" s="30"/>
      <c r="H154" s="114" t="s">
        <v>62</v>
      </c>
      <c r="I154" s="86" t="s">
        <v>63</v>
      </c>
      <c r="J154" s="88" t="s">
        <v>66</v>
      </c>
      <c r="K154" s="86" t="s">
        <v>63</v>
      </c>
      <c r="L154" s="30"/>
    </row>
    <row r="155" spans="1:12" x14ac:dyDescent="0.2">
      <c r="A155" s="14">
        <v>59</v>
      </c>
      <c r="B155" t="s">
        <v>62</v>
      </c>
      <c r="D155" s="25" t="s">
        <v>62</v>
      </c>
      <c r="E155" s="30"/>
      <c r="F155" s="22" t="s">
        <v>62</v>
      </c>
      <c r="G155" s="30"/>
      <c r="H155" s="114" t="s">
        <v>66</v>
      </c>
      <c r="I155" s="86" t="s">
        <v>63</v>
      </c>
      <c r="J155" s="30" t="s">
        <v>66</v>
      </c>
      <c r="K155" s="86" t="s">
        <v>63</v>
      </c>
      <c r="L155" s="88" t="s">
        <v>66</v>
      </c>
    </row>
    <row r="156" spans="1:12" x14ac:dyDescent="0.2">
      <c r="A156" s="21" t="s">
        <v>75</v>
      </c>
      <c r="B156" s="16"/>
      <c r="C156" s="16"/>
      <c r="D156" s="31"/>
      <c r="E156" s="32"/>
      <c r="F156" s="31"/>
      <c r="G156" s="32"/>
      <c r="H156" s="68"/>
      <c r="J156" s="30"/>
      <c r="L156" s="30"/>
    </row>
    <row r="157" spans="1:12" x14ac:dyDescent="0.2">
      <c r="A157" s="14">
        <v>0</v>
      </c>
      <c r="B157" s="22" t="s">
        <v>62</v>
      </c>
      <c r="D157" s="25" t="s">
        <v>62</v>
      </c>
      <c r="E157" s="30"/>
      <c r="F157" t="s">
        <v>63</v>
      </c>
      <c r="G157" s="30"/>
      <c r="H157" s="120" t="s">
        <v>62</v>
      </c>
      <c r="I157" s="85" t="s">
        <v>66</v>
      </c>
      <c r="J157" s="30"/>
      <c r="K157" s="22" t="s">
        <v>66</v>
      </c>
      <c r="L157" s="30"/>
    </row>
    <row r="158" spans="1:12" x14ac:dyDescent="0.2">
      <c r="A158">
        <v>0.5</v>
      </c>
      <c r="B158" s="22" t="s">
        <v>62</v>
      </c>
      <c r="D158" s="25" t="s">
        <v>63</v>
      </c>
      <c r="E158" s="30"/>
      <c r="F158" t="s">
        <v>62</v>
      </c>
      <c r="G158" s="30"/>
      <c r="H158" s="120" t="s">
        <v>62</v>
      </c>
      <c r="I158" s="85" t="s">
        <v>63</v>
      </c>
      <c r="J158" s="30"/>
      <c r="K158" s="22" t="s">
        <v>66</v>
      </c>
      <c r="L158" s="30"/>
    </row>
    <row r="159" spans="1:12" x14ac:dyDescent="0.2">
      <c r="A159" s="14">
        <v>1</v>
      </c>
      <c r="B159" s="22" t="s">
        <v>62</v>
      </c>
      <c r="D159" s="25" t="s">
        <v>63</v>
      </c>
      <c r="E159" s="30"/>
      <c r="F159" t="s">
        <v>62</v>
      </c>
      <c r="G159" s="30"/>
      <c r="H159" s="120" t="s">
        <v>62</v>
      </c>
      <c r="I159" s="85" t="s">
        <v>63</v>
      </c>
      <c r="J159" s="30"/>
      <c r="K159" s="22" t="s">
        <v>62</v>
      </c>
      <c r="L159" s="30"/>
    </row>
    <row r="160" spans="1:12" x14ac:dyDescent="0.2">
      <c r="A160" s="14">
        <v>1.5</v>
      </c>
      <c r="B160" s="22" t="s">
        <v>62</v>
      </c>
      <c r="D160" s="25" t="s">
        <v>62</v>
      </c>
      <c r="E160" s="30"/>
      <c r="F160" t="s">
        <v>62</v>
      </c>
      <c r="G160" s="30"/>
      <c r="H160" s="120" t="s">
        <v>62</v>
      </c>
      <c r="I160" s="85" t="s">
        <v>63</v>
      </c>
      <c r="J160" s="30"/>
      <c r="K160" s="22" t="s">
        <v>62</v>
      </c>
      <c r="L160" s="30"/>
    </row>
    <row r="161" spans="1:12" x14ac:dyDescent="0.2">
      <c r="A161" s="14">
        <v>2</v>
      </c>
      <c r="B161" s="22" t="s">
        <v>62</v>
      </c>
      <c r="D161" s="25" t="s">
        <v>63</v>
      </c>
      <c r="E161" s="30"/>
      <c r="F161" t="s">
        <v>63</v>
      </c>
      <c r="G161" s="30"/>
      <c r="H161" s="120" t="s">
        <v>62</v>
      </c>
      <c r="I161" s="85" t="s">
        <v>63</v>
      </c>
      <c r="J161" s="30"/>
      <c r="K161" s="22" t="s">
        <v>62</v>
      </c>
      <c r="L161" s="30"/>
    </row>
    <row r="162" spans="1:12" x14ac:dyDescent="0.2">
      <c r="A162" s="14">
        <v>2.5</v>
      </c>
      <c r="B162" s="22" t="s">
        <v>62</v>
      </c>
      <c r="D162" s="25" t="s">
        <v>63</v>
      </c>
      <c r="E162" s="30"/>
      <c r="F162" t="s">
        <v>62</v>
      </c>
      <c r="G162" s="30"/>
      <c r="H162" s="120" t="s">
        <v>62</v>
      </c>
      <c r="I162" s="85" t="s">
        <v>63</v>
      </c>
      <c r="J162" s="30"/>
      <c r="K162" s="22" t="s">
        <v>62</v>
      </c>
      <c r="L162" s="30"/>
    </row>
    <row r="163" spans="1:12" x14ac:dyDescent="0.2">
      <c r="A163" s="14">
        <v>3</v>
      </c>
      <c r="B163" s="22" t="s">
        <v>62</v>
      </c>
      <c r="D163" s="25" t="s">
        <v>62</v>
      </c>
      <c r="E163" s="30"/>
      <c r="F163" t="s">
        <v>63</v>
      </c>
      <c r="G163" s="30"/>
      <c r="H163" s="120" t="s">
        <v>62</v>
      </c>
      <c r="I163" s="85" t="s">
        <v>63</v>
      </c>
      <c r="J163" s="30"/>
      <c r="K163" s="22" t="s">
        <v>62</v>
      </c>
      <c r="L163" s="30"/>
    </row>
    <row r="164" spans="1:12" x14ac:dyDescent="0.2">
      <c r="A164" s="14">
        <v>3.5</v>
      </c>
      <c r="B164" s="22" t="s">
        <v>62</v>
      </c>
      <c r="D164" s="25" t="s">
        <v>62</v>
      </c>
      <c r="E164" s="30"/>
      <c r="F164" t="s">
        <v>63</v>
      </c>
      <c r="G164" s="30"/>
      <c r="H164" s="120" t="s">
        <v>62</v>
      </c>
      <c r="I164" s="85" t="s">
        <v>63</v>
      </c>
      <c r="J164" s="30"/>
      <c r="K164" s="22" t="s">
        <v>62</v>
      </c>
      <c r="L164" s="30"/>
    </row>
    <row r="165" spans="1:12" x14ac:dyDescent="0.2">
      <c r="A165" s="14">
        <v>4</v>
      </c>
      <c r="B165" s="22" t="s">
        <v>62</v>
      </c>
      <c r="D165" s="25" t="s">
        <v>62</v>
      </c>
      <c r="E165" s="30"/>
      <c r="F165" t="s">
        <v>63</v>
      </c>
      <c r="G165" s="30"/>
      <c r="H165" s="120" t="s">
        <v>62</v>
      </c>
      <c r="I165" s="85" t="s">
        <v>63</v>
      </c>
      <c r="J165" s="30"/>
      <c r="K165" s="22" t="s">
        <v>63</v>
      </c>
      <c r="L165" s="30"/>
    </row>
    <row r="166" spans="1:12" x14ac:dyDescent="0.2">
      <c r="A166" s="14">
        <v>4.5</v>
      </c>
      <c r="B166" s="22" t="s">
        <v>62</v>
      </c>
      <c r="D166" s="25" t="s">
        <v>62</v>
      </c>
      <c r="E166" s="30"/>
      <c r="F166" t="s">
        <v>63</v>
      </c>
      <c r="G166" s="30"/>
      <c r="H166" s="120" t="s">
        <v>62</v>
      </c>
      <c r="I166" s="85" t="s">
        <v>63</v>
      </c>
      <c r="J166" s="30"/>
      <c r="K166" s="22" t="s">
        <v>63</v>
      </c>
      <c r="L166" s="30"/>
    </row>
    <row r="167" spans="1:12" x14ac:dyDescent="0.2">
      <c r="A167" s="14">
        <v>5</v>
      </c>
      <c r="B167" s="22" t="s">
        <v>62</v>
      </c>
      <c r="D167" s="25" t="s">
        <v>62</v>
      </c>
      <c r="E167" s="30"/>
      <c r="F167" t="s">
        <v>63</v>
      </c>
      <c r="G167" s="30"/>
      <c r="H167" s="120" t="s">
        <v>62</v>
      </c>
      <c r="I167" s="85" t="s">
        <v>63</v>
      </c>
      <c r="J167" s="30"/>
      <c r="K167" s="22" t="s">
        <v>63</v>
      </c>
      <c r="L167" s="30"/>
    </row>
    <row r="168" spans="1:12" x14ac:dyDescent="0.2">
      <c r="A168" s="14">
        <v>5.5</v>
      </c>
      <c r="B168" s="22" t="s">
        <v>62</v>
      </c>
      <c r="D168" s="25" t="s">
        <v>63</v>
      </c>
      <c r="E168" s="30"/>
      <c r="F168" t="s">
        <v>63</v>
      </c>
      <c r="G168" s="30"/>
      <c r="H168" s="120" t="s">
        <v>62</v>
      </c>
      <c r="I168" s="85" t="s">
        <v>63</v>
      </c>
      <c r="J168" s="30"/>
      <c r="K168" s="22" t="s">
        <v>62</v>
      </c>
      <c r="L168" s="30"/>
    </row>
    <row r="169" spans="1:12" x14ac:dyDescent="0.2">
      <c r="A169" s="14">
        <v>6</v>
      </c>
      <c r="B169" s="22" t="s">
        <v>62</v>
      </c>
      <c r="D169" s="25" t="s">
        <v>63</v>
      </c>
      <c r="E169" s="30"/>
      <c r="F169" t="s">
        <v>63</v>
      </c>
      <c r="G169" s="30"/>
      <c r="H169" s="120" t="s">
        <v>62</v>
      </c>
      <c r="I169" s="85" t="s">
        <v>63</v>
      </c>
      <c r="J169" s="30"/>
      <c r="K169" s="22" t="s">
        <v>62</v>
      </c>
      <c r="L169" s="30"/>
    </row>
    <row r="170" spans="1:12" x14ac:dyDescent="0.2">
      <c r="A170" s="14">
        <v>6.5</v>
      </c>
      <c r="B170" s="22" t="s">
        <v>62</v>
      </c>
      <c r="D170" s="25" t="s">
        <v>63</v>
      </c>
      <c r="E170" s="30"/>
      <c r="F170" t="s">
        <v>62</v>
      </c>
      <c r="G170" s="30"/>
      <c r="H170" s="120" t="s">
        <v>62</v>
      </c>
      <c r="I170" s="85" t="s">
        <v>63</v>
      </c>
      <c r="J170" s="30"/>
      <c r="K170" s="22" t="s">
        <v>63</v>
      </c>
      <c r="L170" s="30"/>
    </row>
    <row r="171" spans="1:12" x14ac:dyDescent="0.2">
      <c r="A171" s="14">
        <v>7</v>
      </c>
      <c r="B171" s="22" t="s">
        <v>62</v>
      </c>
      <c r="D171" s="25" t="s">
        <v>63</v>
      </c>
      <c r="E171" s="30"/>
      <c r="F171" t="s">
        <v>62</v>
      </c>
      <c r="G171" s="30"/>
      <c r="H171" s="120" t="s">
        <v>62</v>
      </c>
      <c r="I171" s="85" t="s">
        <v>62</v>
      </c>
      <c r="J171" s="30"/>
      <c r="K171" s="22" t="s">
        <v>63</v>
      </c>
      <c r="L171" s="30"/>
    </row>
    <row r="172" spans="1:12" x14ac:dyDescent="0.2">
      <c r="A172" s="14">
        <v>7.5</v>
      </c>
      <c r="B172" s="22" t="s">
        <v>62</v>
      </c>
      <c r="D172" s="25" t="s">
        <v>63</v>
      </c>
      <c r="E172" s="30"/>
      <c r="F172" t="s">
        <v>62</v>
      </c>
      <c r="G172" s="30"/>
      <c r="H172" s="120" t="s">
        <v>62</v>
      </c>
      <c r="I172" s="85" t="s">
        <v>63</v>
      </c>
      <c r="J172" s="30"/>
      <c r="K172" s="22" t="s">
        <v>62</v>
      </c>
      <c r="L172" s="30"/>
    </row>
    <row r="173" spans="1:12" x14ac:dyDescent="0.2">
      <c r="A173" s="14">
        <v>8</v>
      </c>
      <c r="B173" s="22" t="s">
        <v>62</v>
      </c>
      <c r="D173" s="25" t="s">
        <v>63</v>
      </c>
      <c r="E173" s="30"/>
      <c r="F173" t="s">
        <v>62</v>
      </c>
      <c r="G173" s="30"/>
      <c r="H173" s="120" t="s">
        <v>62</v>
      </c>
      <c r="I173" s="85" t="s">
        <v>63</v>
      </c>
      <c r="J173" s="30"/>
      <c r="K173" s="22" t="s">
        <v>63</v>
      </c>
      <c r="L173" s="30"/>
    </row>
    <row r="174" spans="1:12" x14ac:dyDescent="0.2">
      <c r="A174" s="14">
        <v>8.5</v>
      </c>
      <c r="B174" s="22" t="s">
        <v>62</v>
      </c>
      <c r="D174" s="25" t="s">
        <v>63</v>
      </c>
      <c r="E174" s="30"/>
      <c r="F174" t="s">
        <v>62</v>
      </c>
      <c r="G174" s="30"/>
      <c r="H174" s="120" t="s">
        <v>62</v>
      </c>
      <c r="I174" s="85" t="s">
        <v>63</v>
      </c>
      <c r="J174" s="30"/>
      <c r="K174" s="22" t="s">
        <v>63</v>
      </c>
      <c r="L174" s="30"/>
    </row>
    <row r="175" spans="1:12" x14ac:dyDescent="0.2">
      <c r="A175" s="14">
        <v>9</v>
      </c>
      <c r="B175" s="22" t="s">
        <v>62</v>
      </c>
      <c r="D175" s="25" t="s">
        <v>63</v>
      </c>
      <c r="E175" s="30"/>
      <c r="F175" t="s">
        <v>63</v>
      </c>
      <c r="G175" s="30"/>
      <c r="H175" s="120" t="s">
        <v>62</v>
      </c>
      <c r="I175" s="85" t="s">
        <v>63</v>
      </c>
      <c r="J175" s="30"/>
      <c r="K175" s="22" t="s">
        <v>63</v>
      </c>
      <c r="L175" s="30"/>
    </row>
    <row r="176" spans="1:12" x14ac:dyDescent="0.2">
      <c r="A176" s="14">
        <v>9.5</v>
      </c>
      <c r="B176" s="22" t="s">
        <v>62</v>
      </c>
      <c r="D176" s="25" t="s">
        <v>63</v>
      </c>
      <c r="E176" s="30"/>
      <c r="F176" t="s">
        <v>62</v>
      </c>
      <c r="G176" s="30"/>
      <c r="H176" s="120" t="s">
        <v>62</v>
      </c>
      <c r="I176" s="85" t="s">
        <v>63</v>
      </c>
      <c r="J176" s="30"/>
      <c r="K176" s="22" t="s">
        <v>63</v>
      </c>
      <c r="L176" s="30"/>
    </row>
    <row r="177" spans="1:12" x14ac:dyDescent="0.2">
      <c r="A177" s="14">
        <v>10</v>
      </c>
      <c r="B177" s="22" t="s">
        <v>62</v>
      </c>
      <c r="D177" s="25" t="s">
        <v>62</v>
      </c>
      <c r="E177" s="30"/>
      <c r="F177" t="s">
        <v>62</v>
      </c>
      <c r="G177" s="30"/>
      <c r="H177" s="120" t="s">
        <v>62</v>
      </c>
      <c r="I177" s="85" t="s">
        <v>62</v>
      </c>
      <c r="J177" s="30"/>
      <c r="K177" s="22" t="s">
        <v>62</v>
      </c>
      <c r="L177" s="30"/>
    </row>
    <row r="178" spans="1:12" x14ac:dyDescent="0.2">
      <c r="A178" s="14">
        <v>10.5</v>
      </c>
      <c r="B178" s="22" t="s">
        <v>62</v>
      </c>
      <c r="D178" s="25" t="s">
        <v>63</v>
      </c>
      <c r="E178" s="30"/>
      <c r="F178" t="s">
        <v>62</v>
      </c>
      <c r="G178" s="30"/>
      <c r="H178" s="120" t="s">
        <v>62</v>
      </c>
      <c r="I178" s="85" t="s">
        <v>63</v>
      </c>
      <c r="J178" s="30"/>
      <c r="K178" s="22" t="s">
        <v>63</v>
      </c>
      <c r="L178" s="30"/>
    </row>
    <row r="179" spans="1:12" x14ac:dyDescent="0.2">
      <c r="A179" s="14">
        <v>11</v>
      </c>
      <c r="B179" s="22" t="s">
        <v>62</v>
      </c>
      <c r="D179" s="25" t="s">
        <v>63</v>
      </c>
      <c r="E179" s="30"/>
      <c r="F179" t="s">
        <v>62</v>
      </c>
      <c r="G179" s="30"/>
      <c r="H179" s="120" t="s">
        <v>62</v>
      </c>
      <c r="I179" s="85" t="s">
        <v>63</v>
      </c>
      <c r="J179" s="30"/>
      <c r="K179" s="22" t="s">
        <v>63</v>
      </c>
      <c r="L179" s="30"/>
    </row>
    <row r="180" spans="1:12" x14ac:dyDescent="0.2">
      <c r="A180" s="14">
        <v>11.5</v>
      </c>
      <c r="B180" s="22" t="s">
        <v>62</v>
      </c>
      <c r="D180" s="25" t="s">
        <v>63</v>
      </c>
      <c r="E180" s="30"/>
      <c r="F180" t="s">
        <v>62</v>
      </c>
      <c r="G180" s="30"/>
      <c r="H180" s="120" t="s">
        <v>62</v>
      </c>
      <c r="I180" s="85" t="s">
        <v>63</v>
      </c>
      <c r="J180" s="30"/>
      <c r="K180" s="22" t="s">
        <v>63</v>
      </c>
      <c r="L180" s="30"/>
    </row>
    <row r="181" spans="1:12" x14ac:dyDescent="0.2">
      <c r="A181" s="14">
        <v>12</v>
      </c>
      <c r="B181" s="22" t="s">
        <v>62</v>
      </c>
      <c r="D181" s="25" t="s">
        <v>63</v>
      </c>
      <c r="E181" s="30"/>
      <c r="F181" t="s">
        <v>62</v>
      </c>
      <c r="G181" s="30"/>
      <c r="H181" s="120" t="s">
        <v>62</v>
      </c>
      <c r="I181" s="85" t="s">
        <v>63</v>
      </c>
      <c r="J181" s="30"/>
      <c r="K181" s="22" t="s">
        <v>62</v>
      </c>
      <c r="L181" s="30"/>
    </row>
    <row r="182" spans="1:12" x14ac:dyDescent="0.2">
      <c r="A182" s="14">
        <v>12.5</v>
      </c>
      <c r="B182" s="22" t="s">
        <v>62</v>
      </c>
      <c r="D182" s="25" t="s">
        <v>63</v>
      </c>
      <c r="E182" s="30"/>
      <c r="F182" t="s">
        <v>62</v>
      </c>
      <c r="G182" s="30"/>
      <c r="H182" s="120" t="s">
        <v>62</v>
      </c>
      <c r="I182" s="85" t="s">
        <v>63</v>
      </c>
      <c r="J182" s="30"/>
      <c r="K182" s="22" t="s">
        <v>63</v>
      </c>
      <c r="L182" s="30"/>
    </row>
    <row r="183" spans="1:12" x14ac:dyDescent="0.2">
      <c r="A183" s="14">
        <v>13</v>
      </c>
      <c r="B183" s="22" t="s">
        <v>62</v>
      </c>
      <c r="D183" s="25" t="s">
        <v>62</v>
      </c>
      <c r="E183" s="30"/>
      <c r="F183" t="s">
        <v>63</v>
      </c>
      <c r="G183" s="30"/>
      <c r="H183" s="120" t="s">
        <v>62</v>
      </c>
      <c r="I183" s="85" t="s">
        <v>62</v>
      </c>
      <c r="J183" s="30"/>
      <c r="K183" s="22" t="s">
        <v>62</v>
      </c>
      <c r="L183" s="30"/>
    </row>
    <row r="184" spans="1:12" x14ac:dyDescent="0.2">
      <c r="A184" s="14">
        <v>13.5</v>
      </c>
      <c r="B184" s="22" t="s">
        <v>62</v>
      </c>
      <c r="D184" s="25" t="s">
        <v>63</v>
      </c>
      <c r="E184" s="30"/>
      <c r="F184" t="s">
        <v>63</v>
      </c>
      <c r="G184" s="30"/>
      <c r="H184" s="120" t="s">
        <v>62</v>
      </c>
      <c r="I184" s="85" t="s">
        <v>62</v>
      </c>
      <c r="J184" s="30"/>
      <c r="K184" s="22" t="s">
        <v>62</v>
      </c>
      <c r="L184" s="30"/>
    </row>
    <row r="185" spans="1:12" x14ac:dyDescent="0.2">
      <c r="A185" s="14">
        <v>14</v>
      </c>
      <c r="B185" s="22" t="s">
        <v>62</v>
      </c>
      <c r="D185" s="25" t="s">
        <v>62</v>
      </c>
      <c r="E185" s="30"/>
      <c r="F185" t="s">
        <v>62</v>
      </c>
      <c r="G185" s="30"/>
      <c r="H185" s="120" t="s">
        <v>62</v>
      </c>
      <c r="I185" s="85" t="s">
        <v>62</v>
      </c>
      <c r="J185" s="30"/>
      <c r="K185" s="22" t="s">
        <v>62</v>
      </c>
      <c r="L185" s="30"/>
    </row>
    <row r="186" spans="1:12" x14ac:dyDescent="0.2">
      <c r="A186" s="14">
        <v>14.5</v>
      </c>
      <c r="B186" s="22" t="s">
        <v>62</v>
      </c>
      <c r="D186" s="25" t="s">
        <v>62</v>
      </c>
      <c r="E186" s="30"/>
      <c r="F186" t="s">
        <v>62</v>
      </c>
      <c r="G186" s="30"/>
      <c r="H186" s="120" t="s">
        <v>62</v>
      </c>
      <c r="I186" s="85" t="s">
        <v>62</v>
      </c>
      <c r="J186" s="30"/>
      <c r="K186" s="22" t="s">
        <v>62</v>
      </c>
      <c r="L186" s="30"/>
    </row>
    <row r="187" spans="1:12" x14ac:dyDescent="0.2">
      <c r="A187" s="14">
        <v>15</v>
      </c>
      <c r="B187" s="22" t="s">
        <v>62</v>
      </c>
      <c r="D187" s="25" t="s">
        <v>62</v>
      </c>
      <c r="E187" s="30"/>
      <c r="F187" t="s">
        <v>63</v>
      </c>
      <c r="G187" s="30"/>
      <c r="H187" s="120" t="s">
        <v>62</v>
      </c>
      <c r="I187" s="85" t="s">
        <v>62</v>
      </c>
      <c r="J187" s="30"/>
      <c r="K187" s="22" t="s">
        <v>63</v>
      </c>
      <c r="L187" s="30"/>
    </row>
    <row r="188" spans="1:12" x14ac:dyDescent="0.2">
      <c r="A188" s="14">
        <v>15.5</v>
      </c>
      <c r="B188" s="22" t="s">
        <v>62</v>
      </c>
      <c r="D188" s="25" t="s">
        <v>63</v>
      </c>
      <c r="E188" s="30"/>
      <c r="F188" t="s">
        <v>63</v>
      </c>
      <c r="G188" s="30"/>
      <c r="H188" s="120" t="s">
        <v>62</v>
      </c>
      <c r="I188" s="85" t="s">
        <v>62</v>
      </c>
      <c r="J188" s="30"/>
      <c r="K188" s="22" t="s">
        <v>63</v>
      </c>
      <c r="L188" s="30"/>
    </row>
    <row r="189" spans="1:12" x14ac:dyDescent="0.2">
      <c r="A189" s="14">
        <v>16</v>
      </c>
      <c r="B189" s="22" t="s">
        <v>63</v>
      </c>
      <c r="D189" s="25" t="s">
        <v>63</v>
      </c>
      <c r="E189" s="30"/>
      <c r="F189" t="s">
        <v>62</v>
      </c>
      <c r="G189" s="30"/>
      <c r="H189" s="120" t="s">
        <v>62</v>
      </c>
      <c r="I189" s="85" t="s">
        <v>63</v>
      </c>
      <c r="J189" s="30"/>
      <c r="K189" s="22" t="s">
        <v>62</v>
      </c>
      <c r="L189" s="30"/>
    </row>
    <row r="190" spans="1:12" x14ac:dyDescent="0.2">
      <c r="A190" s="14">
        <v>16.5</v>
      </c>
      <c r="B190" s="22" t="s">
        <v>63</v>
      </c>
      <c r="D190" s="25" t="s">
        <v>62</v>
      </c>
      <c r="E190" s="30"/>
      <c r="F190" t="s">
        <v>63</v>
      </c>
      <c r="G190" s="30"/>
      <c r="H190" s="120" t="s">
        <v>62</v>
      </c>
      <c r="I190" s="85" t="s">
        <v>63</v>
      </c>
      <c r="J190" s="30"/>
      <c r="K190" s="22" t="s">
        <v>62</v>
      </c>
      <c r="L190" s="30"/>
    </row>
    <row r="191" spans="1:12" x14ac:dyDescent="0.2">
      <c r="A191" s="14">
        <v>17</v>
      </c>
      <c r="B191" s="22" t="s">
        <v>63</v>
      </c>
      <c r="D191" s="25" t="s">
        <v>62</v>
      </c>
      <c r="E191" s="30"/>
      <c r="F191" t="s">
        <v>63</v>
      </c>
      <c r="G191" s="30"/>
      <c r="H191" s="120" t="s">
        <v>62</v>
      </c>
      <c r="I191" s="85" t="s">
        <v>63</v>
      </c>
      <c r="J191" s="30"/>
      <c r="K191" s="22" t="s">
        <v>63</v>
      </c>
      <c r="L191" s="30"/>
    </row>
    <row r="192" spans="1:12" x14ac:dyDescent="0.2">
      <c r="A192" s="14">
        <v>17.5</v>
      </c>
      <c r="B192" s="22" t="s">
        <v>62</v>
      </c>
      <c r="D192" s="25" t="s">
        <v>63</v>
      </c>
      <c r="E192" s="30"/>
      <c r="F192" t="s">
        <v>63</v>
      </c>
      <c r="G192" s="30"/>
      <c r="H192" s="120" t="s">
        <v>62</v>
      </c>
      <c r="I192" s="85" t="s">
        <v>63</v>
      </c>
      <c r="J192" s="30"/>
      <c r="K192" s="22" t="s">
        <v>63</v>
      </c>
      <c r="L192" s="30"/>
    </row>
    <row r="193" spans="1:12" x14ac:dyDescent="0.2">
      <c r="A193" s="14">
        <v>18</v>
      </c>
      <c r="B193" s="22" t="s">
        <v>62</v>
      </c>
      <c r="D193" s="25" t="s">
        <v>62</v>
      </c>
      <c r="E193" s="30"/>
      <c r="F193" t="s">
        <v>62</v>
      </c>
      <c r="G193" s="30"/>
      <c r="H193" s="120" t="s">
        <v>62</v>
      </c>
      <c r="I193" s="85" t="s">
        <v>62</v>
      </c>
      <c r="J193" s="30"/>
      <c r="K193" s="22" t="s">
        <v>63</v>
      </c>
      <c r="L193" s="30"/>
    </row>
    <row r="194" spans="1:12" x14ac:dyDescent="0.2">
      <c r="A194" s="14">
        <v>18.5</v>
      </c>
      <c r="B194" s="22" t="s">
        <v>62</v>
      </c>
      <c r="D194" s="25" t="s">
        <v>63</v>
      </c>
      <c r="E194" s="30"/>
      <c r="F194" t="s">
        <v>63</v>
      </c>
      <c r="G194" s="30"/>
      <c r="H194" s="120" t="s">
        <v>62</v>
      </c>
      <c r="I194" s="85" t="s">
        <v>62</v>
      </c>
      <c r="J194" s="30"/>
      <c r="K194" s="22" t="s">
        <v>62</v>
      </c>
      <c r="L194" s="30"/>
    </row>
    <row r="195" spans="1:12" x14ac:dyDescent="0.2">
      <c r="A195" s="14">
        <v>19</v>
      </c>
      <c r="B195" s="22" t="s">
        <v>62</v>
      </c>
      <c r="D195" s="25" t="s">
        <v>62</v>
      </c>
      <c r="E195" s="30"/>
      <c r="F195" t="s">
        <v>63</v>
      </c>
      <c r="G195" s="30"/>
      <c r="H195" s="120" t="s">
        <v>62</v>
      </c>
      <c r="I195" s="85" t="s">
        <v>62</v>
      </c>
      <c r="J195" s="30"/>
      <c r="K195" s="22" t="s">
        <v>62</v>
      </c>
      <c r="L195" s="30"/>
    </row>
    <row r="196" spans="1:12" x14ac:dyDescent="0.2">
      <c r="A196" s="14">
        <v>19.5</v>
      </c>
      <c r="B196" s="22" t="s">
        <v>62</v>
      </c>
      <c r="D196" s="25" t="s">
        <v>62</v>
      </c>
      <c r="E196" s="30"/>
      <c r="F196" t="s">
        <v>63</v>
      </c>
      <c r="G196" s="30"/>
      <c r="H196" s="120" t="s">
        <v>62</v>
      </c>
      <c r="I196" s="85" t="s">
        <v>62</v>
      </c>
      <c r="J196" s="30"/>
      <c r="K196" s="22" t="s">
        <v>62</v>
      </c>
      <c r="L196" s="30"/>
    </row>
    <row r="197" spans="1:12" x14ac:dyDescent="0.2">
      <c r="A197" s="14">
        <v>20</v>
      </c>
      <c r="B197" s="22" t="s">
        <v>62</v>
      </c>
      <c r="D197" s="25" t="s">
        <v>63</v>
      </c>
      <c r="E197" s="30"/>
      <c r="F197" t="s">
        <v>62</v>
      </c>
      <c r="G197" s="30"/>
      <c r="H197" s="120" t="s">
        <v>62</v>
      </c>
      <c r="I197" s="85" t="s">
        <v>63</v>
      </c>
      <c r="J197" s="30"/>
      <c r="K197" s="22" t="s">
        <v>62</v>
      </c>
      <c r="L197" s="30"/>
    </row>
    <row r="198" spans="1:12" x14ac:dyDescent="0.2">
      <c r="A198" s="14">
        <v>20.5</v>
      </c>
      <c r="B198" s="22" t="s">
        <v>62</v>
      </c>
      <c r="D198" s="25" t="s">
        <v>62</v>
      </c>
      <c r="E198" s="30"/>
      <c r="F198" t="s">
        <v>62</v>
      </c>
      <c r="G198" s="30"/>
      <c r="H198" s="120" t="s">
        <v>62</v>
      </c>
      <c r="I198" s="85" t="s">
        <v>62</v>
      </c>
      <c r="J198" s="30"/>
      <c r="K198" s="22" t="s">
        <v>63</v>
      </c>
      <c r="L198" s="30"/>
    </row>
    <row r="199" spans="1:12" x14ac:dyDescent="0.2">
      <c r="A199" s="14">
        <v>21</v>
      </c>
      <c r="B199" s="22" t="s">
        <v>62</v>
      </c>
      <c r="D199" s="25" t="s">
        <v>63</v>
      </c>
      <c r="E199" s="30"/>
      <c r="F199" t="s">
        <v>63</v>
      </c>
      <c r="G199" s="30"/>
      <c r="H199" s="120" t="s">
        <v>62</v>
      </c>
      <c r="I199" s="85" t="s">
        <v>63</v>
      </c>
      <c r="J199" s="30"/>
      <c r="K199" s="22" t="s">
        <v>63</v>
      </c>
      <c r="L199" s="30"/>
    </row>
    <row r="200" spans="1:12" x14ac:dyDescent="0.2">
      <c r="A200" s="14">
        <v>21.5</v>
      </c>
      <c r="B200" s="22" t="s">
        <v>62</v>
      </c>
      <c r="D200" s="25" t="s">
        <v>63</v>
      </c>
      <c r="E200" s="30"/>
      <c r="F200" t="s">
        <v>62</v>
      </c>
      <c r="G200" s="30"/>
      <c r="H200" s="120" t="s">
        <v>62</v>
      </c>
      <c r="I200" s="85" t="s">
        <v>62</v>
      </c>
      <c r="J200" s="30"/>
      <c r="K200" s="22" t="s">
        <v>62</v>
      </c>
      <c r="L200" s="30"/>
    </row>
    <row r="201" spans="1:12" x14ac:dyDescent="0.2">
      <c r="A201" s="14">
        <v>22</v>
      </c>
      <c r="B201" s="22" t="s">
        <v>62</v>
      </c>
      <c r="D201" s="25" t="s">
        <v>63</v>
      </c>
      <c r="E201" s="30"/>
      <c r="F201" t="s">
        <v>63</v>
      </c>
      <c r="G201" s="30"/>
      <c r="H201" s="120" t="s">
        <v>62</v>
      </c>
      <c r="I201" s="85" t="s">
        <v>63</v>
      </c>
      <c r="J201" s="30"/>
      <c r="K201" s="22" t="s">
        <v>62</v>
      </c>
      <c r="L201" s="30"/>
    </row>
    <row r="202" spans="1:12" x14ac:dyDescent="0.2">
      <c r="A202" s="14">
        <v>22.5</v>
      </c>
      <c r="B202" s="22" t="s">
        <v>62</v>
      </c>
      <c r="D202" s="25" t="s">
        <v>62</v>
      </c>
      <c r="E202" s="30"/>
      <c r="F202" t="s">
        <v>63</v>
      </c>
      <c r="G202" s="30"/>
      <c r="H202" s="120" t="s">
        <v>62</v>
      </c>
      <c r="I202" s="85" t="s">
        <v>62</v>
      </c>
      <c r="J202" s="30"/>
      <c r="K202" s="22" t="s">
        <v>63</v>
      </c>
      <c r="L202" s="30"/>
    </row>
    <row r="203" spans="1:12" x14ac:dyDescent="0.2">
      <c r="A203" s="14">
        <v>23</v>
      </c>
      <c r="B203" s="22" t="s">
        <v>62</v>
      </c>
      <c r="D203" s="25" t="s">
        <v>63</v>
      </c>
      <c r="E203" s="30"/>
      <c r="F203" t="s">
        <v>63</v>
      </c>
      <c r="G203" s="30"/>
      <c r="H203" s="120" t="s">
        <v>62</v>
      </c>
      <c r="I203" s="85" t="s">
        <v>62</v>
      </c>
      <c r="J203" s="30"/>
      <c r="K203" s="22" t="s">
        <v>63</v>
      </c>
      <c r="L203" s="30"/>
    </row>
    <row r="204" spans="1:12" x14ac:dyDescent="0.2">
      <c r="A204" s="14">
        <v>23.5</v>
      </c>
      <c r="B204" s="22" t="s">
        <v>62</v>
      </c>
      <c r="D204" s="25" t="s">
        <v>63</v>
      </c>
      <c r="E204" s="30"/>
      <c r="F204" t="s">
        <v>62</v>
      </c>
      <c r="G204" s="30"/>
      <c r="H204" s="120" t="s">
        <v>62</v>
      </c>
      <c r="I204" s="85" t="s">
        <v>63</v>
      </c>
      <c r="J204" s="30"/>
      <c r="K204" s="22" t="s">
        <v>63</v>
      </c>
      <c r="L204" s="30"/>
    </row>
    <row r="205" spans="1:12" x14ac:dyDescent="0.2">
      <c r="A205" s="14">
        <v>24</v>
      </c>
      <c r="B205" s="22" t="s">
        <v>62</v>
      </c>
      <c r="D205" s="25" t="s">
        <v>63</v>
      </c>
      <c r="E205" s="30"/>
      <c r="F205" t="s">
        <v>62</v>
      </c>
      <c r="G205" s="30"/>
      <c r="H205" s="120" t="s">
        <v>62</v>
      </c>
      <c r="I205" s="85" t="s">
        <v>63</v>
      </c>
      <c r="J205" s="30"/>
      <c r="K205" s="22" t="s">
        <v>63</v>
      </c>
      <c r="L205" s="30"/>
    </row>
    <row r="206" spans="1:12" x14ac:dyDescent="0.2">
      <c r="A206" s="14">
        <v>24.5</v>
      </c>
      <c r="B206" s="22" t="s">
        <v>62</v>
      </c>
      <c r="D206" s="25" t="s">
        <v>63</v>
      </c>
      <c r="E206" s="30"/>
      <c r="F206" t="s">
        <v>62</v>
      </c>
      <c r="G206" s="30"/>
      <c r="H206" s="120" t="s">
        <v>62</v>
      </c>
      <c r="I206" s="85" t="s">
        <v>63</v>
      </c>
      <c r="J206" s="30"/>
      <c r="K206" s="22" t="s">
        <v>63</v>
      </c>
      <c r="L206" s="30"/>
    </row>
    <row r="207" spans="1:12" x14ac:dyDescent="0.2">
      <c r="A207" s="14">
        <v>25</v>
      </c>
      <c r="B207" s="22" t="s">
        <v>62</v>
      </c>
      <c r="D207" s="25" t="s">
        <v>63</v>
      </c>
      <c r="E207" s="30"/>
      <c r="F207" t="s">
        <v>63</v>
      </c>
      <c r="G207" s="30"/>
      <c r="H207" s="120" t="s">
        <v>62</v>
      </c>
      <c r="I207" s="85" t="s">
        <v>63</v>
      </c>
      <c r="J207" s="30"/>
      <c r="K207" s="22" t="s">
        <v>62</v>
      </c>
      <c r="L207" s="30"/>
    </row>
    <row r="208" spans="1:12" x14ac:dyDescent="0.2">
      <c r="A208" s="14">
        <v>25.5</v>
      </c>
      <c r="B208" s="22" t="s">
        <v>62</v>
      </c>
      <c r="D208" s="25" t="s">
        <v>63</v>
      </c>
      <c r="E208" s="30"/>
      <c r="F208" t="s">
        <v>63</v>
      </c>
      <c r="G208" s="30"/>
      <c r="H208" s="120" t="s">
        <v>62</v>
      </c>
      <c r="I208" s="85" t="s">
        <v>63</v>
      </c>
      <c r="J208" s="30"/>
      <c r="K208" s="22" t="s">
        <v>63</v>
      </c>
      <c r="L208" s="30"/>
    </row>
    <row r="209" spans="1:12" x14ac:dyDescent="0.2">
      <c r="A209" s="14">
        <v>26</v>
      </c>
      <c r="B209" s="22" t="s">
        <v>62</v>
      </c>
      <c r="D209" s="25" t="s">
        <v>63</v>
      </c>
      <c r="E209" s="30"/>
      <c r="F209" t="s">
        <v>63</v>
      </c>
      <c r="G209" s="30"/>
      <c r="H209" s="120" t="s">
        <v>62</v>
      </c>
      <c r="I209" s="85" t="s">
        <v>62</v>
      </c>
      <c r="J209" s="30"/>
      <c r="K209" s="22" t="s">
        <v>63</v>
      </c>
      <c r="L209" s="30"/>
    </row>
    <row r="210" spans="1:12" x14ac:dyDescent="0.2">
      <c r="A210" s="14">
        <v>26.5</v>
      </c>
      <c r="B210" s="22" t="s">
        <v>62</v>
      </c>
      <c r="D210" s="25" t="s">
        <v>63</v>
      </c>
      <c r="E210" s="30"/>
      <c r="F210" t="s">
        <v>63</v>
      </c>
      <c r="G210" s="30"/>
      <c r="H210" s="120" t="s">
        <v>62</v>
      </c>
      <c r="I210" s="85" t="s">
        <v>63</v>
      </c>
      <c r="J210" s="30"/>
      <c r="K210" s="22" t="s">
        <v>63</v>
      </c>
      <c r="L210" s="30"/>
    </row>
    <row r="211" spans="1:12" x14ac:dyDescent="0.2">
      <c r="A211" s="14">
        <v>27</v>
      </c>
      <c r="B211" s="22" t="s">
        <v>62</v>
      </c>
      <c r="D211" s="25" t="s">
        <v>63</v>
      </c>
      <c r="E211" s="30"/>
      <c r="F211" t="s">
        <v>63</v>
      </c>
      <c r="G211" s="30"/>
      <c r="H211" s="120" t="s">
        <v>62</v>
      </c>
      <c r="I211" s="85" t="s">
        <v>63</v>
      </c>
      <c r="J211" s="30"/>
      <c r="K211" s="22" t="s">
        <v>63</v>
      </c>
      <c r="L211" s="30"/>
    </row>
    <row r="212" spans="1:12" x14ac:dyDescent="0.2">
      <c r="A212" s="14">
        <v>27.5</v>
      </c>
      <c r="B212" s="22" t="s">
        <v>62</v>
      </c>
      <c r="D212" s="25" t="s">
        <v>63</v>
      </c>
      <c r="E212" s="30"/>
      <c r="F212" t="s">
        <v>62</v>
      </c>
      <c r="G212" s="30"/>
      <c r="H212" s="120" t="s">
        <v>62</v>
      </c>
      <c r="I212" s="85" t="s">
        <v>62</v>
      </c>
      <c r="J212" s="30"/>
      <c r="K212" s="22" t="s">
        <v>63</v>
      </c>
      <c r="L212" s="30"/>
    </row>
    <row r="213" spans="1:12" x14ac:dyDescent="0.2">
      <c r="A213" s="14">
        <v>28</v>
      </c>
      <c r="B213" s="22" t="s">
        <v>62</v>
      </c>
      <c r="D213" s="25" t="s">
        <v>63</v>
      </c>
      <c r="E213" s="30"/>
      <c r="F213" t="s">
        <v>62</v>
      </c>
      <c r="G213" s="30"/>
      <c r="H213" s="120" t="s">
        <v>62</v>
      </c>
      <c r="I213" s="85" t="s">
        <v>62</v>
      </c>
      <c r="J213" s="30"/>
      <c r="K213" s="22" t="s">
        <v>63</v>
      </c>
      <c r="L213" s="30"/>
    </row>
    <row r="214" spans="1:12" x14ac:dyDescent="0.2">
      <c r="A214" s="14">
        <v>28.5</v>
      </c>
      <c r="B214" s="22" t="s">
        <v>62</v>
      </c>
      <c r="D214" s="25" t="s">
        <v>63</v>
      </c>
      <c r="E214" s="30"/>
      <c r="F214" t="s">
        <v>63</v>
      </c>
      <c r="G214" s="30"/>
      <c r="H214" s="120" t="s">
        <v>62</v>
      </c>
      <c r="I214" s="85" t="s">
        <v>62</v>
      </c>
      <c r="J214" s="30"/>
      <c r="K214" s="22" t="s">
        <v>63</v>
      </c>
      <c r="L214" s="30"/>
    </row>
    <row r="215" spans="1:12" x14ac:dyDescent="0.2">
      <c r="A215" s="14">
        <v>29</v>
      </c>
      <c r="B215" s="22" t="s">
        <v>62</v>
      </c>
      <c r="D215" s="25" t="s">
        <v>62</v>
      </c>
      <c r="E215" s="30"/>
      <c r="F215" t="s">
        <v>63</v>
      </c>
      <c r="G215" s="30"/>
      <c r="H215" s="120" t="s">
        <v>62</v>
      </c>
      <c r="I215" s="85" t="s">
        <v>63</v>
      </c>
      <c r="J215" s="30"/>
      <c r="K215" s="22" t="s">
        <v>63</v>
      </c>
      <c r="L215" s="30"/>
    </row>
    <row r="216" spans="1:12" x14ac:dyDescent="0.2">
      <c r="A216" s="14">
        <v>29.5</v>
      </c>
      <c r="B216" s="22" t="s">
        <v>62</v>
      </c>
      <c r="D216" s="25" t="s">
        <v>63</v>
      </c>
      <c r="E216" s="30"/>
      <c r="F216" t="s">
        <v>62</v>
      </c>
      <c r="G216" s="30"/>
      <c r="H216" s="120" t="s">
        <v>62</v>
      </c>
      <c r="I216" s="85" t="s">
        <v>62</v>
      </c>
      <c r="J216" s="30"/>
      <c r="K216" s="22" t="s">
        <v>63</v>
      </c>
      <c r="L216" s="30"/>
    </row>
    <row r="217" spans="1:12" x14ac:dyDescent="0.2">
      <c r="A217" s="14">
        <v>30</v>
      </c>
      <c r="B217" s="22" t="s">
        <v>62</v>
      </c>
      <c r="D217" s="25" t="s">
        <v>63</v>
      </c>
      <c r="E217" s="30"/>
      <c r="F217" t="s">
        <v>62</v>
      </c>
      <c r="G217" s="30"/>
      <c r="H217" s="120" t="s">
        <v>62</v>
      </c>
      <c r="I217" s="85" t="s">
        <v>62</v>
      </c>
      <c r="J217" s="30"/>
      <c r="K217" s="22" t="s">
        <v>63</v>
      </c>
      <c r="L217" s="30"/>
    </row>
    <row r="218" spans="1:12" x14ac:dyDescent="0.2">
      <c r="A218" s="14">
        <v>30.5</v>
      </c>
      <c r="B218" s="22" t="s">
        <v>62</v>
      </c>
      <c r="D218" s="25" t="s">
        <v>63</v>
      </c>
      <c r="E218" s="30"/>
      <c r="F218" t="s">
        <v>62</v>
      </c>
      <c r="G218" s="30"/>
      <c r="H218" s="120" t="s">
        <v>62</v>
      </c>
      <c r="I218" s="85" t="s">
        <v>62</v>
      </c>
      <c r="J218" s="30"/>
      <c r="K218" s="22" t="s">
        <v>63</v>
      </c>
      <c r="L218" s="30"/>
    </row>
    <row r="219" spans="1:12" x14ac:dyDescent="0.2">
      <c r="A219" s="14">
        <v>31</v>
      </c>
      <c r="B219" s="22" t="s">
        <v>62</v>
      </c>
      <c r="D219" s="25" t="s">
        <v>63</v>
      </c>
      <c r="E219" s="30"/>
      <c r="F219" t="s">
        <v>62</v>
      </c>
      <c r="G219" s="30"/>
      <c r="H219" s="120" t="s">
        <v>62</v>
      </c>
      <c r="I219" s="85" t="s">
        <v>63</v>
      </c>
      <c r="J219" s="30"/>
      <c r="K219" s="22" t="s">
        <v>63</v>
      </c>
      <c r="L219" s="30"/>
    </row>
    <row r="220" spans="1:12" x14ac:dyDescent="0.2">
      <c r="A220" s="14">
        <v>31.5</v>
      </c>
      <c r="B220" s="22" t="s">
        <v>62</v>
      </c>
      <c r="D220" s="25" t="s">
        <v>63</v>
      </c>
      <c r="E220" s="30"/>
      <c r="F220" t="s">
        <v>63</v>
      </c>
      <c r="G220" s="30"/>
      <c r="H220" s="120" t="s">
        <v>62</v>
      </c>
      <c r="I220" s="85" t="s">
        <v>62</v>
      </c>
      <c r="J220" s="30"/>
      <c r="K220" s="22" t="s">
        <v>63</v>
      </c>
      <c r="L220" s="30"/>
    </row>
    <row r="221" spans="1:12" x14ac:dyDescent="0.2">
      <c r="A221" s="14">
        <v>32</v>
      </c>
      <c r="B221" s="22" t="s">
        <v>62</v>
      </c>
      <c r="D221" s="25" t="s">
        <v>62</v>
      </c>
      <c r="E221" s="30"/>
      <c r="F221" t="s">
        <v>62</v>
      </c>
      <c r="G221" s="30"/>
      <c r="H221" s="120" t="s">
        <v>62</v>
      </c>
      <c r="I221" s="85" t="s">
        <v>63</v>
      </c>
      <c r="J221" s="30"/>
      <c r="K221" s="22" t="s">
        <v>63</v>
      </c>
      <c r="L221" s="30"/>
    </row>
    <row r="222" spans="1:12" x14ac:dyDescent="0.2">
      <c r="A222" s="14">
        <v>32.5</v>
      </c>
      <c r="B222" s="22" t="s">
        <v>62</v>
      </c>
      <c r="D222" s="25" t="s">
        <v>62</v>
      </c>
      <c r="E222" s="30"/>
      <c r="F222" t="s">
        <v>62</v>
      </c>
      <c r="G222" s="30"/>
      <c r="H222" s="120" t="s">
        <v>62</v>
      </c>
      <c r="I222" s="85" t="s">
        <v>63</v>
      </c>
      <c r="J222" s="30"/>
      <c r="K222" s="22" t="s">
        <v>63</v>
      </c>
      <c r="L222" s="30"/>
    </row>
    <row r="223" spans="1:12" x14ac:dyDescent="0.2">
      <c r="A223" s="14">
        <v>33</v>
      </c>
      <c r="B223" s="22" t="s">
        <v>62</v>
      </c>
      <c r="D223" s="25" t="s">
        <v>63</v>
      </c>
      <c r="E223" s="30"/>
      <c r="F223" t="s">
        <v>63</v>
      </c>
      <c r="G223" s="30"/>
      <c r="H223" s="120" t="s">
        <v>62</v>
      </c>
      <c r="I223" s="85" t="s">
        <v>63</v>
      </c>
      <c r="J223" s="30"/>
      <c r="K223" s="22" t="s">
        <v>63</v>
      </c>
      <c r="L223" s="30"/>
    </row>
    <row r="224" spans="1:12" x14ac:dyDescent="0.2">
      <c r="A224" s="14">
        <v>33.5</v>
      </c>
      <c r="B224" s="22" t="s">
        <v>62</v>
      </c>
      <c r="D224" s="25" t="s">
        <v>62</v>
      </c>
      <c r="E224" s="30"/>
      <c r="F224" t="s">
        <v>62</v>
      </c>
      <c r="G224" s="30"/>
      <c r="H224" s="120" t="s">
        <v>62</v>
      </c>
      <c r="I224" s="85" t="s">
        <v>63</v>
      </c>
      <c r="J224" s="30"/>
      <c r="K224" s="22" t="s">
        <v>63</v>
      </c>
      <c r="L224" s="30"/>
    </row>
    <row r="225" spans="1:12" x14ac:dyDescent="0.2">
      <c r="A225" s="14">
        <v>34</v>
      </c>
      <c r="B225" s="22" t="s">
        <v>62</v>
      </c>
      <c r="D225" s="25" t="s">
        <v>62</v>
      </c>
      <c r="E225" s="30"/>
      <c r="F225" t="s">
        <v>62</v>
      </c>
      <c r="G225" s="30"/>
      <c r="H225" s="120" t="s">
        <v>62</v>
      </c>
      <c r="I225" s="85" t="s">
        <v>63</v>
      </c>
      <c r="J225" s="30"/>
      <c r="K225" s="22" t="s">
        <v>63</v>
      </c>
      <c r="L225" s="30"/>
    </row>
    <row r="226" spans="1:12" x14ac:dyDescent="0.2">
      <c r="A226" s="14">
        <v>34.5</v>
      </c>
      <c r="B226" s="22" t="s">
        <v>62</v>
      </c>
      <c r="D226" s="25" t="s">
        <v>63</v>
      </c>
      <c r="E226" s="30"/>
      <c r="F226" t="s">
        <v>62</v>
      </c>
      <c r="G226" s="30"/>
      <c r="H226" s="120" t="s">
        <v>62</v>
      </c>
      <c r="I226" s="85" t="s">
        <v>62</v>
      </c>
      <c r="J226" s="30"/>
      <c r="K226" s="22" t="s">
        <v>63</v>
      </c>
      <c r="L226" s="30"/>
    </row>
    <row r="227" spans="1:12" x14ac:dyDescent="0.2">
      <c r="A227" s="14">
        <v>35</v>
      </c>
      <c r="B227" s="22" t="s">
        <v>63</v>
      </c>
      <c r="D227" s="25" t="s">
        <v>62</v>
      </c>
      <c r="E227" s="30"/>
      <c r="F227" t="s">
        <v>62</v>
      </c>
      <c r="G227" s="30"/>
      <c r="H227" s="120" t="s">
        <v>62</v>
      </c>
      <c r="I227" s="85" t="s">
        <v>63</v>
      </c>
      <c r="J227" s="30"/>
      <c r="K227" s="22" t="s">
        <v>63</v>
      </c>
      <c r="L227" s="30"/>
    </row>
    <row r="228" spans="1:12" x14ac:dyDescent="0.2">
      <c r="A228" s="14">
        <v>35.5</v>
      </c>
      <c r="B228" s="22" t="s">
        <v>63</v>
      </c>
      <c r="D228" s="25" t="s">
        <v>63</v>
      </c>
      <c r="E228" s="30"/>
      <c r="F228" t="s">
        <v>62</v>
      </c>
      <c r="G228" s="30"/>
      <c r="H228" s="120" t="s">
        <v>62</v>
      </c>
      <c r="I228" s="85" t="s">
        <v>63</v>
      </c>
      <c r="J228" s="30"/>
      <c r="K228" s="22" t="s">
        <v>63</v>
      </c>
      <c r="L228" s="30"/>
    </row>
    <row r="229" spans="1:12" x14ac:dyDescent="0.2">
      <c r="A229" s="14">
        <v>36</v>
      </c>
      <c r="B229" s="22" t="s">
        <v>62</v>
      </c>
      <c r="D229" s="25" t="s">
        <v>62</v>
      </c>
      <c r="E229" s="30"/>
      <c r="F229" t="s">
        <v>62</v>
      </c>
      <c r="G229" s="30"/>
      <c r="H229" s="120" t="s">
        <v>62</v>
      </c>
      <c r="I229" s="85" t="s">
        <v>63</v>
      </c>
      <c r="J229" s="30"/>
      <c r="K229" s="22" t="s">
        <v>63</v>
      </c>
      <c r="L229" s="30"/>
    </row>
    <row r="230" spans="1:12" x14ac:dyDescent="0.2">
      <c r="A230" s="14">
        <v>36.5</v>
      </c>
      <c r="B230" s="22" t="s">
        <v>62</v>
      </c>
      <c r="D230" s="25" t="s">
        <v>63</v>
      </c>
      <c r="E230" s="30"/>
      <c r="F230" t="s">
        <v>62</v>
      </c>
      <c r="G230" s="30"/>
      <c r="H230" s="120" t="s">
        <v>62</v>
      </c>
      <c r="I230" s="85" t="s">
        <v>63</v>
      </c>
      <c r="J230" s="30"/>
      <c r="K230" s="22" t="s">
        <v>63</v>
      </c>
      <c r="L230" s="30"/>
    </row>
    <row r="231" spans="1:12" x14ac:dyDescent="0.2">
      <c r="A231" s="14">
        <v>37</v>
      </c>
      <c r="B231" s="22" t="s">
        <v>62</v>
      </c>
      <c r="D231" s="25" t="s">
        <v>63</v>
      </c>
      <c r="E231" s="30"/>
      <c r="F231" t="s">
        <v>62</v>
      </c>
      <c r="G231" s="30"/>
      <c r="H231" s="120" t="s">
        <v>62</v>
      </c>
      <c r="I231" s="85" t="s">
        <v>62</v>
      </c>
      <c r="J231" s="30"/>
      <c r="K231" s="22" t="s">
        <v>63</v>
      </c>
      <c r="L231" s="30"/>
    </row>
    <row r="232" spans="1:12" x14ac:dyDescent="0.2">
      <c r="A232" s="14">
        <v>37.5</v>
      </c>
      <c r="B232" s="22" t="s">
        <v>62</v>
      </c>
      <c r="D232" s="25" t="s">
        <v>62</v>
      </c>
      <c r="E232" s="30"/>
      <c r="F232" t="s">
        <v>62</v>
      </c>
      <c r="G232" s="30"/>
      <c r="H232" s="120" t="s">
        <v>62</v>
      </c>
      <c r="I232" s="85" t="s">
        <v>62</v>
      </c>
      <c r="J232" s="30"/>
      <c r="K232" s="22" t="s">
        <v>63</v>
      </c>
      <c r="L232" s="30"/>
    </row>
    <row r="233" spans="1:12" x14ac:dyDescent="0.2">
      <c r="A233" s="14">
        <v>38</v>
      </c>
      <c r="B233" s="22" t="s">
        <v>62</v>
      </c>
      <c r="D233" s="25" t="s">
        <v>63</v>
      </c>
      <c r="E233" s="30"/>
      <c r="F233" t="s">
        <v>62</v>
      </c>
      <c r="G233" s="30"/>
      <c r="H233" s="120" t="s">
        <v>62</v>
      </c>
      <c r="I233" s="85" t="s">
        <v>63</v>
      </c>
      <c r="J233" s="30"/>
      <c r="K233" s="22" t="s">
        <v>63</v>
      </c>
      <c r="L233" s="30"/>
    </row>
    <row r="234" spans="1:12" x14ac:dyDescent="0.2">
      <c r="A234" s="14">
        <v>38.5</v>
      </c>
      <c r="B234" s="22" t="s">
        <v>62</v>
      </c>
      <c r="D234" s="25" t="s">
        <v>63</v>
      </c>
      <c r="E234" s="30"/>
      <c r="F234" t="s">
        <v>62</v>
      </c>
      <c r="G234" s="30"/>
      <c r="H234" s="120" t="s">
        <v>62</v>
      </c>
      <c r="I234" s="85" t="s">
        <v>63</v>
      </c>
      <c r="J234" s="30"/>
      <c r="K234" s="22" t="s">
        <v>63</v>
      </c>
      <c r="L234" s="30"/>
    </row>
    <row r="235" spans="1:12" x14ac:dyDescent="0.2">
      <c r="A235" s="14">
        <v>39</v>
      </c>
      <c r="B235" s="22" t="s">
        <v>62</v>
      </c>
      <c r="D235" s="25" t="s">
        <v>62</v>
      </c>
      <c r="E235" s="30"/>
      <c r="F235" t="s">
        <v>63</v>
      </c>
      <c r="G235" s="30"/>
      <c r="H235" s="120" t="s">
        <v>62</v>
      </c>
      <c r="I235" s="85" t="s">
        <v>62</v>
      </c>
      <c r="J235" s="30"/>
      <c r="K235" s="22" t="s">
        <v>63</v>
      </c>
      <c r="L235" s="30"/>
    </row>
    <row r="236" spans="1:12" x14ac:dyDescent="0.2">
      <c r="A236" s="14">
        <v>39.5</v>
      </c>
      <c r="B236" s="22" t="s">
        <v>62</v>
      </c>
      <c r="D236" s="25" t="s">
        <v>63</v>
      </c>
      <c r="E236" s="30"/>
      <c r="F236" t="s">
        <v>63</v>
      </c>
      <c r="G236" s="30"/>
      <c r="H236" s="120" t="s">
        <v>66</v>
      </c>
      <c r="I236" s="85" t="s">
        <v>62</v>
      </c>
      <c r="J236" s="30"/>
      <c r="K236" s="22" t="s">
        <v>63</v>
      </c>
      <c r="L236" s="30"/>
    </row>
    <row r="237" spans="1:12" x14ac:dyDescent="0.2">
      <c r="A237" s="14">
        <v>40</v>
      </c>
      <c r="B237" s="22" t="s">
        <v>66</v>
      </c>
      <c r="D237" s="25" t="s">
        <v>62</v>
      </c>
      <c r="E237" s="30"/>
      <c r="F237" t="s">
        <v>63</v>
      </c>
      <c r="G237" s="30"/>
      <c r="H237" s="120" t="s">
        <v>62</v>
      </c>
      <c r="I237" s="85" t="s">
        <v>62</v>
      </c>
      <c r="J237" s="30"/>
      <c r="K237" s="22" t="s">
        <v>63</v>
      </c>
      <c r="L237" s="30"/>
    </row>
    <row r="238" spans="1:12" x14ac:dyDescent="0.2">
      <c r="A238" s="14">
        <v>40.5</v>
      </c>
      <c r="B238" s="22" t="s">
        <v>62</v>
      </c>
      <c r="D238" s="25" t="s">
        <v>62</v>
      </c>
      <c r="E238" s="30"/>
      <c r="F238" t="s">
        <v>63</v>
      </c>
      <c r="G238" s="30"/>
      <c r="H238" s="120" t="s">
        <v>62</v>
      </c>
      <c r="I238" s="85" t="s">
        <v>62</v>
      </c>
      <c r="J238" s="30"/>
      <c r="K238" s="22" t="s">
        <v>63</v>
      </c>
      <c r="L238" s="30"/>
    </row>
    <row r="239" spans="1:12" x14ac:dyDescent="0.2">
      <c r="A239" s="14">
        <v>41</v>
      </c>
      <c r="B239" s="22" t="s">
        <v>62</v>
      </c>
      <c r="D239" s="25" t="s">
        <v>63</v>
      </c>
      <c r="E239" s="30"/>
      <c r="F239" t="s">
        <v>66</v>
      </c>
      <c r="G239" s="30" t="s">
        <v>63</v>
      </c>
      <c r="H239" s="120" t="s">
        <v>62</v>
      </c>
      <c r="I239" s="85" t="s">
        <v>62</v>
      </c>
      <c r="J239" s="30"/>
      <c r="K239" s="22" t="s">
        <v>63</v>
      </c>
      <c r="L239" s="30"/>
    </row>
    <row r="240" spans="1:12" x14ac:dyDescent="0.2">
      <c r="A240" s="14">
        <v>41.5</v>
      </c>
      <c r="B240" s="22" t="s">
        <v>62</v>
      </c>
      <c r="D240" s="25" t="s">
        <v>63</v>
      </c>
      <c r="E240" s="30"/>
      <c r="F240" t="s">
        <v>63</v>
      </c>
      <c r="G240" s="30"/>
      <c r="H240" s="120" t="s">
        <v>62</v>
      </c>
      <c r="I240" s="85" t="s">
        <v>62</v>
      </c>
      <c r="J240" s="30"/>
      <c r="K240" s="22" t="s">
        <v>63</v>
      </c>
      <c r="L240" s="30"/>
    </row>
    <row r="241" spans="1:12" x14ac:dyDescent="0.2">
      <c r="A241" s="14">
        <v>42</v>
      </c>
      <c r="B241" s="22" t="s">
        <v>62</v>
      </c>
      <c r="D241" s="25" t="s">
        <v>62</v>
      </c>
      <c r="E241" s="30"/>
      <c r="F241" t="s">
        <v>63</v>
      </c>
      <c r="G241" s="30"/>
      <c r="H241" s="120" t="s">
        <v>62</v>
      </c>
      <c r="I241" s="85" t="s">
        <v>62</v>
      </c>
      <c r="J241" s="30"/>
      <c r="K241" s="22" t="s">
        <v>63</v>
      </c>
      <c r="L241" s="30"/>
    </row>
    <row r="242" spans="1:12" x14ac:dyDescent="0.2">
      <c r="A242" s="14">
        <v>42.5</v>
      </c>
      <c r="B242" s="22" t="s">
        <v>62</v>
      </c>
      <c r="D242" s="25" t="s">
        <v>62</v>
      </c>
      <c r="E242" s="30"/>
      <c r="F242" t="s">
        <v>66</v>
      </c>
      <c r="G242" s="30"/>
      <c r="H242" s="120" t="s">
        <v>62</v>
      </c>
      <c r="I242" s="85" t="s">
        <v>62</v>
      </c>
      <c r="J242" s="30"/>
      <c r="K242" s="22" t="s">
        <v>63</v>
      </c>
      <c r="L242" s="30"/>
    </row>
    <row r="243" spans="1:12" x14ac:dyDescent="0.2">
      <c r="A243" s="14">
        <v>43</v>
      </c>
      <c r="B243" s="22" t="s">
        <v>62</v>
      </c>
      <c r="D243" s="25" t="s">
        <v>63</v>
      </c>
      <c r="E243" s="30"/>
      <c r="F243" t="s">
        <v>62</v>
      </c>
      <c r="G243" s="30"/>
      <c r="H243" s="120" t="s">
        <v>62</v>
      </c>
      <c r="I243" s="85" t="s">
        <v>62</v>
      </c>
      <c r="J243" s="30"/>
      <c r="K243" s="22" t="s">
        <v>63</v>
      </c>
      <c r="L243" s="30"/>
    </row>
    <row r="244" spans="1:12" x14ac:dyDescent="0.2">
      <c r="A244" s="14">
        <v>43.5</v>
      </c>
      <c r="B244" s="22" t="s">
        <v>62</v>
      </c>
      <c r="D244" s="25" t="s">
        <v>63</v>
      </c>
      <c r="E244" s="30"/>
      <c r="F244" t="s">
        <v>62</v>
      </c>
      <c r="G244" s="30"/>
      <c r="H244" s="120" t="s">
        <v>62</v>
      </c>
      <c r="I244" s="85" t="s">
        <v>62</v>
      </c>
      <c r="J244" s="30"/>
      <c r="K244" s="22" t="s">
        <v>63</v>
      </c>
      <c r="L244" s="30"/>
    </row>
    <row r="245" spans="1:12" x14ac:dyDescent="0.2">
      <c r="A245" s="14">
        <v>44</v>
      </c>
      <c r="B245" s="22" t="s">
        <v>62</v>
      </c>
      <c r="D245" s="25" t="s">
        <v>63</v>
      </c>
      <c r="E245" s="30"/>
      <c r="F245" t="s">
        <v>62</v>
      </c>
      <c r="G245" s="30"/>
      <c r="H245" s="120" t="s">
        <v>62</v>
      </c>
      <c r="I245" s="85" t="s">
        <v>63</v>
      </c>
      <c r="J245" s="30"/>
      <c r="K245" s="22" t="s">
        <v>62</v>
      </c>
      <c r="L245" s="30"/>
    </row>
    <row r="246" spans="1:12" x14ac:dyDescent="0.2">
      <c r="A246" s="14">
        <v>44.5</v>
      </c>
      <c r="B246" s="22" t="s">
        <v>62</v>
      </c>
      <c r="D246" s="25" t="s">
        <v>62</v>
      </c>
      <c r="E246" s="30"/>
      <c r="F246" t="s">
        <v>62</v>
      </c>
      <c r="G246" s="30"/>
      <c r="H246" s="120" t="s">
        <v>62</v>
      </c>
      <c r="I246" s="85" t="s">
        <v>62</v>
      </c>
      <c r="J246" s="30"/>
      <c r="K246" s="22" t="s">
        <v>63</v>
      </c>
      <c r="L246" s="30"/>
    </row>
    <row r="247" spans="1:12" x14ac:dyDescent="0.2">
      <c r="A247" s="14">
        <v>45</v>
      </c>
      <c r="B247" s="22" t="s">
        <v>62</v>
      </c>
      <c r="D247" s="25" t="s">
        <v>63</v>
      </c>
      <c r="E247" s="30"/>
      <c r="F247" t="s">
        <v>62</v>
      </c>
      <c r="G247" s="30"/>
      <c r="H247" s="120" t="s">
        <v>62</v>
      </c>
      <c r="I247" s="85" t="s">
        <v>62</v>
      </c>
      <c r="J247" s="30"/>
      <c r="K247" s="22" t="s">
        <v>63</v>
      </c>
      <c r="L247" s="30"/>
    </row>
    <row r="248" spans="1:12" x14ac:dyDescent="0.2">
      <c r="A248" s="14">
        <v>45.5</v>
      </c>
      <c r="B248" s="22" t="s">
        <v>62</v>
      </c>
      <c r="D248" s="25" t="s">
        <v>62</v>
      </c>
      <c r="E248" s="30"/>
      <c r="F248" t="s">
        <v>62</v>
      </c>
      <c r="G248" s="30"/>
      <c r="H248" s="120" t="s">
        <v>62</v>
      </c>
      <c r="I248" s="85" t="s">
        <v>63</v>
      </c>
      <c r="J248" s="30"/>
      <c r="K248" s="22" t="s">
        <v>63</v>
      </c>
      <c r="L248" s="30"/>
    </row>
    <row r="249" spans="1:12" x14ac:dyDescent="0.2">
      <c r="A249" s="14">
        <v>46</v>
      </c>
      <c r="B249" s="22" t="s">
        <v>62</v>
      </c>
      <c r="D249" s="25" t="s">
        <v>63</v>
      </c>
      <c r="E249" s="30"/>
      <c r="F249" t="s">
        <v>62</v>
      </c>
      <c r="G249" s="30"/>
      <c r="H249" s="120" t="s">
        <v>62</v>
      </c>
      <c r="I249" s="85" t="s">
        <v>62</v>
      </c>
      <c r="J249" s="30"/>
      <c r="K249" s="22" t="s">
        <v>63</v>
      </c>
      <c r="L249" s="30"/>
    </row>
    <row r="250" spans="1:12" x14ac:dyDescent="0.2">
      <c r="A250" s="14">
        <v>46.5</v>
      </c>
      <c r="B250" s="22" t="s">
        <v>62</v>
      </c>
      <c r="D250" s="25" t="s">
        <v>63</v>
      </c>
      <c r="E250" s="30"/>
      <c r="F250" t="s">
        <v>62</v>
      </c>
      <c r="G250" s="30"/>
      <c r="H250" s="120" t="s">
        <v>62</v>
      </c>
      <c r="I250" s="85" t="s">
        <v>62</v>
      </c>
      <c r="J250" s="30"/>
      <c r="K250" s="22" t="s">
        <v>63</v>
      </c>
      <c r="L250" s="30"/>
    </row>
    <row r="251" spans="1:12" x14ac:dyDescent="0.2">
      <c r="A251" s="14">
        <v>47</v>
      </c>
      <c r="B251" s="22" t="s">
        <v>70</v>
      </c>
      <c r="D251" s="25" t="s">
        <v>63</v>
      </c>
      <c r="E251" s="30"/>
      <c r="F251" t="s">
        <v>62</v>
      </c>
      <c r="G251" s="30"/>
      <c r="H251" s="120" t="s">
        <v>62</v>
      </c>
      <c r="I251" s="85" t="s">
        <v>62</v>
      </c>
      <c r="J251" s="30"/>
      <c r="K251" s="22" t="s">
        <v>62</v>
      </c>
      <c r="L251" s="30"/>
    </row>
    <row r="252" spans="1:12" x14ac:dyDescent="0.2">
      <c r="A252" s="14">
        <v>47.5</v>
      </c>
      <c r="B252" s="22" t="s">
        <v>70</v>
      </c>
      <c r="D252" s="25" t="s">
        <v>70</v>
      </c>
      <c r="E252" s="30" t="s">
        <v>63</v>
      </c>
      <c r="F252" s="22" t="s">
        <v>70</v>
      </c>
      <c r="G252" s="30"/>
      <c r="H252" s="120" t="s">
        <v>62</v>
      </c>
      <c r="I252" s="85" t="s">
        <v>66</v>
      </c>
      <c r="J252" s="30"/>
      <c r="K252" s="22" t="s">
        <v>62</v>
      </c>
      <c r="L252" s="30"/>
    </row>
    <row r="253" spans="1:12" x14ac:dyDescent="0.2">
      <c r="A253" s="14">
        <v>48</v>
      </c>
      <c r="B253" s="22" t="s">
        <v>62</v>
      </c>
      <c r="D253" s="25" t="s">
        <v>62</v>
      </c>
      <c r="E253" s="30"/>
      <c r="F253" s="22" t="s">
        <v>62</v>
      </c>
      <c r="G253" s="30"/>
      <c r="H253" s="120" t="s">
        <v>62</v>
      </c>
      <c r="I253" s="85" t="s">
        <v>62</v>
      </c>
      <c r="J253" s="30"/>
      <c r="K253" s="22" t="s">
        <v>63</v>
      </c>
      <c r="L253" s="49" t="s">
        <v>66</v>
      </c>
    </row>
    <row r="254" spans="1:12" x14ac:dyDescent="0.2">
      <c r="A254" s="14">
        <v>48.5</v>
      </c>
      <c r="B254" s="22" t="s">
        <v>62</v>
      </c>
      <c r="D254" s="25" t="s">
        <v>62</v>
      </c>
      <c r="E254" s="30"/>
      <c r="F254" s="22" t="s">
        <v>63</v>
      </c>
      <c r="G254" s="30"/>
      <c r="H254" s="120" t="s">
        <v>62</v>
      </c>
      <c r="I254" s="85" t="s">
        <v>62</v>
      </c>
      <c r="J254" s="30"/>
      <c r="K254" s="22" t="s">
        <v>63</v>
      </c>
      <c r="L254" s="30"/>
    </row>
    <row r="255" spans="1:12" x14ac:dyDescent="0.2">
      <c r="A255" s="14">
        <v>49</v>
      </c>
      <c r="B255" s="22" t="s">
        <v>62</v>
      </c>
      <c r="D255" s="25" t="s">
        <v>62</v>
      </c>
      <c r="E255" s="30"/>
      <c r="F255" s="22" t="s">
        <v>63</v>
      </c>
      <c r="G255" s="30"/>
      <c r="H255" s="120" t="s">
        <v>62</v>
      </c>
      <c r="I255" s="85" t="s">
        <v>62</v>
      </c>
      <c r="J255" s="30"/>
      <c r="K255" s="22" t="s">
        <v>63</v>
      </c>
      <c r="L255" s="30"/>
    </row>
    <row r="256" spans="1:12" x14ac:dyDescent="0.2">
      <c r="A256" s="14">
        <v>49.5</v>
      </c>
      <c r="B256" s="22" t="s">
        <v>62</v>
      </c>
      <c r="D256" s="25" t="s">
        <v>62</v>
      </c>
      <c r="E256" s="30"/>
      <c r="F256" s="22" t="s">
        <v>63</v>
      </c>
      <c r="G256" s="30"/>
      <c r="H256" s="120" t="s">
        <v>62</v>
      </c>
      <c r="I256" s="85" t="s">
        <v>62</v>
      </c>
      <c r="J256" s="30"/>
      <c r="K256" s="22" t="s">
        <v>63</v>
      </c>
      <c r="L256" s="30"/>
    </row>
    <row r="257" spans="1:12" x14ac:dyDescent="0.2">
      <c r="A257" s="14">
        <v>50</v>
      </c>
      <c r="B257" s="22" t="s">
        <v>62</v>
      </c>
      <c r="D257" s="25" t="s">
        <v>62</v>
      </c>
      <c r="E257" s="30"/>
      <c r="F257" s="22" t="s">
        <v>63</v>
      </c>
      <c r="G257" s="30"/>
      <c r="H257" s="120" t="s">
        <v>62</v>
      </c>
      <c r="I257" s="85" t="s">
        <v>62</v>
      </c>
      <c r="J257" s="30"/>
      <c r="K257" s="22" t="s">
        <v>62</v>
      </c>
      <c r="L257" s="30"/>
    </row>
    <row r="258" spans="1:12" x14ac:dyDescent="0.2">
      <c r="A258" s="14">
        <v>50.5</v>
      </c>
      <c r="B258" s="22" t="s">
        <v>62</v>
      </c>
      <c r="D258" s="25" t="s">
        <v>62</v>
      </c>
      <c r="E258" s="30"/>
      <c r="F258" s="22" t="s">
        <v>63</v>
      </c>
      <c r="G258" s="30"/>
      <c r="H258" s="120" t="s">
        <v>62</v>
      </c>
      <c r="I258" s="85" t="s">
        <v>62</v>
      </c>
      <c r="J258" s="30"/>
      <c r="K258" s="22" t="s">
        <v>63</v>
      </c>
      <c r="L258" s="30"/>
    </row>
    <row r="259" spans="1:12" x14ac:dyDescent="0.2">
      <c r="A259" s="14">
        <v>51</v>
      </c>
      <c r="B259" s="22" t="s">
        <v>62</v>
      </c>
      <c r="D259" s="25" t="s">
        <v>62</v>
      </c>
      <c r="E259" s="30"/>
      <c r="F259" s="22" t="s">
        <v>63</v>
      </c>
      <c r="G259" s="30"/>
      <c r="H259" s="120" t="s">
        <v>62</v>
      </c>
      <c r="I259" s="85" t="s">
        <v>62</v>
      </c>
      <c r="J259" s="30"/>
      <c r="K259" s="22" t="s">
        <v>63</v>
      </c>
      <c r="L259" s="30"/>
    </row>
    <row r="260" spans="1:12" x14ac:dyDescent="0.2">
      <c r="A260" s="14">
        <v>51.5</v>
      </c>
      <c r="B260" s="22" t="s">
        <v>62</v>
      </c>
      <c r="D260" s="25" t="s">
        <v>62</v>
      </c>
      <c r="E260" s="30"/>
      <c r="F260" s="22" t="s">
        <v>63</v>
      </c>
      <c r="G260" s="30"/>
      <c r="H260" s="120" t="s">
        <v>62</v>
      </c>
      <c r="I260" s="85" t="s">
        <v>62</v>
      </c>
      <c r="J260" s="30"/>
      <c r="K260" s="22" t="s">
        <v>63</v>
      </c>
      <c r="L260" s="30"/>
    </row>
    <row r="261" spans="1:12" x14ac:dyDescent="0.2">
      <c r="A261" s="14">
        <v>52</v>
      </c>
      <c r="B261" s="22" t="s">
        <v>62</v>
      </c>
      <c r="D261" s="25" t="s">
        <v>63</v>
      </c>
      <c r="E261" s="30"/>
      <c r="F261" s="22" t="s">
        <v>63</v>
      </c>
      <c r="G261" s="30"/>
      <c r="H261" s="120" t="s">
        <v>62</v>
      </c>
      <c r="I261" s="85" t="s">
        <v>62</v>
      </c>
      <c r="J261" s="30"/>
      <c r="K261" s="22" t="s">
        <v>63</v>
      </c>
      <c r="L261" s="30"/>
    </row>
    <row r="262" spans="1:12" x14ac:dyDescent="0.2">
      <c r="A262" s="14">
        <v>52.5</v>
      </c>
      <c r="B262" s="22" t="s">
        <v>62</v>
      </c>
      <c r="D262" s="25" t="s">
        <v>62</v>
      </c>
      <c r="E262" s="30"/>
      <c r="F262" s="22" t="s">
        <v>63</v>
      </c>
      <c r="G262" s="30"/>
      <c r="H262" s="120" t="s">
        <v>62</v>
      </c>
      <c r="I262" s="85" t="s">
        <v>62</v>
      </c>
      <c r="J262" s="30"/>
      <c r="K262" s="22" t="s">
        <v>62</v>
      </c>
      <c r="L262" s="30"/>
    </row>
    <row r="263" spans="1:12" x14ac:dyDescent="0.2">
      <c r="A263" s="14">
        <v>53</v>
      </c>
      <c r="B263" s="22" t="s">
        <v>62</v>
      </c>
      <c r="D263" s="25" t="s">
        <v>62</v>
      </c>
      <c r="E263" s="30"/>
      <c r="F263" s="22" t="s">
        <v>62</v>
      </c>
      <c r="G263" s="30"/>
      <c r="H263" s="120" t="s">
        <v>62</v>
      </c>
      <c r="I263" s="85" t="s">
        <v>62</v>
      </c>
      <c r="J263" s="30"/>
      <c r="K263" s="22" t="s">
        <v>63</v>
      </c>
      <c r="L263" s="30"/>
    </row>
    <row r="264" spans="1:12" x14ac:dyDescent="0.2">
      <c r="A264" s="14">
        <v>53.5</v>
      </c>
      <c r="B264" s="22" t="s">
        <v>62</v>
      </c>
      <c r="D264" s="25" t="s">
        <v>63</v>
      </c>
      <c r="E264" s="30"/>
      <c r="F264" s="22" t="s">
        <v>63</v>
      </c>
      <c r="G264" s="30"/>
      <c r="H264" s="120" t="s">
        <v>62</v>
      </c>
      <c r="I264" s="85" t="s">
        <v>62</v>
      </c>
      <c r="J264" s="30"/>
      <c r="K264" s="22" t="s">
        <v>63</v>
      </c>
      <c r="L264" s="30"/>
    </row>
    <row r="265" spans="1:12" x14ac:dyDescent="0.2">
      <c r="A265" s="14">
        <v>54</v>
      </c>
      <c r="B265" s="22" t="s">
        <v>63</v>
      </c>
      <c r="D265" s="25" t="s">
        <v>70</v>
      </c>
      <c r="E265" s="30"/>
      <c r="F265" s="22" t="s">
        <v>63</v>
      </c>
      <c r="G265" s="30"/>
      <c r="H265" s="120" t="s">
        <v>62</v>
      </c>
      <c r="I265" s="85" t="s">
        <v>63</v>
      </c>
      <c r="J265" s="30"/>
      <c r="K265" s="22" t="s">
        <v>63</v>
      </c>
      <c r="L265" s="30"/>
    </row>
    <row r="266" spans="1:12" x14ac:dyDescent="0.2">
      <c r="A266" s="14">
        <v>54.5</v>
      </c>
      <c r="B266" s="22" t="s">
        <v>63</v>
      </c>
      <c r="D266" s="25" t="s">
        <v>63</v>
      </c>
      <c r="E266" s="30"/>
      <c r="F266" s="22" t="s">
        <v>63</v>
      </c>
      <c r="G266" s="30"/>
      <c r="H266" s="120" t="s">
        <v>62</v>
      </c>
      <c r="I266" s="85" t="s">
        <v>63</v>
      </c>
      <c r="J266" s="30"/>
      <c r="K266" s="22" t="s">
        <v>63</v>
      </c>
      <c r="L266" s="30"/>
    </row>
    <row r="267" spans="1:12" x14ac:dyDescent="0.2">
      <c r="A267" s="14">
        <v>55</v>
      </c>
      <c r="B267" s="22" t="s">
        <v>63</v>
      </c>
      <c r="D267" s="25" t="s">
        <v>62</v>
      </c>
      <c r="E267" s="30"/>
      <c r="F267" s="22" t="s">
        <v>63</v>
      </c>
      <c r="G267" s="30"/>
      <c r="H267" s="120" t="s">
        <v>62</v>
      </c>
      <c r="I267" s="85" t="s">
        <v>63</v>
      </c>
      <c r="J267" s="30"/>
      <c r="K267" s="22" t="s">
        <v>63</v>
      </c>
      <c r="L267" s="30"/>
    </row>
    <row r="268" spans="1:12" x14ac:dyDescent="0.2">
      <c r="A268" s="14">
        <v>55.5</v>
      </c>
      <c r="B268" s="22" t="s">
        <v>62</v>
      </c>
      <c r="D268" s="25" t="s">
        <v>63</v>
      </c>
      <c r="E268" s="30"/>
      <c r="F268" s="22" t="s">
        <v>63</v>
      </c>
      <c r="G268" s="30"/>
      <c r="H268" s="120" t="s">
        <v>62</v>
      </c>
      <c r="I268" s="85" t="s">
        <v>63</v>
      </c>
      <c r="J268" s="30"/>
      <c r="K268" s="22" t="s">
        <v>62</v>
      </c>
      <c r="L268" s="30"/>
    </row>
    <row r="269" spans="1:12" x14ac:dyDescent="0.2">
      <c r="A269" s="14">
        <v>56</v>
      </c>
      <c r="B269" s="22" t="s">
        <v>63</v>
      </c>
      <c r="D269" s="25" t="s">
        <v>63</v>
      </c>
      <c r="E269" s="30"/>
      <c r="F269" s="22" t="s">
        <v>62</v>
      </c>
      <c r="G269" s="30"/>
      <c r="H269" s="120" t="s">
        <v>62</v>
      </c>
      <c r="I269" s="85" t="s">
        <v>63</v>
      </c>
      <c r="J269" s="30"/>
      <c r="K269" s="22" t="s">
        <v>63</v>
      </c>
      <c r="L269" s="30"/>
    </row>
    <row r="270" spans="1:12" x14ac:dyDescent="0.2">
      <c r="A270" s="14">
        <v>56.5</v>
      </c>
      <c r="B270" s="22" t="s">
        <v>63</v>
      </c>
      <c r="D270" s="25" t="s">
        <v>63</v>
      </c>
      <c r="E270" s="30"/>
      <c r="F270" s="22" t="s">
        <v>63</v>
      </c>
      <c r="G270" s="30"/>
      <c r="H270" s="120" t="s">
        <v>62</v>
      </c>
      <c r="I270" s="85" t="s">
        <v>62</v>
      </c>
      <c r="J270" s="30"/>
      <c r="K270" s="22" t="s">
        <v>62</v>
      </c>
      <c r="L270" s="30"/>
    </row>
    <row r="271" spans="1:12" x14ac:dyDescent="0.2">
      <c r="A271" s="14">
        <v>57</v>
      </c>
      <c r="B271" s="22" t="s">
        <v>62</v>
      </c>
      <c r="D271" s="25" t="s">
        <v>63</v>
      </c>
      <c r="E271" s="30"/>
      <c r="F271" s="22" t="s">
        <v>63</v>
      </c>
      <c r="G271" s="30"/>
      <c r="H271" s="120" t="s">
        <v>62</v>
      </c>
      <c r="I271" s="85" t="s">
        <v>63</v>
      </c>
      <c r="J271" s="30"/>
      <c r="K271" s="22" t="s">
        <v>63</v>
      </c>
      <c r="L271" s="30"/>
    </row>
    <row r="272" spans="1:12" x14ac:dyDescent="0.2">
      <c r="A272" s="14">
        <v>57.5</v>
      </c>
      <c r="B272" s="22" t="s">
        <v>62</v>
      </c>
      <c r="D272" s="25" t="s">
        <v>63</v>
      </c>
      <c r="E272" s="30"/>
      <c r="F272" s="22" t="s">
        <v>62</v>
      </c>
      <c r="G272" s="30"/>
      <c r="H272" s="120" t="s">
        <v>62</v>
      </c>
      <c r="I272" s="85" t="s">
        <v>63</v>
      </c>
      <c r="J272" s="30"/>
      <c r="K272" s="22" t="s">
        <v>62</v>
      </c>
      <c r="L272" s="30"/>
    </row>
    <row r="273" spans="1:12" x14ac:dyDescent="0.2">
      <c r="A273" s="14">
        <v>58</v>
      </c>
      <c r="B273" s="22" t="s">
        <v>62</v>
      </c>
      <c r="D273" s="25" t="s">
        <v>62</v>
      </c>
      <c r="E273" s="30"/>
      <c r="F273" s="22" t="s">
        <v>62</v>
      </c>
      <c r="G273" s="30"/>
      <c r="H273" s="120" t="s">
        <v>62</v>
      </c>
      <c r="I273" s="85" t="s">
        <v>63</v>
      </c>
      <c r="J273" s="30"/>
      <c r="K273" s="22" t="s">
        <v>62</v>
      </c>
      <c r="L273" s="30"/>
    </row>
    <row r="274" spans="1:12" x14ac:dyDescent="0.2">
      <c r="A274" s="14">
        <v>58.5</v>
      </c>
      <c r="B274" s="22" t="s">
        <v>62</v>
      </c>
      <c r="D274" s="25" t="s">
        <v>63</v>
      </c>
      <c r="E274" s="30"/>
      <c r="F274" s="22" t="s">
        <v>63</v>
      </c>
      <c r="G274" s="30"/>
      <c r="H274" s="120" t="s">
        <v>62</v>
      </c>
      <c r="I274" s="85" t="s">
        <v>63</v>
      </c>
      <c r="J274" s="30"/>
      <c r="K274" s="22" t="s">
        <v>63</v>
      </c>
      <c r="L274" s="30"/>
    </row>
    <row r="275" spans="1:12" x14ac:dyDescent="0.2">
      <c r="A275" s="14">
        <v>59</v>
      </c>
      <c r="B275" s="22" t="s">
        <v>62</v>
      </c>
      <c r="D275" s="25" t="s">
        <v>63</v>
      </c>
      <c r="E275" s="30"/>
      <c r="F275" s="22" t="s">
        <v>63</v>
      </c>
      <c r="G275" s="30"/>
      <c r="H275" s="120" t="s">
        <v>62</v>
      </c>
      <c r="I275" s="85" t="s">
        <v>63</v>
      </c>
      <c r="J275" s="32"/>
      <c r="K275" s="22" t="s">
        <v>63</v>
      </c>
      <c r="L275" s="30"/>
    </row>
    <row r="276" spans="1:12" x14ac:dyDescent="0.2">
      <c r="L276" s="30"/>
    </row>
    <row r="277" spans="1:12" x14ac:dyDescent="0.2">
      <c r="L277" s="30"/>
    </row>
    <row r="278" spans="1:12" x14ac:dyDescent="0.2">
      <c r="A278" s="19" t="s">
        <v>72</v>
      </c>
      <c r="B278" s="15">
        <v>2006</v>
      </c>
      <c r="D278" s="15">
        <v>2008</v>
      </c>
      <c r="F278" s="15">
        <v>2010</v>
      </c>
      <c r="H278" s="15">
        <v>2012</v>
      </c>
      <c r="I278" s="15">
        <v>2014</v>
      </c>
      <c r="K278" s="15">
        <v>2016</v>
      </c>
      <c r="L278" s="30"/>
    </row>
    <row r="279" spans="1:12" x14ac:dyDescent="0.2">
      <c r="A279" s="18" t="s">
        <v>65</v>
      </c>
      <c r="B279">
        <f>COUNTIF(B37:C275,"RKAL")</f>
        <v>1</v>
      </c>
      <c r="D279">
        <f>COUNTIF(D37:E275,"RKAL")</f>
        <v>1</v>
      </c>
      <c r="F279">
        <f>COUNTIF(F37:G275,"RKAL")</f>
        <v>0</v>
      </c>
      <c r="H279">
        <f>COUNTIF(H37:H275,"RKAL")</f>
        <v>0</v>
      </c>
      <c r="I279">
        <f>COUNTIF(I37:I275,"RKAL")</f>
        <v>0</v>
      </c>
      <c r="K279">
        <f>COUNTIF(K37:K275,"RKAL")</f>
        <v>0</v>
      </c>
      <c r="L279" s="30"/>
    </row>
    <row r="280" spans="1:12" x14ac:dyDescent="0.2">
      <c r="A280" s="18" t="s">
        <v>67</v>
      </c>
      <c r="B280">
        <f>COUNTIF(B37:C275,"RKDO")</f>
        <v>0</v>
      </c>
      <c r="D280">
        <f>COUNTIF(D37:E275,"RKDO")</f>
        <v>0</v>
      </c>
      <c r="F280">
        <f>COUNTIF(F37:G275,"RKDO")</f>
        <v>0</v>
      </c>
      <c r="H280">
        <f>COUNTIF(H37:I275,"RKDO")</f>
        <v>0</v>
      </c>
      <c r="I280">
        <f>COUNTIF(I37:J275,"RKDO")</f>
        <v>0</v>
      </c>
      <c r="K280">
        <f>COUNTIF(K37:L275,"RKDO")</f>
        <v>0</v>
      </c>
      <c r="L280" s="30"/>
    </row>
    <row r="281" spans="1:12" x14ac:dyDescent="0.2">
      <c r="A281" s="18" t="s">
        <v>64</v>
      </c>
      <c r="B281">
        <f>COUNTIF(B37:C275,"RKDE")</f>
        <v>0</v>
      </c>
      <c r="D281">
        <f>COUNTIF(D37:E275,"RKDE")</f>
        <v>0</v>
      </c>
      <c r="F281">
        <f>COUNTIF(F37:G275,"RKDE")</f>
        <v>0</v>
      </c>
      <c r="H281">
        <f>COUNTIF(H37:I275,"RKDE")</f>
        <v>0</v>
      </c>
      <c r="I281">
        <f>COUNTIF(I37:J275,"RKDE")</f>
        <v>0</v>
      </c>
      <c r="K281">
        <f>COUNTIF(K37:L275,"RKDE")</f>
        <v>0</v>
      </c>
      <c r="L281" s="30"/>
    </row>
    <row r="282" spans="1:12" x14ac:dyDescent="0.2">
      <c r="A282" s="18" t="s">
        <v>71</v>
      </c>
      <c r="B282">
        <f>COUNTIF(B37:C275,"PP")</f>
        <v>0</v>
      </c>
      <c r="D282">
        <f>COUNTIF(D37:E275,"PP")</f>
        <v>0</v>
      </c>
      <c r="F282">
        <f>COUNTIF(F37:G275,"PP")</f>
        <v>0</v>
      </c>
      <c r="H282">
        <f>COUNTIF(H37:I275,"PP")</f>
        <v>0</v>
      </c>
      <c r="I282">
        <f>COUNTIF(I37:J275,"PP")</f>
        <v>0</v>
      </c>
      <c r="K282">
        <f>COUNTIF(K37:L275,"PP")</f>
        <v>0</v>
      </c>
      <c r="L282" s="30"/>
    </row>
    <row r="283" spans="1:12" x14ac:dyDescent="0.2">
      <c r="A283" s="18" t="s">
        <v>63</v>
      </c>
      <c r="B283">
        <f>COUNTIF(B37:C275,"KO")</f>
        <v>35</v>
      </c>
      <c r="D283">
        <f>COUNTIF(D37:E275,"KO")</f>
        <v>139</v>
      </c>
      <c r="F283">
        <f>COUNTIF(F37:G275,"KO")</f>
        <v>124</v>
      </c>
      <c r="H283">
        <f>COUNTIF(H37:H275,"KO")</f>
        <v>0</v>
      </c>
      <c r="I283">
        <f>COUNTIF(I37:J275,"KO")</f>
        <v>136</v>
      </c>
      <c r="K283">
        <f>COUNTIF(K37:L275,"KO")</f>
        <v>156</v>
      </c>
      <c r="L283" s="30"/>
    </row>
    <row r="284" spans="1:12" x14ac:dyDescent="0.2">
      <c r="A284" s="18" t="s">
        <v>62</v>
      </c>
      <c r="B284">
        <f>COUNTIF(B37:C275,"BALI")</f>
        <v>191</v>
      </c>
      <c r="D284">
        <f>COUNTIF(D37:E275,"BALI")</f>
        <v>93</v>
      </c>
      <c r="F284">
        <f>COUNTIF(F37:G275,"BALI")</f>
        <v>103</v>
      </c>
      <c r="H284">
        <f>COUNTIF(H37:H275,"BALI")</f>
        <v>217</v>
      </c>
      <c r="I284">
        <f>COUNTIF(I37:J275,"BALI")</f>
        <v>86</v>
      </c>
      <c r="K284">
        <f>COUNTIF(K37:L275,"BALI")</f>
        <v>62</v>
      </c>
      <c r="L284" s="30"/>
    </row>
    <row r="285" spans="1:12" x14ac:dyDescent="0.2">
      <c r="A285" s="18" t="s">
        <v>66</v>
      </c>
      <c r="B285">
        <f>COUNTIF(B37:C275,"SG")</f>
        <v>7</v>
      </c>
      <c r="D285">
        <f>COUNTIF(D37:E275,"SG")</f>
        <v>10</v>
      </c>
      <c r="F285">
        <f>COUNTIF(F37:G275,"SG")</f>
        <v>15</v>
      </c>
      <c r="H285">
        <f>COUNTIF(H37:H275,"SG")</f>
        <v>20</v>
      </c>
      <c r="I285">
        <f>COUNTIF(I37:J275,"SG")</f>
        <v>30</v>
      </c>
      <c r="K285">
        <f>COUNTIF(K37:L275,"SG")</f>
        <v>30</v>
      </c>
      <c r="L285" s="30"/>
    </row>
    <row r="286" spans="1:12" x14ac:dyDescent="0.2">
      <c r="A286" s="18" t="s">
        <v>70</v>
      </c>
      <c r="B286">
        <f>COUNTIF(B37:C276,"AS")</f>
        <v>4</v>
      </c>
      <c r="D286">
        <f>COUNTIF(D37:E275,"AS")</f>
        <v>5</v>
      </c>
      <c r="F286">
        <f>COUNTIF(F37:G275,"AS")</f>
        <v>3</v>
      </c>
      <c r="H286">
        <f>COUNTIF(H37:H275,"AS")</f>
        <v>1</v>
      </c>
      <c r="I286">
        <f>COUNTIF(I37:J275,"AS")</f>
        <v>1</v>
      </c>
      <c r="K286">
        <f>COUNTIF(K37:L275,"AS")</f>
        <v>0</v>
      </c>
      <c r="L286" s="30"/>
    </row>
    <row r="287" spans="1:12" x14ac:dyDescent="0.2">
      <c r="A287" s="18" t="s">
        <v>69</v>
      </c>
      <c r="B287">
        <f>COUNTIF(B37:C275,"PS")</f>
        <v>1</v>
      </c>
      <c r="D287">
        <f>COUNTIF(D37:E275,"PS")</f>
        <v>0</v>
      </c>
      <c r="F287">
        <f>COUNTIF(F37:G275,"PS")</f>
        <v>2</v>
      </c>
      <c r="H287">
        <f>COUNTIF(H37:I275,"PS")</f>
        <v>0</v>
      </c>
      <c r="I287">
        <f>COUNTIF(I37:J275,"PS")</f>
        <v>0</v>
      </c>
      <c r="K287">
        <f>COUNTIF(K37:L275,"PS")</f>
        <v>0</v>
      </c>
    </row>
    <row r="288" spans="1:12" x14ac:dyDescent="0.2">
      <c r="A288" s="18"/>
    </row>
    <row r="289" spans="1:11" x14ac:dyDescent="0.2">
      <c r="A289" s="18" t="s">
        <v>102</v>
      </c>
      <c r="B289">
        <f>SUM(B279:B287)</f>
        <v>239</v>
      </c>
      <c r="D289">
        <f>SUM(D279:D287)</f>
        <v>248</v>
      </c>
      <c r="F289">
        <f>SUM(F279:F287)</f>
        <v>247</v>
      </c>
      <c r="H289">
        <f>SUM(H279:H287)</f>
        <v>238</v>
      </c>
      <c r="I289">
        <f>SUM(I279:I287)</f>
        <v>253</v>
      </c>
      <c r="K289">
        <f>SUM(K279:K287)</f>
        <v>248</v>
      </c>
    </row>
    <row r="292" spans="1:11" x14ac:dyDescent="0.2">
      <c r="B292" s="15">
        <v>2006</v>
      </c>
      <c r="C292" s="15">
        <v>2008</v>
      </c>
      <c r="D292" s="15">
        <v>2010</v>
      </c>
      <c r="E292" s="15">
        <v>2012</v>
      </c>
      <c r="F292" s="15">
        <v>2014</v>
      </c>
      <c r="G292" s="15">
        <v>2016</v>
      </c>
    </row>
    <row r="293" spans="1:11" x14ac:dyDescent="0.2">
      <c r="A293" s="18" t="s">
        <v>66</v>
      </c>
      <c r="B293">
        <f>COUNTIF(B51:C289,"SG")</f>
        <v>7</v>
      </c>
      <c r="C293">
        <f>COUNTIF(D51:E289,"SG")</f>
        <v>10</v>
      </c>
      <c r="D293">
        <f>COUNTIF(F51:G289,"SG")</f>
        <v>15</v>
      </c>
      <c r="E293">
        <f>COUNTIF(H51:H289,"SG")</f>
        <v>20</v>
      </c>
      <c r="F293">
        <f>COUNTIF(I51:J289,"SG")</f>
        <v>30</v>
      </c>
      <c r="G293">
        <f>COUNTIF(K51:L289,"SG")</f>
        <v>30</v>
      </c>
    </row>
    <row r="294" spans="1:11" x14ac:dyDescent="0.2">
      <c r="A294" s="18" t="s">
        <v>70</v>
      </c>
      <c r="B294">
        <f>COUNTIF(B51:C290,"AS")</f>
        <v>4</v>
      </c>
      <c r="C294">
        <f>COUNTIF(D51:E289,"AS")</f>
        <v>5</v>
      </c>
      <c r="D294">
        <f>COUNTIF(F51:G289,"AS")</f>
        <v>3</v>
      </c>
      <c r="E294">
        <f>COUNTIF(H51:H289,"AS")</f>
        <v>1</v>
      </c>
      <c r="F294">
        <f>COUNTIF(I51:J289,"AS")</f>
        <v>1</v>
      </c>
      <c r="G294">
        <f>COUNTIF(K51:L289,"AS")</f>
        <v>0</v>
      </c>
    </row>
  </sheetData>
  <phoneticPr fontId="2" type="noConversion"/>
  <pageMargins left="0.75" right="0.75" top="1" bottom="1" header="0.5" footer="0.5"/>
  <pageSetup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18"/>
  <sheetViews>
    <sheetView topLeftCell="A7" workbookViewId="0">
      <pane xSplit="1" topLeftCell="U1" activePane="topRight" state="frozen"/>
      <selection pane="topRight" activeCell="X29" sqref="X29"/>
    </sheetView>
  </sheetViews>
  <sheetFormatPr defaultRowHeight="12.75" x14ac:dyDescent="0.2"/>
  <cols>
    <col min="1" max="1" width="45.140625" customWidth="1"/>
  </cols>
  <sheetData>
    <row r="1" spans="1:3" ht="15.75" x14ac:dyDescent="0.25">
      <c r="A1" s="1" t="s">
        <v>42</v>
      </c>
    </row>
    <row r="3" spans="1:3" x14ac:dyDescent="0.2">
      <c r="A3" s="17" t="s">
        <v>104</v>
      </c>
    </row>
    <row r="4" spans="1:3" x14ac:dyDescent="0.2">
      <c r="A4" s="17"/>
    </row>
    <row r="5" spans="1:3" x14ac:dyDescent="0.2">
      <c r="A5" s="17"/>
      <c r="C5" t="s">
        <v>106</v>
      </c>
    </row>
    <row r="6" spans="1:3" x14ac:dyDescent="0.2">
      <c r="A6" s="36" t="s">
        <v>105</v>
      </c>
      <c r="C6" s="2">
        <v>39688</v>
      </c>
    </row>
    <row r="7" spans="1:3" x14ac:dyDescent="0.2">
      <c r="A7" s="36" t="s">
        <v>142</v>
      </c>
      <c r="C7" s="2">
        <v>40049</v>
      </c>
    </row>
    <row r="8" spans="1:3" x14ac:dyDescent="0.2">
      <c r="A8" s="65" t="s">
        <v>171</v>
      </c>
      <c r="C8" s="2">
        <v>40428</v>
      </c>
    </row>
    <row r="9" spans="1:3" x14ac:dyDescent="0.2">
      <c r="A9" s="65" t="s">
        <v>194</v>
      </c>
      <c r="C9" s="2">
        <v>40805</v>
      </c>
    </row>
    <row r="10" spans="1:3" x14ac:dyDescent="0.2">
      <c r="A10" s="36" t="s">
        <v>223</v>
      </c>
      <c r="C10" s="2">
        <v>41141</v>
      </c>
    </row>
    <row r="11" spans="1:3" x14ac:dyDescent="0.2">
      <c r="A11" s="36" t="s">
        <v>226</v>
      </c>
      <c r="C11" s="2">
        <v>41522</v>
      </c>
    </row>
    <row r="12" spans="1:3" x14ac:dyDescent="0.2">
      <c r="A12" s="36" t="s">
        <v>258</v>
      </c>
      <c r="C12" s="2">
        <v>41878</v>
      </c>
    </row>
    <row r="13" spans="1:3" x14ac:dyDescent="0.2">
      <c r="A13" s="36" t="s">
        <v>265</v>
      </c>
      <c r="C13" s="2">
        <v>42244</v>
      </c>
    </row>
    <row r="14" spans="1:3" x14ac:dyDescent="0.2">
      <c r="A14" s="128" t="s">
        <v>296</v>
      </c>
      <c r="C14" s="2">
        <v>42606</v>
      </c>
    </row>
    <row r="15" spans="1:3" x14ac:dyDescent="0.2">
      <c r="A15" s="128" t="s">
        <v>304</v>
      </c>
      <c r="C15" s="2">
        <v>42964</v>
      </c>
    </row>
    <row r="16" spans="1:3" x14ac:dyDescent="0.2">
      <c r="A16" s="36"/>
      <c r="C16" s="2"/>
    </row>
    <row r="17" spans="1:27" x14ac:dyDescent="0.2">
      <c r="A17" s="36" t="s">
        <v>185</v>
      </c>
      <c r="C17" s="2"/>
    </row>
    <row r="18" spans="1:27" x14ac:dyDescent="0.2">
      <c r="A18" s="36" t="s">
        <v>206</v>
      </c>
      <c r="C18" s="2"/>
    </row>
    <row r="19" spans="1:27" x14ac:dyDescent="0.2">
      <c r="A19" s="36"/>
    </row>
    <row r="20" spans="1:27" ht="38.25" x14ac:dyDescent="0.2">
      <c r="A20" s="5" t="s">
        <v>4</v>
      </c>
      <c r="B20" s="11" t="s">
        <v>81</v>
      </c>
      <c r="C20" s="11" t="s">
        <v>121</v>
      </c>
      <c r="D20" s="6" t="s">
        <v>120</v>
      </c>
      <c r="E20" s="11" t="s">
        <v>148</v>
      </c>
      <c r="F20" s="6" t="s">
        <v>149</v>
      </c>
      <c r="G20" s="6" t="s">
        <v>120</v>
      </c>
      <c r="H20" s="11" t="s">
        <v>179</v>
      </c>
      <c r="I20" s="6" t="s">
        <v>180</v>
      </c>
      <c r="J20" s="6" t="s">
        <v>120</v>
      </c>
      <c r="K20" s="76" t="s">
        <v>208</v>
      </c>
      <c r="L20" s="7" t="s">
        <v>209</v>
      </c>
      <c r="M20" s="36" t="s">
        <v>227</v>
      </c>
      <c r="N20" s="7" t="s">
        <v>229</v>
      </c>
      <c r="O20" s="4" t="s">
        <v>255</v>
      </c>
      <c r="P20" s="7" t="s">
        <v>256</v>
      </c>
      <c r="Q20" s="4" t="s">
        <v>261</v>
      </c>
      <c r="R20" s="7" t="s">
        <v>262</v>
      </c>
      <c r="S20" s="5" t="s">
        <v>286</v>
      </c>
      <c r="T20" s="6" t="s">
        <v>287</v>
      </c>
      <c r="U20" s="137" t="s">
        <v>300</v>
      </c>
      <c r="V20" s="6" t="s">
        <v>301</v>
      </c>
      <c r="W20" s="5" t="s">
        <v>313</v>
      </c>
      <c r="X20" s="6" t="s">
        <v>314</v>
      </c>
      <c r="Y20" s="6" t="s">
        <v>120</v>
      </c>
    </row>
    <row r="21" spans="1:27" x14ac:dyDescent="0.2">
      <c r="A21" t="s">
        <v>5</v>
      </c>
      <c r="B21" s="8">
        <v>36</v>
      </c>
      <c r="C21" s="8">
        <v>15</v>
      </c>
      <c r="E21" s="8">
        <v>8</v>
      </c>
      <c r="F21" s="8"/>
      <c r="G21" s="8"/>
      <c r="H21" s="8">
        <v>7</v>
      </c>
      <c r="I21" s="12">
        <f>(H21-E21)/E21</f>
        <v>-0.125</v>
      </c>
      <c r="J21" s="12">
        <f>(H21-(B21+B22))/(B21+B22)</f>
        <v>-0.81578947368421051</v>
      </c>
      <c r="K21" s="8">
        <v>0</v>
      </c>
      <c r="L21" s="10">
        <f>(K21-H21)/H21</f>
        <v>-1</v>
      </c>
      <c r="M21" s="74">
        <v>0</v>
      </c>
      <c r="N21" s="10"/>
      <c r="O21">
        <v>1</v>
      </c>
      <c r="Q21">
        <v>0</v>
      </c>
      <c r="S21">
        <v>1</v>
      </c>
      <c r="U21" s="26">
        <v>1</v>
      </c>
      <c r="W21">
        <v>0</v>
      </c>
      <c r="Y21" s="10">
        <f>(W21-B21)/B21</f>
        <v>-1</v>
      </c>
      <c r="AA21" s="18"/>
    </row>
    <row r="22" spans="1:27" x14ac:dyDescent="0.2">
      <c r="A22" t="s">
        <v>7</v>
      </c>
      <c r="B22" s="8">
        <v>2</v>
      </c>
      <c r="C22" s="8">
        <v>0</v>
      </c>
      <c r="D22" s="12">
        <f>(C21-(B21+B22))/(B21+B22)</f>
        <v>-0.60526315789473684</v>
      </c>
      <c r="E22" s="8">
        <v>0</v>
      </c>
      <c r="F22" s="10">
        <f>(E21-C21)/C21</f>
        <v>-0.46666666666666667</v>
      </c>
      <c r="G22" s="10">
        <f>(E21-(B22+B21))/(B21+B22)</f>
        <v>-0.78947368421052633</v>
      </c>
      <c r="H22" s="8">
        <v>0</v>
      </c>
      <c r="I22" s="12"/>
      <c r="J22" s="12"/>
      <c r="K22" s="8">
        <v>0</v>
      </c>
      <c r="L22" s="10"/>
      <c r="M22" s="91">
        <v>0</v>
      </c>
      <c r="N22" s="10"/>
      <c r="O22">
        <v>0</v>
      </c>
      <c r="Q22">
        <v>0</v>
      </c>
      <c r="S22">
        <v>0</v>
      </c>
      <c r="U22" s="27">
        <v>0</v>
      </c>
      <c r="W22">
        <v>0</v>
      </c>
      <c r="Y22" s="10">
        <f t="shared" ref="Y22:Y29" si="0">(W22-B22)/B22</f>
        <v>-1</v>
      </c>
      <c r="AA22" s="18"/>
    </row>
    <row r="23" spans="1:27" x14ac:dyDescent="0.2">
      <c r="A23" t="s">
        <v>6</v>
      </c>
      <c r="B23" s="8">
        <v>5</v>
      </c>
      <c r="C23" s="8">
        <v>1</v>
      </c>
      <c r="D23" s="12">
        <f t="shared" ref="D23:D29" si="1">(C23-B23)/B23</f>
        <v>-0.8</v>
      </c>
      <c r="E23" s="8">
        <v>0</v>
      </c>
      <c r="F23" s="10">
        <f t="shared" ref="F23:F29" si="2">(E23-C23)/C23</f>
        <v>-1</v>
      </c>
      <c r="G23" s="10">
        <f t="shared" ref="G23:G29" si="3">(E23-B23)/B23</f>
        <v>-1</v>
      </c>
      <c r="H23" s="8">
        <v>0</v>
      </c>
      <c r="I23" s="12"/>
      <c r="J23" s="12">
        <f t="shared" ref="J23:J29" si="4">(H23-B23)/B23</f>
        <v>-1</v>
      </c>
      <c r="K23" s="8">
        <v>0</v>
      </c>
      <c r="L23" s="10"/>
      <c r="M23" s="91">
        <v>1</v>
      </c>
      <c r="N23" s="10"/>
      <c r="O23">
        <v>0</v>
      </c>
      <c r="Q23">
        <v>0</v>
      </c>
      <c r="S23">
        <v>0</v>
      </c>
      <c r="U23" s="27">
        <v>0</v>
      </c>
      <c r="W23">
        <v>0</v>
      </c>
      <c r="Y23" s="10">
        <f t="shared" si="0"/>
        <v>-1</v>
      </c>
      <c r="AA23" s="18"/>
    </row>
    <row r="24" spans="1:27" x14ac:dyDescent="0.2">
      <c r="A24" t="s">
        <v>8</v>
      </c>
      <c r="B24" s="8">
        <v>126</v>
      </c>
      <c r="C24" s="8">
        <v>141</v>
      </c>
      <c r="D24" s="12">
        <f t="shared" si="1"/>
        <v>0.11904761904761904</v>
      </c>
      <c r="E24" s="8">
        <v>97</v>
      </c>
      <c r="F24" s="10">
        <f t="shared" si="2"/>
        <v>-0.31205673758865249</v>
      </c>
      <c r="G24" s="10">
        <f t="shared" si="3"/>
        <v>-0.23015873015873015</v>
      </c>
      <c r="H24" s="8">
        <v>51</v>
      </c>
      <c r="I24" s="12">
        <f t="shared" ref="I24:I29" si="5">(H24-E24)/E24</f>
        <v>-0.47422680412371132</v>
      </c>
      <c r="J24" s="12">
        <f t="shared" si="4"/>
        <v>-0.59523809523809523</v>
      </c>
      <c r="K24" s="8">
        <v>206</v>
      </c>
      <c r="L24" s="10">
        <f t="shared" ref="L24:L29" si="6">(K24-H24)/H24</f>
        <v>3.0392156862745097</v>
      </c>
      <c r="M24" s="91">
        <v>0</v>
      </c>
      <c r="N24" s="10">
        <f>(M24-K24)/K24</f>
        <v>-1</v>
      </c>
      <c r="O24">
        <v>157</v>
      </c>
      <c r="P24" s="10"/>
      <c r="Q24">
        <v>172</v>
      </c>
      <c r="R24" s="10">
        <f>(Q24-O24)/O24</f>
        <v>9.5541401273885357E-2</v>
      </c>
      <c r="S24">
        <v>78</v>
      </c>
      <c r="T24" s="10">
        <f>(S24-Q24)/Q24</f>
        <v>-0.54651162790697672</v>
      </c>
      <c r="U24" s="27">
        <v>104</v>
      </c>
      <c r="V24" s="10">
        <f>(U24-S24)/S24</f>
        <v>0.33333333333333331</v>
      </c>
      <c r="W24">
        <v>67</v>
      </c>
      <c r="X24" s="10">
        <f>(W24-U24)/U24</f>
        <v>-0.35576923076923078</v>
      </c>
      <c r="Y24" s="10">
        <f t="shared" si="0"/>
        <v>-0.46825396825396826</v>
      </c>
      <c r="AA24" s="18"/>
    </row>
    <row r="25" spans="1:27" x14ac:dyDescent="0.2">
      <c r="A25" t="s">
        <v>181</v>
      </c>
      <c r="B25" s="8"/>
      <c r="C25" s="8"/>
      <c r="D25" s="12"/>
      <c r="E25" s="8"/>
      <c r="F25" s="10"/>
      <c r="G25" s="10"/>
      <c r="H25" s="8">
        <v>60</v>
      </c>
      <c r="I25" s="12"/>
      <c r="J25" s="12"/>
      <c r="K25" s="8">
        <v>0</v>
      </c>
      <c r="L25" s="10">
        <f t="shared" si="6"/>
        <v>-1</v>
      </c>
      <c r="M25" s="91">
        <v>0</v>
      </c>
      <c r="N25" s="10"/>
      <c r="O25">
        <v>0</v>
      </c>
      <c r="P25" s="10"/>
      <c r="Q25">
        <v>0</v>
      </c>
      <c r="S25">
        <v>0</v>
      </c>
      <c r="U25" s="27">
        <v>0</v>
      </c>
      <c r="W25">
        <v>0</v>
      </c>
      <c r="Y25" s="10"/>
      <c r="AA25" s="18"/>
    </row>
    <row r="26" spans="1:27" x14ac:dyDescent="0.2">
      <c r="A26" t="s">
        <v>9</v>
      </c>
      <c r="B26" s="8">
        <v>88</v>
      </c>
      <c r="C26" s="8">
        <v>86</v>
      </c>
      <c r="D26" s="12">
        <f t="shared" si="1"/>
        <v>-2.2727272727272728E-2</v>
      </c>
      <c r="E26" s="8">
        <v>134</v>
      </c>
      <c r="F26" s="10">
        <f t="shared" si="2"/>
        <v>0.55813953488372092</v>
      </c>
      <c r="G26" s="10">
        <f t="shared" si="3"/>
        <v>0.52272727272727271</v>
      </c>
      <c r="H26" s="8">
        <v>123</v>
      </c>
      <c r="I26" s="12">
        <f t="shared" si="5"/>
        <v>-8.2089552238805971E-2</v>
      </c>
      <c r="J26" s="12">
        <f t="shared" si="4"/>
        <v>0.39772727272727271</v>
      </c>
      <c r="K26" s="8">
        <v>32</v>
      </c>
      <c r="L26" s="10">
        <f t="shared" si="6"/>
        <v>-0.73983739837398377</v>
      </c>
      <c r="M26" s="91">
        <v>236</v>
      </c>
      <c r="N26" s="10">
        <f>(M26-K26)/K26</f>
        <v>6.375</v>
      </c>
      <c r="O26">
        <v>80</v>
      </c>
      <c r="P26" s="10">
        <f>(O26-M26)/M26</f>
        <v>-0.66101694915254239</v>
      </c>
      <c r="Q26">
        <v>68</v>
      </c>
      <c r="R26" s="10">
        <f>(Q26-O26)/O26</f>
        <v>-0.15</v>
      </c>
      <c r="S26">
        <v>159</v>
      </c>
      <c r="T26" s="10">
        <f>(S26-Q26)/Q26</f>
        <v>1.338235294117647</v>
      </c>
      <c r="U26" s="27">
        <v>126</v>
      </c>
      <c r="V26" s="10">
        <f>(U26-S26)/S26</f>
        <v>-0.20754716981132076</v>
      </c>
      <c r="W26">
        <v>139</v>
      </c>
      <c r="X26" s="10">
        <f>(W26-U26)/U26</f>
        <v>0.10317460317460317</v>
      </c>
      <c r="Y26" s="10">
        <f t="shared" si="0"/>
        <v>0.57954545454545459</v>
      </c>
      <c r="AA26" s="18"/>
    </row>
    <row r="27" spans="1:27" x14ac:dyDescent="0.2">
      <c r="A27" t="s">
        <v>10</v>
      </c>
      <c r="B27" s="8">
        <v>1</v>
      </c>
      <c r="C27" s="8">
        <v>1</v>
      </c>
      <c r="D27" s="12">
        <f t="shared" si="1"/>
        <v>0</v>
      </c>
      <c r="E27" s="8">
        <v>2</v>
      </c>
      <c r="F27" s="10">
        <f t="shared" si="2"/>
        <v>1</v>
      </c>
      <c r="G27" s="10">
        <f t="shared" si="3"/>
        <v>1</v>
      </c>
      <c r="H27" s="8">
        <v>2</v>
      </c>
      <c r="I27" s="12">
        <f t="shared" si="5"/>
        <v>0</v>
      </c>
      <c r="J27" s="12">
        <f t="shared" si="4"/>
        <v>1</v>
      </c>
      <c r="K27" s="8">
        <v>4</v>
      </c>
      <c r="L27" s="10">
        <f t="shared" si="6"/>
        <v>1</v>
      </c>
      <c r="M27" s="91">
        <v>4</v>
      </c>
      <c r="N27" s="10">
        <f>(M27-K27)/K27</f>
        <v>0</v>
      </c>
      <c r="O27">
        <v>4</v>
      </c>
      <c r="P27" s="10">
        <f>(O27-M27)/M27</f>
        <v>0</v>
      </c>
      <c r="Q27">
        <v>5</v>
      </c>
      <c r="R27" s="10">
        <f>(Q27-O27)/O27</f>
        <v>0.25</v>
      </c>
      <c r="S27">
        <v>6</v>
      </c>
      <c r="T27" s="10">
        <f>(S27-Q27)/Q27</f>
        <v>0.2</v>
      </c>
      <c r="U27" s="27">
        <v>11</v>
      </c>
      <c r="V27" s="10">
        <f>(U27-S27)/S27</f>
        <v>0.83333333333333337</v>
      </c>
      <c r="W27">
        <v>5</v>
      </c>
      <c r="X27" s="10">
        <f>(W27-U27)/U27</f>
        <v>-0.54545454545454541</v>
      </c>
      <c r="Y27" s="10">
        <f t="shared" si="0"/>
        <v>4</v>
      </c>
      <c r="AA27" s="18"/>
    </row>
    <row r="28" spans="1:27" x14ac:dyDescent="0.2">
      <c r="A28" t="s">
        <v>12</v>
      </c>
      <c r="B28" s="8">
        <v>1</v>
      </c>
      <c r="C28" s="8">
        <v>2</v>
      </c>
      <c r="D28" s="12">
        <f t="shared" si="1"/>
        <v>1</v>
      </c>
      <c r="E28" s="8">
        <v>0</v>
      </c>
      <c r="F28" s="10">
        <f t="shared" si="2"/>
        <v>-1</v>
      </c>
      <c r="G28" s="10">
        <f t="shared" si="3"/>
        <v>-1</v>
      </c>
      <c r="H28" s="8">
        <v>1</v>
      </c>
      <c r="I28" s="12"/>
      <c r="J28" s="12">
        <f t="shared" si="4"/>
        <v>0</v>
      </c>
      <c r="K28" s="8">
        <v>0</v>
      </c>
      <c r="L28" s="10">
        <f t="shared" si="6"/>
        <v>-1</v>
      </c>
      <c r="M28" s="91">
        <v>0</v>
      </c>
      <c r="N28" s="10"/>
      <c r="O28">
        <v>0</v>
      </c>
      <c r="P28" s="10"/>
      <c r="Q28">
        <v>0</v>
      </c>
      <c r="S28">
        <v>1</v>
      </c>
      <c r="U28" s="27">
        <v>1</v>
      </c>
      <c r="W28">
        <v>0</v>
      </c>
      <c r="X28" s="10">
        <f t="shared" ref="X28:X31" si="7">(W28-U28)/U28</f>
        <v>-1</v>
      </c>
      <c r="Y28" s="10">
        <f t="shared" si="0"/>
        <v>-1</v>
      </c>
      <c r="AA28" s="18"/>
    </row>
    <row r="29" spans="1:27" x14ac:dyDescent="0.2">
      <c r="A29" t="s">
        <v>13</v>
      </c>
      <c r="B29" s="8">
        <v>1</v>
      </c>
      <c r="C29" s="8">
        <v>2</v>
      </c>
      <c r="D29" s="12">
        <f t="shared" si="1"/>
        <v>1</v>
      </c>
      <c r="E29" s="8">
        <v>1</v>
      </c>
      <c r="F29" s="10">
        <f t="shared" si="2"/>
        <v>-0.5</v>
      </c>
      <c r="G29" s="10">
        <f t="shared" si="3"/>
        <v>0</v>
      </c>
      <c r="H29" s="8">
        <v>2</v>
      </c>
      <c r="I29" s="12">
        <f t="shared" si="5"/>
        <v>1</v>
      </c>
      <c r="J29" s="12">
        <f t="shared" si="4"/>
        <v>1</v>
      </c>
      <c r="K29" s="8">
        <v>2</v>
      </c>
      <c r="L29" s="10">
        <f t="shared" si="6"/>
        <v>0</v>
      </c>
      <c r="M29" s="91">
        <v>0</v>
      </c>
      <c r="N29" s="10">
        <f>(M29-K29)/K29</f>
        <v>-1</v>
      </c>
      <c r="O29">
        <v>0</v>
      </c>
      <c r="P29" s="10"/>
      <c r="Q29">
        <v>0</v>
      </c>
      <c r="S29">
        <v>0</v>
      </c>
      <c r="U29" s="27">
        <v>0</v>
      </c>
      <c r="W29">
        <v>2</v>
      </c>
      <c r="X29" s="10"/>
      <c r="Y29" s="10">
        <f t="shared" si="0"/>
        <v>1</v>
      </c>
      <c r="AA29" s="18"/>
    </row>
    <row r="30" spans="1:27" x14ac:dyDescent="0.2">
      <c r="A30" t="s">
        <v>127</v>
      </c>
      <c r="B30" s="8"/>
      <c r="E30" s="8"/>
      <c r="F30" s="8"/>
      <c r="G30" s="8"/>
      <c r="H30" s="8"/>
      <c r="M30" s="91"/>
      <c r="N30" s="8"/>
      <c r="U30" s="27">
        <v>11</v>
      </c>
      <c r="W30">
        <v>33</v>
      </c>
      <c r="X30" s="10">
        <f t="shared" si="7"/>
        <v>2</v>
      </c>
      <c r="AA30" s="18"/>
    </row>
    <row r="31" spans="1:27" x14ac:dyDescent="0.2">
      <c r="A31" t="s">
        <v>98</v>
      </c>
      <c r="B31" s="8"/>
      <c r="E31" s="8"/>
      <c r="F31" s="8"/>
      <c r="G31" s="8"/>
      <c r="H31" s="8"/>
      <c r="M31" s="91"/>
      <c r="N31" s="8"/>
      <c r="U31" s="27">
        <v>1</v>
      </c>
      <c r="W31">
        <v>0</v>
      </c>
      <c r="X31" s="10">
        <f t="shared" si="7"/>
        <v>-1</v>
      </c>
      <c r="AA31" s="18"/>
    </row>
    <row r="32" spans="1:27" x14ac:dyDescent="0.2">
      <c r="B32" s="8"/>
      <c r="E32" s="8"/>
      <c r="F32" s="8"/>
      <c r="G32" s="8"/>
      <c r="H32" s="8"/>
      <c r="M32" s="91"/>
      <c r="N32" s="8"/>
      <c r="U32" s="27"/>
    </row>
    <row r="33" spans="1:23" x14ac:dyDescent="0.2">
      <c r="A33" t="s">
        <v>51</v>
      </c>
      <c r="B33">
        <f>SUM(B20:B29)</f>
        <v>260</v>
      </c>
      <c r="C33">
        <f>SUM(C20:C29)</f>
        <v>248</v>
      </c>
      <c r="E33" s="8">
        <f>SUM(E20:E29)</f>
        <v>242</v>
      </c>
      <c r="F33" s="8"/>
      <c r="G33" s="8"/>
      <c r="H33" s="8">
        <f>SUM(H21:H29)</f>
        <v>246</v>
      </c>
      <c r="I33" s="8"/>
      <c r="J33" s="8"/>
      <c r="K33" s="8">
        <f>SUM(K21:K29)</f>
        <v>244</v>
      </c>
      <c r="M33" s="8">
        <v>241</v>
      </c>
      <c r="N33" s="8"/>
      <c r="O33">
        <v>242</v>
      </c>
      <c r="Q33">
        <v>245</v>
      </c>
      <c r="S33">
        <v>245</v>
      </c>
      <c r="U33">
        <v>255</v>
      </c>
      <c r="W33">
        <v>246</v>
      </c>
    </row>
    <row r="34" spans="1:23" x14ac:dyDescent="0.2">
      <c r="A34" s="16"/>
      <c r="B34" s="37"/>
      <c r="C34" s="16"/>
      <c r="D34" s="16"/>
      <c r="E34" s="16"/>
      <c r="F34" s="16"/>
      <c r="G34" s="16"/>
      <c r="H34" s="16"/>
      <c r="I34" s="16"/>
      <c r="J34" s="16"/>
      <c r="K34" s="16"/>
      <c r="L34" s="16"/>
      <c r="M34" s="16"/>
    </row>
    <row r="35" spans="1:23" x14ac:dyDescent="0.2">
      <c r="A35" s="17" t="s">
        <v>103</v>
      </c>
    </row>
    <row r="37" spans="1:23" x14ac:dyDescent="0.2">
      <c r="A37" t="s">
        <v>43</v>
      </c>
      <c r="C37" t="s">
        <v>40</v>
      </c>
    </row>
    <row r="38" spans="1:23" x14ac:dyDescent="0.2">
      <c r="A38" t="s">
        <v>44</v>
      </c>
      <c r="D38" s="2">
        <v>38229</v>
      </c>
    </row>
    <row r="39" spans="1:23" x14ac:dyDescent="0.2">
      <c r="A39" s="23">
        <v>38637</v>
      </c>
      <c r="D39" s="2">
        <v>38604</v>
      </c>
    </row>
    <row r="40" spans="1:23" x14ac:dyDescent="0.2">
      <c r="A40" s="2" t="s">
        <v>78</v>
      </c>
      <c r="D40" s="2">
        <v>38980</v>
      </c>
    </row>
    <row r="41" spans="1:23" x14ac:dyDescent="0.2">
      <c r="A41" s="23"/>
      <c r="D41" s="2">
        <v>39335</v>
      </c>
    </row>
    <row r="43" spans="1:23" ht="63.75" x14ac:dyDescent="0.2">
      <c r="A43" s="5" t="s">
        <v>4</v>
      </c>
      <c r="B43" s="4" t="s">
        <v>15</v>
      </c>
      <c r="C43" s="7" t="s">
        <v>16</v>
      </c>
      <c r="D43" s="6" t="s">
        <v>17</v>
      </c>
      <c r="E43" s="4" t="s">
        <v>18</v>
      </c>
      <c r="F43" s="6" t="s">
        <v>17</v>
      </c>
      <c r="G43" s="11" t="s">
        <v>49</v>
      </c>
      <c r="H43" s="11" t="s">
        <v>58</v>
      </c>
      <c r="I43" s="11" t="s">
        <v>50</v>
      </c>
      <c r="J43" s="11" t="s">
        <v>81</v>
      </c>
      <c r="L43" s="11" t="s">
        <v>84</v>
      </c>
      <c r="M43" s="11" t="s">
        <v>90</v>
      </c>
    </row>
    <row r="44" spans="1:23" x14ac:dyDescent="0.2">
      <c r="A44" t="s">
        <v>5</v>
      </c>
      <c r="B44" s="8">
        <v>89</v>
      </c>
      <c r="C44" s="8">
        <v>102</v>
      </c>
      <c r="D44" s="9"/>
      <c r="E44" s="8">
        <v>61</v>
      </c>
      <c r="F44" s="8"/>
      <c r="G44" s="8">
        <v>37</v>
      </c>
      <c r="I44" s="8">
        <v>37</v>
      </c>
      <c r="J44" s="8">
        <v>36</v>
      </c>
      <c r="L44" s="8">
        <v>36</v>
      </c>
    </row>
    <row r="45" spans="1:23" x14ac:dyDescent="0.2">
      <c r="A45" t="s">
        <v>7</v>
      </c>
      <c r="B45" s="8">
        <v>0</v>
      </c>
      <c r="C45" s="8">
        <v>0</v>
      </c>
      <c r="D45" s="9">
        <f>((C45+C44)-(B45+B44))/(B45+B44)</f>
        <v>0.14606741573033707</v>
      </c>
      <c r="E45" s="8">
        <v>0</v>
      </c>
      <c r="F45" s="9">
        <f>((E45+E44)-(B45+B44))/(B45+B44)</f>
        <v>-0.3146067415730337</v>
      </c>
      <c r="G45" s="8">
        <v>4</v>
      </c>
      <c r="H45" s="12">
        <f>((G44+G45)-(B44+B45))/(B44+B45)</f>
        <v>-0.5393258426966292</v>
      </c>
      <c r="I45" s="8">
        <v>4</v>
      </c>
      <c r="J45" s="8">
        <v>2</v>
      </c>
      <c r="L45" s="8">
        <v>2</v>
      </c>
      <c r="M45" s="12">
        <f>((L44+L45)-(B44+B45))/(B44+B45)</f>
        <v>-0.5730337078651685</v>
      </c>
    </row>
    <row r="46" spans="1:23" x14ac:dyDescent="0.2">
      <c r="A46" t="s">
        <v>6</v>
      </c>
      <c r="B46" s="8">
        <v>8</v>
      </c>
      <c r="C46" s="8">
        <v>1</v>
      </c>
      <c r="D46" s="9">
        <f t="shared" ref="D46:D52" si="8">(C46-B46)/B46</f>
        <v>-0.875</v>
      </c>
      <c r="E46" s="8">
        <v>10</v>
      </c>
      <c r="F46" s="9">
        <f t="shared" ref="F46:F52" si="9">(E46-B46)/B46</f>
        <v>0.25</v>
      </c>
      <c r="G46" s="8">
        <v>14</v>
      </c>
      <c r="H46" s="12">
        <f t="shared" ref="H46:H52" si="10">(G46-B46)/B46</f>
        <v>0.75</v>
      </c>
      <c r="I46" s="8">
        <v>19</v>
      </c>
      <c r="J46" s="8">
        <v>5</v>
      </c>
      <c r="L46" s="8">
        <v>3</v>
      </c>
      <c r="M46" s="12">
        <f>(L46-B46)/B46</f>
        <v>-0.625</v>
      </c>
    </row>
    <row r="47" spans="1:23" x14ac:dyDescent="0.2">
      <c r="A47" t="s">
        <v>8</v>
      </c>
      <c r="B47" s="8">
        <v>90</v>
      </c>
      <c r="C47" s="8">
        <v>61</v>
      </c>
      <c r="D47" s="9">
        <f t="shared" si="8"/>
        <v>-0.32222222222222224</v>
      </c>
      <c r="E47" s="8">
        <v>100</v>
      </c>
      <c r="F47" s="9">
        <f t="shared" si="9"/>
        <v>0.1111111111111111</v>
      </c>
      <c r="G47" s="8">
        <v>13</v>
      </c>
      <c r="H47" s="12">
        <f t="shared" si="10"/>
        <v>-0.85555555555555551</v>
      </c>
      <c r="I47" s="8">
        <v>16</v>
      </c>
      <c r="J47" s="8">
        <v>126</v>
      </c>
      <c r="L47" s="8">
        <v>109</v>
      </c>
      <c r="M47" s="12">
        <f t="shared" ref="M47:M52" si="11">(L47-B47)/B47</f>
        <v>0.21111111111111111</v>
      </c>
    </row>
    <row r="48" spans="1:23" x14ac:dyDescent="0.2">
      <c r="A48" t="s">
        <v>9</v>
      </c>
      <c r="B48" s="8">
        <v>46</v>
      </c>
      <c r="C48" s="8">
        <v>75</v>
      </c>
      <c r="D48" s="9">
        <f t="shared" si="8"/>
        <v>0.63043478260869568</v>
      </c>
      <c r="E48" s="8">
        <v>70</v>
      </c>
      <c r="F48" s="9">
        <f t="shared" si="9"/>
        <v>0.52173913043478259</v>
      </c>
      <c r="G48" s="8">
        <v>171</v>
      </c>
      <c r="H48" s="12">
        <f t="shared" si="10"/>
        <v>2.7173913043478262</v>
      </c>
      <c r="I48" s="8">
        <v>171</v>
      </c>
      <c r="J48" s="8">
        <v>88</v>
      </c>
      <c r="L48" s="8">
        <v>88</v>
      </c>
      <c r="M48" s="12">
        <f t="shared" si="11"/>
        <v>0.91304347826086951</v>
      </c>
    </row>
    <row r="49" spans="1:26" x14ac:dyDescent="0.2">
      <c r="A49" t="s">
        <v>10</v>
      </c>
      <c r="B49" s="8">
        <v>1</v>
      </c>
      <c r="C49" s="8">
        <v>1</v>
      </c>
      <c r="D49" s="9">
        <f t="shared" si="8"/>
        <v>0</v>
      </c>
      <c r="E49" s="8">
        <v>0</v>
      </c>
      <c r="F49" s="9">
        <f t="shared" si="9"/>
        <v>-1</v>
      </c>
      <c r="G49" s="8">
        <v>1</v>
      </c>
      <c r="H49" s="12">
        <f t="shared" si="10"/>
        <v>0</v>
      </c>
      <c r="I49" s="8">
        <v>1</v>
      </c>
      <c r="J49" s="8">
        <v>1</v>
      </c>
      <c r="L49" s="8">
        <v>1</v>
      </c>
      <c r="M49" s="12">
        <f t="shared" si="11"/>
        <v>0</v>
      </c>
    </row>
    <row r="50" spans="1:26" x14ac:dyDescent="0.2">
      <c r="A50" t="s">
        <v>12</v>
      </c>
      <c r="B50" s="8">
        <v>1</v>
      </c>
      <c r="C50" s="8">
        <v>2</v>
      </c>
      <c r="D50" s="9">
        <f t="shared" si="8"/>
        <v>1</v>
      </c>
      <c r="E50" s="8">
        <v>1</v>
      </c>
      <c r="F50" s="9">
        <f t="shared" si="9"/>
        <v>0</v>
      </c>
      <c r="G50" s="8">
        <v>2</v>
      </c>
      <c r="H50" s="12">
        <f t="shared" si="10"/>
        <v>1</v>
      </c>
      <c r="I50" s="8">
        <v>2</v>
      </c>
      <c r="J50" s="8">
        <v>1</v>
      </c>
      <c r="L50" s="8">
        <v>1</v>
      </c>
      <c r="M50" s="12">
        <f t="shared" si="11"/>
        <v>0</v>
      </c>
    </row>
    <row r="51" spans="1:26" x14ac:dyDescent="0.2">
      <c r="A51" t="s">
        <v>13</v>
      </c>
      <c r="B51" s="8"/>
      <c r="C51" s="8"/>
      <c r="D51" s="9"/>
      <c r="E51" s="8"/>
      <c r="F51" s="9"/>
      <c r="G51" s="8"/>
      <c r="H51" s="12"/>
      <c r="I51" s="8"/>
      <c r="J51" s="8">
        <v>1</v>
      </c>
      <c r="L51" s="8">
        <v>1</v>
      </c>
      <c r="M51" s="12"/>
    </row>
    <row r="52" spans="1:26" x14ac:dyDescent="0.2">
      <c r="A52" t="s">
        <v>41</v>
      </c>
      <c r="B52" s="8">
        <v>5</v>
      </c>
      <c r="C52" s="8">
        <v>0</v>
      </c>
      <c r="D52" s="9">
        <f t="shared" si="8"/>
        <v>-1</v>
      </c>
      <c r="E52" s="8">
        <v>0</v>
      </c>
      <c r="F52" s="9">
        <f t="shared" si="9"/>
        <v>-1</v>
      </c>
      <c r="G52" s="8">
        <v>0</v>
      </c>
      <c r="H52" s="12">
        <f t="shared" si="10"/>
        <v>-1</v>
      </c>
      <c r="I52" s="8"/>
      <c r="M52" s="12">
        <f t="shared" si="11"/>
        <v>-1</v>
      </c>
    </row>
    <row r="54" spans="1:26" x14ac:dyDescent="0.2">
      <c r="A54" t="s">
        <v>51</v>
      </c>
      <c r="B54">
        <f>SUM(B44:B52)</f>
        <v>240</v>
      </c>
      <c r="C54">
        <f t="shared" ref="C54:L54" si="12">SUM(C44:C52)</f>
        <v>242</v>
      </c>
      <c r="E54">
        <f t="shared" si="12"/>
        <v>242</v>
      </c>
      <c r="G54">
        <f t="shared" si="12"/>
        <v>242</v>
      </c>
      <c r="I54">
        <f t="shared" si="12"/>
        <v>250</v>
      </c>
      <c r="J54">
        <f t="shared" si="12"/>
        <v>260</v>
      </c>
      <c r="L54">
        <f t="shared" si="12"/>
        <v>241</v>
      </c>
    </row>
    <row r="58" spans="1:26" s="17" customFormat="1" x14ac:dyDescent="0.2">
      <c r="B58" s="20">
        <v>2006</v>
      </c>
      <c r="E58" s="17">
        <v>2007</v>
      </c>
      <c r="H58" s="17">
        <v>2008</v>
      </c>
      <c r="J58" s="17">
        <v>2009</v>
      </c>
      <c r="L58" s="17">
        <v>2010</v>
      </c>
      <c r="N58" s="17">
        <v>2011</v>
      </c>
      <c r="P58" s="17">
        <v>2012</v>
      </c>
      <c r="Q58" s="35">
        <v>2013</v>
      </c>
      <c r="R58" s="111"/>
      <c r="S58" s="35">
        <v>2014</v>
      </c>
      <c r="T58" s="111"/>
      <c r="U58" s="35">
        <v>2015</v>
      </c>
      <c r="V58" s="20"/>
      <c r="W58" s="35">
        <v>2016</v>
      </c>
      <c r="X58" s="111"/>
      <c r="Y58" s="35">
        <v>2017</v>
      </c>
      <c r="Z58" s="111"/>
    </row>
    <row r="59" spans="1:26" x14ac:dyDescent="0.2">
      <c r="A59" s="21" t="s">
        <v>74</v>
      </c>
      <c r="B59" s="16"/>
      <c r="C59" s="16"/>
      <c r="D59" s="16"/>
      <c r="E59" s="16"/>
      <c r="F59" s="16"/>
      <c r="G59" s="16"/>
      <c r="H59" s="16"/>
      <c r="I59" s="16"/>
      <c r="J59" s="16"/>
      <c r="K59" s="16"/>
      <c r="L59" s="16"/>
      <c r="M59" s="16"/>
      <c r="N59" s="16"/>
      <c r="O59" s="16"/>
      <c r="P59" s="16"/>
      <c r="Q59" s="31"/>
      <c r="R59" s="32"/>
      <c r="S59" s="31"/>
      <c r="T59" s="32"/>
      <c r="U59" s="31"/>
      <c r="V59" s="16"/>
      <c r="W59" s="31"/>
      <c r="X59" s="32"/>
      <c r="Y59" s="31"/>
      <c r="Z59" s="32"/>
    </row>
    <row r="60" spans="1:26" x14ac:dyDescent="0.2">
      <c r="A60" s="14">
        <v>0</v>
      </c>
      <c r="B60" t="s">
        <v>62</v>
      </c>
      <c r="E60" s="25" t="s">
        <v>63</v>
      </c>
      <c r="F60" s="27"/>
      <c r="G60" s="27"/>
      <c r="H60" t="s">
        <v>63</v>
      </c>
      <c r="J60" s="24" t="s">
        <v>63</v>
      </c>
      <c r="K60" s="29"/>
      <c r="L60" t="s">
        <v>174</v>
      </c>
      <c r="M60" s="29"/>
      <c r="N60" s="36" t="s">
        <v>62</v>
      </c>
      <c r="P60" s="100" t="s">
        <v>62</v>
      </c>
      <c r="Q60" s="108" t="s">
        <v>63</v>
      </c>
      <c r="R60" s="30"/>
      <c r="S60" s="22" t="s">
        <v>63</v>
      </c>
      <c r="T60" s="30"/>
      <c r="U60" s="22" t="s">
        <v>62</v>
      </c>
      <c r="W60" s="25" t="s">
        <v>63</v>
      </c>
      <c r="X60" s="30"/>
      <c r="Y60" t="s">
        <v>63</v>
      </c>
    </row>
    <row r="61" spans="1:26" x14ac:dyDescent="0.2">
      <c r="A61">
        <v>0.5</v>
      </c>
      <c r="B61" t="s">
        <v>62</v>
      </c>
      <c r="E61" s="25" t="s">
        <v>63</v>
      </c>
      <c r="F61" s="27"/>
      <c r="G61" s="27"/>
      <c r="H61" t="s">
        <v>63</v>
      </c>
      <c r="J61" s="25" t="s">
        <v>63</v>
      </c>
      <c r="K61" s="30"/>
      <c r="L61" t="s">
        <v>63</v>
      </c>
      <c r="M61" s="30"/>
      <c r="N61" s="36" t="s">
        <v>63</v>
      </c>
      <c r="P61" s="101" t="s">
        <v>62</v>
      </c>
      <c r="Q61" s="108" t="s">
        <v>63</v>
      </c>
      <c r="R61" s="30"/>
      <c r="S61" s="22" t="s">
        <v>63</v>
      </c>
      <c r="T61" s="30"/>
      <c r="U61" s="22" t="s">
        <v>62</v>
      </c>
      <c r="W61" s="25" t="s">
        <v>63</v>
      </c>
      <c r="X61" s="30"/>
      <c r="Y61" t="s">
        <v>62</v>
      </c>
    </row>
    <row r="62" spans="1:26" x14ac:dyDescent="0.2">
      <c r="A62" s="14">
        <v>1</v>
      </c>
      <c r="B62" t="s">
        <v>62</v>
      </c>
      <c r="E62" s="25" t="s">
        <v>62</v>
      </c>
      <c r="F62" s="27"/>
      <c r="G62" s="27"/>
      <c r="H62" t="s">
        <v>63</v>
      </c>
      <c r="J62" s="25" t="s">
        <v>63</v>
      </c>
      <c r="K62" s="30"/>
      <c r="L62" t="s">
        <v>174</v>
      </c>
      <c r="M62" s="30"/>
      <c r="N62" s="36" t="s">
        <v>63</v>
      </c>
      <c r="P62" s="101" t="s">
        <v>62</v>
      </c>
      <c r="Q62" s="108" t="s">
        <v>63</v>
      </c>
      <c r="R62" s="30"/>
      <c r="S62" s="22" t="s">
        <v>62</v>
      </c>
      <c r="T62" s="30"/>
      <c r="U62" s="22" t="s">
        <v>62</v>
      </c>
      <c r="W62" s="25" t="s">
        <v>62</v>
      </c>
      <c r="X62" s="30"/>
      <c r="Y62" t="s">
        <v>63</v>
      </c>
    </row>
    <row r="63" spans="1:26" x14ac:dyDescent="0.2">
      <c r="A63" s="14">
        <v>1.5</v>
      </c>
      <c r="B63" t="s">
        <v>62</v>
      </c>
      <c r="E63" s="25" t="s">
        <v>62</v>
      </c>
      <c r="F63" s="27"/>
      <c r="G63" s="27"/>
      <c r="H63" t="s">
        <v>63</v>
      </c>
      <c r="J63" s="25" t="s">
        <v>63</v>
      </c>
      <c r="K63" s="30"/>
      <c r="L63" t="s">
        <v>62</v>
      </c>
      <c r="M63" s="30"/>
      <c r="N63" s="36" t="s">
        <v>63</v>
      </c>
      <c r="P63" s="101" t="s">
        <v>62</v>
      </c>
      <c r="Q63" s="108" t="s">
        <v>63</v>
      </c>
      <c r="R63" s="30"/>
      <c r="S63" s="22" t="s">
        <v>63</v>
      </c>
      <c r="T63" s="30"/>
      <c r="U63" s="22" t="s">
        <v>63</v>
      </c>
      <c r="W63" s="25" t="s">
        <v>63</v>
      </c>
      <c r="X63" s="30"/>
      <c r="Y63" t="s">
        <v>63</v>
      </c>
    </row>
    <row r="64" spans="1:26" x14ac:dyDescent="0.2">
      <c r="A64" s="14">
        <v>2</v>
      </c>
      <c r="B64" t="s">
        <v>62</v>
      </c>
      <c r="E64" s="25" t="s">
        <v>63</v>
      </c>
      <c r="F64" s="27"/>
      <c r="G64" s="27"/>
      <c r="H64" t="s">
        <v>63</v>
      </c>
      <c r="J64" s="25" t="s">
        <v>63</v>
      </c>
      <c r="K64" s="30"/>
      <c r="L64" t="s">
        <v>62</v>
      </c>
      <c r="M64" s="30"/>
      <c r="N64" s="36" t="s">
        <v>63</v>
      </c>
      <c r="P64" s="101" t="s">
        <v>62</v>
      </c>
      <c r="Q64" s="108" t="s">
        <v>63</v>
      </c>
      <c r="R64" s="30"/>
      <c r="S64" s="22" t="s">
        <v>62</v>
      </c>
      <c r="T64" s="30"/>
      <c r="U64" s="22" t="s">
        <v>63</v>
      </c>
      <c r="W64" s="25" t="s">
        <v>63</v>
      </c>
      <c r="X64" s="30"/>
      <c r="Y64" t="s">
        <v>63</v>
      </c>
    </row>
    <row r="65" spans="1:25" x14ac:dyDescent="0.2">
      <c r="A65" s="14">
        <v>2.5</v>
      </c>
      <c r="B65" t="s">
        <v>62</v>
      </c>
      <c r="E65" s="25" t="s">
        <v>62</v>
      </c>
      <c r="F65" s="27"/>
      <c r="G65" s="27"/>
      <c r="H65" t="s">
        <v>63</v>
      </c>
      <c r="J65" s="25" t="s">
        <v>62</v>
      </c>
      <c r="K65" s="30"/>
      <c r="L65" t="s">
        <v>62</v>
      </c>
      <c r="M65" s="30"/>
      <c r="N65" s="36" t="s">
        <v>63</v>
      </c>
      <c r="P65" s="101" t="s">
        <v>62</v>
      </c>
      <c r="Q65" s="108" t="s">
        <v>63</v>
      </c>
      <c r="R65" s="30"/>
      <c r="S65" s="22" t="s">
        <v>63</v>
      </c>
      <c r="T65" s="30"/>
      <c r="U65" s="22" t="s">
        <v>62</v>
      </c>
      <c r="W65" s="25" t="s">
        <v>62</v>
      </c>
      <c r="X65" s="30"/>
      <c r="Y65" t="s">
        <v>62</v>
      </c>
    </row>
    <row r="66" spans="1:25" x14ac:dyDescent="0.2">
      <c r="A66" s="14">
        <v>3</v>
      </c>
      <c r="B66" t="s">
        <v>64</v>
      </c>
      <c r="E66" s="25" t="s">
        <v>65</v>
      </c>
      <c r="F66" s="27"/>
      <c r="G66" s="27"/>
      <c r="H66" t="s">
        <v>63</v>
      </c>
      <c r="J66" s="25" t="s">
        <v>62</v>
      </c>
      <c r="K66" s="30"/>
      <c r="L66" t="s">
        <v>63</v>
      </c>
      <c r="M66" s="30"/>
      <c r="N66" s="36" t="s">
        <v>63</v>
      </c>
      <c r="P66" s="101" t="s">
        <v>62</v>
      </c>
      <c r="Q66" s="108" t="s">
        <v>63</v>
      </c>
      <c r="R66" s="30"/>
      <c r="S66" s="22" t="s">
        <v>63</v>
      </c>
      <c r="T66" s="30"/>
      <c r="U66" s="22" t="s">
        <v>62</v>
      </c>
      <c r="W66" s="25" t="s">
        <v>63</v>
      </c>
      <c r="X66" s="30"/>
      <c r="Y66" t="s">
        <v>101</v>
      </c>
    </row>
    <row r="67" spans="1:25" x14ac:dyDescent="0.2">
      <c r="A67" s="14">
        <v>3.5</v>
      </c>
      <c r="B67" t="s">
        <v>62</v>
      </c>
      <c r="E67" s="25" t="s">
        <v>63</v>
      </c>
      <c r="F67" s="27"/>
      <c r="G67" s="27"/>
      <c r="H67" t="s">
        <v>62</v>
      </c>
      <c r="J67" s="25" t="s">
        <v>62</v>
      </c>
      <c r="K67" s="30"/>
      <c r="L67" t="s">
        <v>63</v>
      </c>
      <c r="M67" s="30"/>
      <c r="N67" s="36" t="s">
        <v>63</v>
      </c>
      <c r="P67" s="101" t="s">
        <v>62</v>
      </c>
      <c r="Q67" s="108" t="s">
        <v>63</v>
      </c>
      <c r="R67" s="30"/>
      <c r="S67" s="22" t="s">
        <v>63</v>
      </c>
      <c r="T67" s="30"/>
      <c r="U67" s="22" t="s">
        <v>62</v>
      </c>
      <c r="W67" s="25" t="s">
        <v>62</v>
      </c>
      <c r="X67" s="30"/>
      <c r="Y67" t="s">
        <v>63</v>
      </c>
    </row>
    <row r="68" spans="1:25" x14ac:dyDescent="0.2">
      <c r="A68" s="14">
        <v>4</v>
      </c>
      <c r="B68" t="s">
        <v>62</v>
      </c>
      <c r="E68" s="25" t="s">
        <v>65</v>
      </c>
      <c r="F68" s="27"/>
      <c r="G68" s="27"/>
      <c r="H68" t="s">
        <v>62</v>
      </c>
      <c r="J68" s="25" t="s">
        <v>62</v>
      </c>
      <c r="K68" s="30"/>
      <c r="L68" t="s">
        <v>62</v>
      </c>
      <c r="M68" s="30"/>
      <c r="N68" s="36" t="s">
        <v>63</v>
      </c>
      <c r="P68" s="101" t="s">
        <v>62</v>
      </c>
      <c r="Q68" s="108" t="s">
        <v>63</v>
      </c>
      <c r="R68" s="30"/>
      <c r="S68" s="22" t="s">
        <v>63</v>
      </c>
      <c r="T68" s="30"/>
      <c r="U68" s="22" t="s">
        <v>63</v>
      </c>
      <c r="W68" s="25" t="s">
        <v>62</v>
      </c>
      <c r="X68" s="30"/>
      <c r="Y68" t="s">
        <v>62</v>
      </c>
    </row>
    <row r="69" spans="1:25" x14ac:dyDescent="0.2">
      <c r="A69" s="14">
        <v>4.5</v>
      </c>
      <c r="B69" t="s">
        <v>64</v>
      </c>
      <c r="E69" s="25" t="s">
        <v>63</v>
      </c>
      <c r="F69" s="27" t="s">
        <v>65</v>
      </c>
      <c r="G69" s="27"/>
      <c r="H69" t="s">
        <v>63</v>
      </c>
      <c r="J69" s="25" t="s">
        <v>62</v>
      </c>
      <c r="K69" s="30"/>
      <c r="L69" t="s">
        <v>174</v>
      </c>
      <c r="M69" s="30"/>
      <c r="N69" s="36" t="s">
        <v>62</v>
      </c>
      <c r="P69" s="101" t="s">
        <v>62</v>
      </c>
      <c r="Q69" s="108" t="s">
        <v>63</v>
      </c>
      <c r="R69" s="30"/>
      <c r="S69" s="22" t="s">
        <v>63</v>
      </c>
      <c r="T69" s="30"/>
      <c r="U69" s="22" t="s">
        <v>63</v>
      </c>
      <c r="W69" s="25" t="s">
        <v>63</v>
      </c>
      <c r="X69" s="30"/>
      <c r="Y69" t="s">
        <v>62</v>
      </c>
    </row>
    <row r="70" spans="1:25" x14ac:dyDescent="0.2">
      <c r="A70" s="14">
        <v>5</v>
      </c>
      <c r="B70" t="s">
        <v>65</v>
      </c>
      <c r="E70" s="25" t="s">
        <v>62</v>
      </c>
      <c r="F70" s="27"/>
      <c r="G70" s="27"/>
      <c r="H70" t="s">
        <v>63</v>
      </c>
      <c r="J70" s="25" t="s">
        <v>62</v>
      </c>
      <c r="K70" s="30"/>
      <c r="L70" t="s">
        <v>62</v>
      </c>
      <c r="M70" s="30"/>
      <c r="N70" s="36" t="s">
        <v>63</v>
      </c>
      <c r="P70" s="101" t="s">
        <v>62</v>
      </c>
      <c r="Q70" s="108" t="s">
        <v>62</v>
      </c>
      <c r="R70" s="30"/>
      <c r="S70" s="22" t="s">
        <v>63</v>
      </c>
      <c r="T70" s="30"/>
      <c r="U70" s="22" t="s">
        <v>63</v>
      </c>
      <c r="W70" s="25" t="s">
        <v>62</v>
      </c>
      <c r="X70" s="30"/>
      <c r="Y70" t="s">
        <v>62</v>
      </c>
    </row>
    <row r="71" spans="1:25" x14ac:dyDescent="0.2">
      <c r="A71" s="14">
        <v>5.5</v>
      </c>
      <c r="B71" t="s">
        <v>62</v>
      </c>
      <c r="E71" s="25" t="s">
        <v>65</v>
      </c>
      <c r="F71" s="27"/>
      <c r="G71" s="27"/>
      <c r="H71" t="s">
        <v>63</v>
      </c>
      <c r="J71" s="25" t="s">
        <v>63</v>
      </c>
      <c r="K71" s="30"/>
      <c r="L71" t="s">
        <v>174</v>
      </c>
      <c r="M71" s="30"/>
      <c r="N71" s="36" t="s">
        <v>63</v>
      </c>
      <c r="P71" s="101" t="s">
        <v>62</v>
      </c>
      <c r="Q71" s="108" t="s">
        <v>62</v>
      </c>
      <c r="R71" s="30"/>
      <c r="S71" s="22" t="s">
        <v>62</v>
      </c>
      <c r="T71" s="30"/>
      <c r="U71" s="22" t="s">
        <v>62</v>
      </c>
      <c r="W71" s="25" t="s">
        <v>62</v>
      </c>
      <c r="X71" s="30"/>
      <c r="Y71" t="s">
        <v>62</v>
      </c>
    </row>
    <row r="72" spans="1:25" x14ac:dyDescent="0.2">
      <c r="A72" s="14">
        <v>6</v>
      </c>
      <c r="B72" t="s">
        <v>62</v>
      </c>
      <c r="E72" s="25" t="s">
        <v>62</v>
      </c>
      <c r="F72" s="27"/>
      <c r="G72" s="27"/>
      <c r="H72" t="s">
        <v>63</v>
      </c>
      <c r="J72" s="25" t="s">
        <v>63</v>
      </c>
      <c r="K72" s="30"/>
      <c r="L72" t="s">
        <v>63</v>
      </c>
      <c r="M72" s="30"/>
      <c r="N72" s="36" t="s">
        <v>63</v>
      </c>
      <c r="P72" s="101" t="s">
        <v>62</v>
      </c>
      <c r="Q72" s="108" t="s">
        <v>63</v>
      </c>
      <c r="R72" s="30"/>
      <c r="S72" s="22" t="s">
        <v>63</v>
      </c>
      <c r="T72" s="30"/>
      <c r="U72" s="22" t="s">
        <v>62</v>
      </c>
      <c r="W72" s="25" t="s">
        <v>63</v>
      </c>
      <c r="X72" s="30"/>
      <c r="Y72" t="s">
        <v>62</v>
      </c>
    </row>
    <row r="73" spans="1:25" x14ac:dyDescent="0.2">
      <c r="A73" s="14">
        <v>6.5</v>
      </c>
      <c r="B73" t="s">
        <v>62</v>
      </c>
      <c r="E73" s="25" t="s">
        <v>63</v>
      </c>
      <c r="F73" s="27"/>
      <c r="G73" s="27"/>
      <c r="H73" t="s">
        <v>63</v>
      </c>
      <c r="J73" s="25" t="s">
        <v>62</v>
      </c>
      <c r="K73" s="30"/>
      <c r="L73" t="s">
        <v>62</v>
      </c>
      <c r="M73" s="30"/>
      <c r="N73" s="36" t="s">
        <v>63</v>
      </c>
      <c r="P73" s="101" t="s">
        <v>62</v>
      </c>
      <c r="Q73" s="108" t="s">
        <v>63</v>
      </c>
      <c r="R73" s="30"/>
      <c r="S73" s="22" t="s">
        <v>63</v>
      </c>
      <c r="T73" s="30"/>
      <c r="U73" s="22" t="s">
        <v>62</v>
      </c>
      <c r="W73" s="25" t="s">
        <v>63</v>
      </c>
      <c r="X73" s="30"/>
      <c r="Y73" t="s">
        <v>63</v>
      </c>
    </row>
    <row r="74" spans="1:25" x14ac:dyDescent="0.2">
      <c r="A74" s="14">
        <v>7</v>
      </c>
      <c r="B74" t="s">
        <v>62</v>
      </c>
      <c r="E74" s="25" t="s">
        <v>65</v>
      </c>
      <c r="F74" s="27" t="s">
        <v>64</v>
      </c>
      <c r="G74" s="22" t="s">
        <v>63</v>
      </c>
      <c r="H74" s="22" t="s">
        <v>63</v>
      </c>
      <c r="J74" s="25" t="s">
        <v>62</v>
      </c>
      <c r="K74" s="30"/>
      <c r="L74" s="22" t="s">
        <v>63</v>
      </c>
      <c r="M74" s="30"/>
      <c r="N74" s="36" t="s">
        <v>62</v>
      </c>
      <c r="P74" s="101" t="s">
        <v>62</v>
      </c>
      <c r="Q74" s="108" t="s">
        <v>63</v>
      </c>
      <c r="R74" s="30"/>
      <c r="S74" s="22" t="s">
        <v>62</v>
      </c>
      <c r="T74" s="30"/>
      <c r="U74" s="22" t="s">
        <v>62</v>
      </c>
      <c r="W74" s="25" t="s">
        <v>62</v>
      </c>
      <c r="X74" s="30"/>
      <c r="Y74" t="s">
        <v>62</v>
      </c>
    </row>
    <row r="75" spans="1:25" x14ac:dyDescent="0.2">
      <c r="A75" s="14">
        <v>7.5</v>
      </c>
      <c r="B75" t="s">
        <v>62</v>
      </c>
      <c r="E75" s="25" t="s">
        <v>63</v>
      </c>
      <c r="F75" s="27"/>
      <c r="G75" s="27"/>
      <c r="H75" s="22" t="s">
        <v>63</v>
      </c>
      <c r="J75" s="25" t="s">
        <v>62</v>
      </c>
      <c r="K75" s="30"/>
      <c r="L75" s="22" t="s">
        <v>174</v>
      </c>
      <c r="M75" s="30"/>
      <c r="N75" s="36" t="s">
        <v>63</v>
      </c>
      <c r="P75" s="101" t="s">
        <v>62</v>
      </c>
      <c r="Q75" s="108" t="s">
        <v>63</v>
      </c>
      <c r="R75" s="30"/>
      <c r="S75" s="22" t="s">
        <v>63</v>
      </c>
      <c r="T75" s="30"/>
      <c r="U75" s="22" t="s">
        <v>62</v>
      </c>
      <c r="W75" s="25" t="s">
        <v>62</v>
      </c>
      <c r="X75" s="30"/>
      <c r="Y75" t="s">
        <v>63</v>
      </c>
    </row>
    <row r="76" spans="1:25" x14ac:dyDescent="0.2">
      <c r="A76" s="14">
        <v>8</v>
      </c>
      <c r="B76" t="s">
        <v>65</v>
      </c>
      <c r="E76" s="25" t="s">
        <v>65</v>
      </c>
      <c r="F76" s="27"/>
      <c r="G76" s="27"/>
      <c r="H76" s="22" t="s">
        <v>62</v>
      </c>
      <c r="J76" s="25" t="s">
        <v>63</v>
      </c>
      <c r="K76" s="30"/>
      <c r="L76" s="22" t="s">
        <v>174</v>
      </c>
      <c r="M76" s="30"/>
      <c r="N76" s="36" t="s">
        <v>62</v>
      </c>
      <c r="P76" s="101" t="s">
        <v>62</v>
      </c>
      <c r="Q76" s="108" t="s">
        <v>62</v>
      </c>
      <c r="R76" s="30"/>
      <c r="S76" s="22" t="s">
        <v>63</v>
      </c>
      <c r="T76" s="30"/>
      <c r="U76" s="22" t="s">
        <v>62</v>
      </c>
      <c r="W76" s="25" t="s">
        <v>62</v>
      </c>
      <c r="X76" s="30"/>
      <c r="Y76" t="s">
        <v>63</v>
      </c>
    </row>
    <row r="77" spans="1:25" x14ac:dyDescent="0.2">
      <c r="A77" s="14">
        <v>8.5</v>
      </c>
      <c r="B77" t="s">
        <v>64</v>
      </c>
      <c r="E77" s="25" t="s">
        <v>63</v>
      </c>
      <c r="F77" s="27"/>
      <c r="G77" s="27"/>
      <c r="H77" s="22" t="s">
        <v>62</v>
      </c>
      <c r="J77" s="25" t="s">
        <v>62</v>
      </c>
      <c r="K77" s="30"/>
      <c r="L77" s="22" t="s">
        <v>62</v>
      </c>
      <c r="M77" s="30"/>
      <c r="N77" s="36" t="s">
        <v>63</v>
      </c>
      <c r="P77" s="101" t="s">
        <v>62</v>
      </c>
      <c r="Q77" s="108" t="s">
        <v>63</v>
      </c>
      <c r="R77" s="30"/>
      <c r="S77" s="22" t="s">
        <v>63</v>
      </c>
      <c r="T77" s="30"/>
      <c r="U77" s="22" t="s">
        <v>62</v>
      </c>
      <c r="W77" s="25" t="s">
        <v>63</v>
      </c>
      <c r="X77" s="30"/>
      <c r="Y77" t="s">
        <v>63</v>
      </c>
    </row>
    <row r="78" spans="1:25" x14ac:dyDescent="0.2">
      <c r="A78" s="14">
        <v>9</v>
      </c>
      <c r="B78" t="s">
        <v>65</v>
      </c>
      <c r="E78" s="25" t="s">
        <v>62</v>
      </c>
      <c r="F78" s="27"/>
      <c r="G78" s="27"/>
      <c r="H78" s="22" t="s">
        <v>63</v>
      </c>
      <c r="J78" s="25" t="s">
        <v>62</v>
      </c>
      <c r="K78" s="30"/>
      <c r="L78" s="22" t="s">
        <v>174</v>
      </c>
      <c r="M78" s="30"/>
      <c r="N78" s="36" t="s">
        <v>63</v>
      </c>
      <c r="P78" s="101" t="s">
        <v>62</v>
      </c>
      <c r="Q78" s="108" t="s">
        <v>63</v>
      </c>
      <c r="R78" s="30"/>
      <c r="S78" s="22" t="s">
        <v>62</v>
      </c>
      <c r="T78" s="30"/>
      <c r="U78" s="22" t="s">
        <v>62</v>
      </c>
      <c r="W78" s="25" t="s">
        <v>63</v>
      </c>
      <c r="X78" s="30"/>
      <c r="Y78" t="s">
        <v>63</v>
      </c>
    </row>
    <row r="79" spans="1:25" x14ac:dyDescent="0.2">
      <c r="A79" s="14">
        <v>9.5</v>
      </c>
      <c r="B79" t="s">
        <v>62</v>
      </c>
      <c r="E79" s="25" t="s">
        <v>65</v>
      </c>
      <c r="F79" s="27"/>
      <c r="G79" s="27"/>
      <c r="H79" s="22" t="s">
        <v>63</v>
      </c>
      <c r="J79" s="25" t="s">
        <v>63</v>
      </c>
      <c r="K79" s="30"/>
      <c r="L79" s="22" t="s">
        <v>174</v>
      </c>
      <c r="M79" s="30"/>
      <c r="N79" s="36" t="s">
        <v>63</v>
      </c>
      <c r="P79" s="101" t="s">
        <v>62</v>
      </c>
      <c r="Q79" s="108" t="s">
        <v>62</v>
      </c>
      <c r="R79" s="30"/>
      <c r="S79" s="22" t="s">
        <v>62</v>
      </c>
      <c r="T79" s="30"/>
      <c r="U79" s="22" t="s">
        <v>62</v>
      </c>
      <c r="W79" s="25" t="s">
        <v>62</v>
      </c>
      <c r="X79" s="30"/>
      <c r="Y79" t="s">
        <v>62</v>
      </c>
    </row>
    <row r="80" spans="1:25" x14ac:dyDescent="0.2">
      <c r="A80" s="14">
        <v>10</v>
      </c>
      <c r="B80" t="s">
        <v>64</v>
      </c>
      <c r="E80" s="25" t="s">
        <v>63</v>
      </c>
      <c r="F80" s="27"/>
      <c r="G80" s="27"/>
      <c r="H80" s="22" t="s">
        <v>63</v>
      </c>
      <c r="J80" s="25" t="s">
        <v>63</v>
      </c>
      <c r="K80" s="30"/>
      <c r="L80" s="22" t="s">
        <v>63</v>
      </c>
      <c r="M80" s="30"/>
      <c r="N80" s="36" t="s">
        <v>63</v>
      </c>
      <c r="P80" s="101" t="s">
        <v>62</v>
      </c>
      <c r="Q80" s="108" t="s">
        <v>63</v>
      </c>
      <c r="R80" s="30"/>
      <c r="S80" s="22" t="s">
        <v>62</v>
      </c>
      <c r="T80" s="30"/>
      <c r="U80" s="22" t="s">
        <v>62</v>
      </c>
      <c r="W80" s="25" t="s">
        <v>62</v>
      </c>
      <c r="X80" s="30"/>
      <c r="Y80" t="s">
        <v>63</v>
      </c>
    </row>
    <row r="81" spans="1:25" x14ac:dyDescent="0.2">
      <c r="A81" s="14">
        <v>10.5</v>
      </c>
      <c r="B81" t="s">
        <v>62</v>
      </c>
      <c r="E81" s="25" t="s">
        <v>62</v>
      </c>
      <c r="F81" s="27"/>
      <c r="G81" s="27"/>
      <c r="H81" s="22" t="s">
        <v>63</v>
      </c>
      <c r="J81" s="25" t="s">
        <v>63</v>
      </c>
      <c r="K81" s="30"/>
      <c r="L81" s="22" t="s">
        <v>62</v>
      </c>
      <c r="M81" s="30"/>
      <c r="N81" s="36" t="s">
        <v>63</v>
      </c>
      <c r="P81" s="101" t="s">
        <v>62</v>
      </c>
      <c r="Q81" s="108" t="s">
        <v>63</v>
      </c>
      <c r="R81" s="30"/>
      <c r="S81" s="22" t="s">
        <v>62</v>
      </c>
      <c r="T81" s="30"/>
      <c r="U81" s="22" t="s">
        <v>63</v>
      </c>
      <c r="W81" s="25" t="s">
        <v>62</v>
      </c>
      <c r="X81" s="30"/>
      <c r="Y81" t="s">
        <v>101</v>
      </c>
    </row>
    <row r="82" spans="1:25" x14ac:dyDescent="0.2">
      <c r="A82" s="14">
        <v>11</v>
      </c>
      <c r="B82" t="s">
        <v>62</v>
      </c>
      <c r="E82" s="25" t="s">
        <v>63</v>
      </c>
      <c r="F82" s="27"/>
      <c r="G82" s="27"/>
      <c r="H82" s="22" t="s">
        <v>62</v>
      </c>
      <c r="J82" s="25" t="s">
        <v>62</v>
      </c>
      <c r="K82" s="30"/>
      <c r="L82" s="22" t="s">
        <v>62</v>
      </c>
      <c r="M82" s="30"/>
      <c r="N82" s="36" t="s">
        <v>63</v>
      </c>
      <c r="P82" s="101" t="s">
        <v>62</v>
      </c>
      <c r="Q82" s="108" t="s">
        <v>63</v>
      </c>
      <c r="R82" s="30"/>
      <c r="S82" s="22" t="s">
        <v>63</v>
      </c>
      <c r="T82" s="30"/>
      <c r="U82" s="22" t="s">
        <v>62</v>
      </c>
      <c r="W82" s="25" t="s">
        <v>63</v>
      </c>
      <c r="X82" s="30"/>
      <c r="Y82" t="s">
        <v>101</v>
      </c>
    </row>
    <row r="83" spans="1:25" x14ac:dyDescent="0.2">
      <c r="A83" s="14">
        <v>11.5</v>
      </c>
      <c r="B83" t="s">
        <v>63</v>
      </c>
      <c r="E83" s="25" t="s">
        <v>63</v>
      </c>
      <c r="F83" s="27"/>
      <c r="G83" s="27"/>
      <c r="H83" s="22" t="s">
        <v>62</v>
      </c>
      <c r="J83" s="25" t="s">
        <v>62</v>
      </c>
      <c r="K83" s="30"/>
      <c r="L83" s="22" t="s">
        <v>62</v>
      </c>
      <c r="M83" s="30"/>
      <c r="N83" s="36" t="s">
        <v>63</v>
      </c>
      <c r="P83" s="101" t="s">
        <v>62</v>
      </c>
      <c r="Q83" s="108" t="s">
        <v>63</v>
      </c>
      <c r="R83" s="30"/>
      <c r="S83" s="22" t="s">
        <v>63</v>
      </c>
      <c r="T83" s="30"/>
      <c r="U83" s="22" t="s">
        <v>62</v>
      </c>
      <c r="W83" s="25" t="s">
        <v>63</v>
      </c>
      <c r="X83" s="30"/>
      <c r="Y83" t="s">
        <v>101</v>
      </c>
    </row>
    <row r="84" spans="1:25" x14ac:dyDescent="0.2">
      <c r="A84" s="14">
        <v>12</v>
      </c>
      <c r="B84" t="s">
        <v>62</v>
      </c>
      <c r="E84" s="25" t="s">
        <v>65</v>
      </c>
      <c r="F84" s="27"/>
      <c r="G84" s="27"/>
      <c r="H84" s="22" t="s">
        <v>63</v>
      </c>
      <c r="J84" s="25" t="s">
        <v>62</v>
      </c>
      <c r="K84" s="30"/>
      <c r="L84" s="22" t="s">
        <v>62</v>
      </c>
      <c r="M84" s="30"/>
      <c r="N84" s="36" t="s">
        <v>63</v>
      </c>
      <c r="P84" s="101" t="s">
        <v>62</v>
      </c>
      <c r="Q84" s="108" t="s">
        <v>62</v>
      </c>
      <c r="R84" s="30"/>
      <c r="S84" s="22" t="s">
        <v>63</v>
      </c>
      <c r="T84" s="30"/>
      <c r="U84" s="22" t="s">
        <v>63</v>
      </c>
      <c r="W84" s="25" t="s">
        <v>63</v>
      </c>
      <c r="X84" s="30"/>
      <c r="Y84" t="s">
        <v>101</v>
      </c>
    </row>
    <row r="85" spans="1:25" x14ac:dyDescent="0.2">
      <c r="A85" s="14">
        <v>12.5</v>
      </c>
      <c r="B85" t="s">
        <v>62</v>
      </c>
      <c r="E85" s="25" t="s">
        <v>62</v>
      </c>
      <c r="F85" s="27"/>
      <c r="G85" s="27"/>
      <c r="H85" s="22" t="s">
        <v>63</v>
      </c>
      <c r="J85" s="25" t="s">
        <v>62</v>
      </c>
      <c r="K85" s="30"/>
      <c r="L85" s="22" t="s">
        <v>62</v>
      </c>
      <c r="M85" s="30"/>
      <c r="N85" s="36" t="s">
        <v>63</v>
      </c>
      <c r="P85" s="101" t="s">
        <v>62</v>
      </c>
      <c r="Q85" s="108" t="s">
        <v>63</v>
      </c>
      <c r="R85" s="30"/>
      <c r="S85" s="22" t="s">
        <v>63</v>
      </c>
      <c r="T85" s="30"/>
      <c r="U85" s="22" t="s">
        <v>62</v>
      </c>
      <c r="W85" s="25" t="s">
        <v>62</v>
      </c>
      <c r="X85" s="30"/>
      <c r="Y85" t="s">
        <v>101</v>
      </c>
    </row>
    <row r="86" spans="1:25" x14ac:dyDescent="0.2">
      <c r="A86" s="14">
        <v>13</v>
      </c>
      <c r="B86" t="s">
        <v>65</v>
      </c>
      <c r="C86" t="s">
        <v>64</v>
      </c>
      <c r="E86" s="25" t="s">
        <v>63</v>
      </c>
      <c r="F86" s="27"/>
      <c r="G86" s="27"/>
      <c r="H86" s="22" t="s">
        <v>63</v>
      </c>
      <c r="J86" s="25" t="s">
        <v>62</v>
      </c>
      <c r="K86" s="30"/>
      <c r="L86" s="22" t="s">
        <v>62</v>
      </c>
      <c r="M86" s="30"/>
      <c r="N86" s="36" t="s">
        <v>63</v>
      </c>
      <c r="P86" s="101" t="s">
        <v>62</v>
      </c>
      <c r="Q86" s="108" t="s">
        <v>63</v>
      </c>
      <c r="R86" s="30"/>
      <c r="S86" s="22" t="s">
        <v>63</v>
      </c>
      <c r="T86" s="30"/>
      <c r="U86" s="22" t="s">
        <v>62</v>
      </c>
      <c r="W86" s="25" t="s">
        <v>62</v>
      </c>
      <c r="X86" s="30"/>
      <c r="Y86" t="s">
        <v>63</v>
      </c>
    </row>
    <row r="87" spans="1:25" x14ac:dyDescent="0.2">
      <c r="A87" s="14">
        <v>13.5</v>
      </c>
      <c r="B87" t="s">
        <v>62</v>
      </c>
      <c r="E87" s="25" t="s">
        <v>63</v>
      </c>
      <c r="F87" s="27"/>
      <c r="G87" s="27"/>
      <c r="H87" s="22" t="s">
        <v>63</v>
      </c>
      <c r="J87" s="25" t="s">
        <v>63</v>
      </c>
      <c r="K87" s="30"/>
      <c r="L87" s="22" t="s">
        <v>63</v>
      </c>
      <c r="M87" s="30"/>
      <c r="N87" s="36" t="s">
        <v>63</v>
      </c>
      <c r="P87" s="101" t="s">
        <v>62</v>
      </c>
      <c r="Q87" s="108" t="s">
        <v>62</v>
      </c>
      <c r="R87" s="30"/>
      <c r="S87" s="22" t="s">
        <v>63</v>
      </c>
      <c r="T87" s="30"/>
      <c r="U87" s="22" t="s">
        <v>62</v>
      </c>
      <c r="W87" s="25" t="s">
        <v>62</v>
      </c>
      <c r="X87" s="30"/>
      <c r="Y87" t="s">
        <v>101</v>
      </c>
    </row>
    <row r="88" spans="1:25" x14ac:dyDescent="0.2">
      <c r="A88" s="14">
        <v>14</v>
      </c>
      <c r="B88" t="s">
        <v>62</v>
      </c>
      <c r="E88" s="25" t="s">
        <v>62</v>
      </c>
      <c r="F88" s="27"/>
      <c r="G88" s="27"/>
      <c r="H88" s="22" t="s">
        <v>63</v>
      </c>
      <c r="J88" s="25" t="s">
        <v>63</v>
      </c>
      <c r="K88" s="30"/>
      <c r="L88" s="22" t="s">
        <v>62</v>
      </c>
      <c r="M88" s="30"/>
      <c r="N88" s="36" t="s">
        <v>63</v>
      </c>
      <c r="P88" s="101" t="s">
        <v>62</v>
      </c>
      <c r="Q88" s="108" t="s">
        <v>62</v>
      </c>
      <c r="R88" s="30"/>
      <c r="S88" s="22" t="s">
        <v>63</v>
      </c>
      <c r="T88" s="30"/>
      <c r="U88" s="22" t="s">
        <v>62</v>
      </c>
      <c r="W88" s="25" t="s">
        <v>62</v>
      </c>
      <c r="X88" s="30"/>
      <c r="Y88" t="s">
        <v>62</v>
      </c>
    </row>
    <row r="89" spans="1:25" x14ac:dyDescent="0.2">
      <c r="A89" s="14">
        <v>14.5</v>
      </c>
      <c r="B89" t="s">
        <v>62</v>
      </c>
      <c r="E89" s="25" t="s">
        <v>63</v>
      </c>
      <c r="F89" s="27"/>
      <c r="G89" s="27"/>
      <c r="H89" s="22" t="s">
        <v>63</v>
      </c>
      <c r="J89" s="25" t="s">
        <v>63</v>
      </c>
      <c r="K89" s="30"/>
      <c r="L89" s="22" t="s">
        <v>62</v>
      </c>
      <c r="M89" s="30"/>
      <c r="N89" s="36" t="s">
        <v>63</v>
      </c>
      <c r="P89" s="101" t="s">
        <v>62</v>
      </c>
      <c r="Q89" s="108" t="s">
        <v>63</v>
      </c>
      <c r="R89" s="30"/>
      <c r="S89" s="22" t="s">
        <v>63</v>
      </c>
      <c r="T89" s="30"/>
      <c r="U89" s="22" t="s">
        <v>62</v>
      </c>
      <c r="W89" s="25" t="s">
        <v>63</v>
      </c>
      <c r="X89" s="30"/>
      <c r="Y89" t="s">
        <v>62</v>
      </c>
    </row>
    <row r="90" spans="1:25" x14ac:dyDescent="0.2">
      <c r="A90" s="14">
        <v>15</v>
      </c>
      <c r="B90" t="s">
        <v>62</v>
      </c>
      <c r="E90" s="25" t="s">
        <v>63</v>
      </c>
      <c r="F90" s="27"/>
      <c r="G90" s="27"/>
      <c r="H90" s="22" t="s">
        <v>62</v>
      </c>
      <c r="J90" s="25" t="s">
        <v>62</v>
      </c>
      <c r="K90" s="30"/>
      <c r="L90" s="22" t="s">
        <v>174</v>
      </c>
      <c r="M90" s="30"/>
      <c r="N90" s="36" t="s">
        <v>62</v>
      </c>
      <c r="P90" s="101" t="s">
        <v>62</v>
      </c>
      <c r="Q90" s="108" t="s">
        <v>63</v>
      </c>
      <c r="R90" s="30"/>
      <c r="S90" s="22" t="s">
        <v>63</v>
      </c>
      <c r="T90" s="30"/>
      <c r="U90" s="22" t="s">
        <v>63</v>
      </c>
      <c r="W90" s="25" t="s">
        <v>62</v>
      </c>
      <c r="X90" s="30"/>
      <c r="Y90" t="s">
        <v>62</v>
      </c>
    </row>
    <row r="91" spans="1:25" x14ac:dyDescent="0.2">
      <c r="A91" s="14">
        <v>15.5</v>
      </c>
      <c r="B91" t="s">
        <v>62</v>
      </c>
      <c r="E91" s="25" t="s">
        <v>62</v>
      </c>
      <c r="F91" s="27"/>
      <c r="G91" s="27"/>
      <c r="H91" s="22" t="s">
        <v>63</v>
      </c>
      <c r="J91" s="25" t="s">
        <v>63</v>
      </c>
      <c r="K91" s="30"/>
      <c r="L91" s="22" t="s">
        <v>62</v>
      </c>
      <c r="M91" s="30"/>
      <c r="N91" s="36" t="s">
        <v>63</v>
      </c>
      <c r="P91" s="101" t="s">
        <v>62</v>
      </c>
      <c r="Q91" s="108" t="s">
        <v>63</v>
      </c>
      <c r="R91" s="30"/>
      <c r="S91" s="22" t="s">
        <v>62</v>
      </c>
      <c r="T91" s="30"/>
      <c r="U91" s="22" t="s">
        <v>63</v>
      </c>
      <c r="W91" s="25" t="s">
        <v>62</v>
      </c>
      <c r="X91" s="30"/>
      <c r="Y91" t="s">
        <v>62</v>
      </c>
    </row>
    <row r="92" spans="1:25" x14ac:dyDescent="0.2">
      <c r="A92" s="14">
        <v>16</v>
      </c>
      <c r="B92" t="s">
        <v>62</v>
      </c>
      <c r="E92" s="25" t="s">
        <v>65</v>
      </c>
      <c r="F92" s="27" t="s">
        <v>63</v>
      </c>
      <c r="G92" s="27"/>
      <c r="H92" s="22" t="s">
        <v>63</v>
      </c>
      <c r="J92" s="25" t="s">
        <v>63</v>
      </c>
      <c r="K92" s="30"/>
      <c r="L92" s="22" t="s">
        <v>63</v>
      </c>
      <c r="M92" s="30"/>
      <c r="N92" s="36" t="s">
        <v>62</v>
      </c>
      <c r="P92" s="101" t="s">
        <v>62</v>
      </c>
      <c r="Q92" s="108" t="s">
        <v>63</v>
      </c>
      <c r="R92" s="30"/>
      <c r="S92" s="22" t="s">
        <v>63</v>
      </c>
      <c r="T92" s="30"/>
      <c r="U92" s="22" t="s">
        <v>63</v>
      </c>
      <c r="W92" s="25" t="s">
        <v>63</v>
      </c>
      <c r="X92" s="30"/>
      <c r="Y92" t="s">
        <v>63</v>
      </c>
    </row>
    <row r="93" spans="1:25" x14ac:dyDescent="0.2">
      <c r="A93" s="14">
        <v>16.5</v>
      </c>
      <c r="B93" t="s">
        <v>65</v>
      </c>
      <c r="E93" s="25" t="s">
        <v>62</v>
      </c>
      <c r="F93" s="27"/>
      <c r="G93" s="27"/>
      <c r="H93" s="22" t="s">
        <v>63</v>
      </c>
      <c r="J93" s="25" t="s">
        <v>63</v>
      </c>
      <c r="K93" s="30"/>
      <c r="L93" s="22" t="s">
        <v>174</v>
      </c>
      <c r="M93" s="30"/>
      <c r="N93" s="36" t="s">
        <v>63</v>
      </c>
      <c r="P93" s="101" t="s">
        <v>62</v>
      </c>
      <c r="Q93" s="108" t="s">
        <v>62</v>
      </c>
      <c r="R93" s="30"/>
      <c r="S93" s="22" t="s">
        <v>63</v>
      </c>
      <c r="T93" s="30"/>
      <c r="U93" s="22" t="s">
        <v>62</v>
      </c>
      <c r="W93" s="25" t="s">
        <v>63</v>
      </c>
      <c r="X93" s="30"/>
      <c r="Y93" t="s">
        <v>63</v>
      </c>
    </row>
    <row r="94" spans="1:25" x14ac:dyDescent="0.2">
      <c r="A94" s="14">
        <v>17</v>
      </c>
      <c r="B94" t="s">
        <v>62</v>
      </c>
      <c r="E94" s="25" t="s">
        <v>62</v>
      </c>
      <c r="F94" s="27"/>
      <c r="G94" s="27"/>
      <c r="H94" s="22" t="s">
        <v>63</v>
      </c>
      <c r="J94" s="25" t="s">
        <v>62</v>
      </c>
      <c r="K94" s="30"/>
      <c r="L94" s="22" t="s">
        <v>62</v>
      </c>
      <c r="M94" s="30"/>
      <c r="N94" s="36" t="s">
        <v>63</v>
      </c>
      <c r="P94" s="101" t="s">
        <v>62</v>
      </c>
      <c r="Q94" s="108" t="s">
        <v>62</v>
      </c>
      <c r="R94" s="30"/>
      <c r="S94" s="22" t="s">
        <v>63</v>
      </c>
      <c r="T94" s="30"/>
      <c r="U94" s="22" t="s">
        <v>62</v>
      </c>
      <c r="W94" s="25" t="s">
        <v>63</v>
      </c>
      <c r="X94" s="30"/>
      <c r="Y94" t="s">
        <v>63</v>
      </c>
    </row>
    <row r="95" spans="1:25" x14ac:dyDescent="0.2">
      <c r="A95" s="14">
        <v>17.5</v>
      </c>
      <c r="B95" t="s">
        <v>62</v>
      </c>
      <c r="E95" s="25" t="s">
        <v>63</v>
      </c>
      <c r="F95" s="27"/>
      <c r="G95" s="27"/>
      <c r="H95" s="22" t="s">
        <v>63</v>
      </c>
      <c r="J95" s="25" t="s">
        <v>62</v>
      </c>
      <c r="K95" s="30"/>
      <c r="L95" s="22" t="s">
        <v>174</v>
      </c>
      <c r="M95" s="30"/>
      <c r="N95" s="36" t="s">
        <v>62</v>
      </c>
      <c r="P95" s="101" t="s">
        <v>62</v>
      </c>
      <c r="Q95" s="108" t="s">
        <v>63</v>
      </c>
      <c r="R95" s="30"/>
      <c r="S95" s="22" t="s">
        <v>63</v>
      </c>
      <c r="T95" s="30"/>
      <c r="U95" s="22" t="s">
        <v>62</v>
      </c>
      <c r="W95" s="25" t="s">
        <v>62</v>
      </c>
      <c r="X95" s="30"/>
      <c r="Y95" t="s">
        <v>63</v>
      </c>
    </row>
    <row r="96" spans="1:25" x14ac:dyDescent="0.2">
      <c r="A96" s="14">
        <v>18</v>
      </c>
      <c r="B96" t="s">
        <v>63</v>
      </c>
      <c r="E96" s="25" t="s">
        <v>63</v>
      </c>
      <c r="F96" s="27"/>
      <c r="G96" s="27"/>
      <c r="H96" s="22" t="s">
        <v>63</v>
      </c>
      <c r="J96" s="25" t="s">
        <v>62</v>
      </c>
      <c r="K96" s="30"/>
      <c r="L96" s="22" t="s">
        <v>62</v>
      </c>
      <c r="M96" s="30"/>
      <c r="N96" s="36" t="s">
        <v>63</v>
      </c>
      <c r="P96" s="101" t="s">
        <v>62</v>
      </c>
      <c r="Q96" s="108" t="s">
        <v>63</v>
      </c>
      <c r="R96" s="30"/>
      <c r="S96" s="22" t="s">
        <v>63</v>
      </c>
      <c r="T96" s="30"/>
      <c r="U96" s="22" t="s">
        <v>62</v>
      </c>
      <c r="W96" s="25" t="s">
        <v>63</v>
      </c>
      <c r="X96" s="30"/>
      <c r="Y96" t="s">
        <v>62</v>
      </c>
    </row>
    <row r="97" spans="1:25" x14ac:dyDescent="0.2">
      <c r="A97" s="14">
        <v>18.5</v>
      </c>
      <c r="B97" t="s">
        <v>62</v>
      </c>
      <c r="E97" s="25" t="s">
        <v>63</v>
      </c>
      <c r="F97" s="27" t="s">
        <v>65</v>
      </c>
      <c r="G97" s="27"/>
      <c r="H97" s="22" t="s">
        <v>63</v>
      </c>
      <c r="J97" s="25" t="s">
        <v>62</v>
      </c>
      <c r="K97" s="30"/>
      <c r="L97" s="22" t="s">
        <v>62</v>
      </c>
      <c r="M97" s="30"/>
      <c r="N97" s="36" t="s">
        <v>63</v>
      </c>
      <c r="P97" s="101" t="s">
        <v>62</v>
      </c>
      <c r="Q97" s="108" t="s">
        <v>63</v>
      </c>
      <c r="R97" s="30"/>
      <c r="S97" s="22" t="s">
        <v>63</v>
      </c>
      <c r="T97" s="30"/>
      <c r="U97" s="22" t="s">
        <v>62</v>
      </c>
      <c r="W97" s="25" t="s">
        <v>62</v>
      </c>
      <c r="X97" s="30"/>
      <c r="Y97" t="s">
        <v>62</v>
      </c>
    </row>
    <row r="98" spans="1:25" x14ac:dyDescent="0.2">
      <c r="A98" s="14">
        <v>19</v>
      </c>
      <c r="B98" t="s">
        <v>62</v>
      </c>
      <c r="E98" s="25" t="s">
        <v>62</v>
      </c>
      <c r="F98" s="27"/>
      <c r="G98" s="27"/>
      <c r="H98" s="22" t="s">
        <v>63</v>
      </c>
      <c r="J98" s="25" t="s">
        <v>63</v>
      </c>
      <c r="K98" s="30"/>
      <c r="L98" s="22" t="s">
        <v>62</v>
      </c>
      <c r="M98" s="30"/>
      <c r="N98" s="36" t="s">
        <v>63</v>
      </c>
      <c r="P98" s="101" t="s">
        <v>62</v>
      </c>
      <c r="Q98" s="108" t="s">
        <v>63</v>
      </c>
      <c r="R98" s="30"/>
      <c r="S98" s="22" t="s">
        <v>63</v>
      </c>
      <c r="T98" s="30"/>
      <c r="U98" s="22" t="s">
        <v>62</v>
      </c>
      <c r="W98" s="25" t="s">
        <v>63</v>
      </c>
      <c r="X98" s="30"/>
      <c r="Y98" t="s">
        <v>62</v>
      </c>
    </row>
    <row r="99" spans="1:25" x14ac:dyDescent="0.2">
      <c r="A99" s="14">
        <v>19.5</v>
      </c>
      <c r="B99" t="s">
        <v>63</v>
      </c>
      <c r="E99" s="25" t="s">
        <v>62</v>
      </c>
      <c r="F99" s="27"/>
      <c r="G99" s="27"/>
      <c r="H99" s="22" t="s">
        <v>63</v>
      </c>
      <c r="J99" s="25" t="s">
        <v>63</v>
      </c>
      <c r="K99" s="30"/>
      <c r="L99" s="22" t="s">
        <v>62</v>
      </c>
      <c r="M99" s="30"/>
      <c r="N99" s="36" t="s">
        <v>63</v>
      </c>
      <c r="P99" s="101" t="s">
        <v>62</v>
      </c>
      <c r="Q99" s="108" t="s">
        <v>63</v>
      </c>
      <c r="R99" s="30"/>
      <c r="S99" s="22" t="s">
        <v>63</v>
      </c>
      <c r="T99" s="30"/>
      <c r="U99" s="22" t="s">
        <v>62</v>
      </c>
      <c r="W99" s="25" t="s">
        <v>62</v>
      </c>
      <c r="X99" s="30"/>
      <c r="Y99" t="s">
        <v>62</v>
      </c>
    </row>
    <row r="100" spans="1:25" x14ac:dyDescent="0.2">
      <c r="A100" s="14">
        <v>20</v>
      </c>
      <c r="B100" t="s">
        <v>62</v>
      </c>
      <c r="E100" s="25" t="s">
        <v>63</v>
      </c>
      <c r="F100" s="27"/>
      <c r="G100" s="27"/>
      <c r="H100" s="22" t="s">
        <v>62</v>
      </c>
      <c r="J100" s="25" t="s">
        <v>63</v>
      </c>
      <c r="K100" s="30"/>
      <c r="L100" s="22" t="s">
        <v>62</v>
      </c>
      <c r="M100" s="30"/>
      <c r="N100" s="36" t="s">
        <v>63</v>
      </c>
      <c r="P100" s="101" t="s">
        <v>62</v>
      </c>
      <c r="Q100" s="108" t="s">
        <v>63</v>
      </c>
      <c r="R100" s="30"/>
      <c r="S100" s="22" t="s">
        <v>63</v>
      </c>
      <c r="T100" s="30"/>
      <c r="U100" s="22" t="s">
        <v>62</v>
      </c>
      <c r="W100" s="25" t="s">
        <v>63</v>
      </c>
      <c r="X100" s="30"/>
      <c r="Y100" t="s">
        <v>62</v>
      </c>
    </row>
    <row r="101" spans="1:25" x14ac:dyDescent="0.2">
      <c r="A101" s="14">
        <v>20.5</v>
      </c>
      <c r="B101" t="s">
        <v>62</v>
      </c>
      <c r="E101" s="25" t="s">
        <v>63</v>
      </c>
      <c r="F101" s="27"/>
      <c r="G101" s="27"/>
      <c r="H101" s="22" t="s">
        <v>62</v>
      </c>
      <c r="J101" s="25" t="s">
        <v>62</v>
      </c>
      <c r="K101" s="30"/>
      <c r="L101" s="22" t="s">
        <v>174</v>
      </c>
      <c r="M101" s="30"/>
      <c r="N101" s="36" t="s">
        <v>63</v>
      </c>
      <c r="P101" s="101" t="s">
        <v>62</v>
      </c>
      <c r="Q101" s="108" t="s">
        <v>63</v>
      </c>
      <c r="R101" s="30"/>
      <c r="S101" s="22" t="s">
        <v>63</v>
      </c>
      <c r="T101" s="30"/>
      <c r="U101" s="22" t="s">
        <v>62</v>
      </c>
      <c r="W101" s="25" t="s">
        <v>62</v>
      </c>
      <c r="X101" s="30"/>
      <c r="Y101" t="s">
        <v>62</v>
      </c>
    </row>
    <row r="102" spans="1:25" x14ac:dyDescent="0.2">
      <c r="A102" s="14">
        <v>21</v>
      </c>
      <c r="B102" t="s">
        <v>64</v>
      </c>
      <c r="C102" t="s">
        <v>63</v>
      </c>
      <c r="E102" s="25" t="s">
        <v>63</v>
      </c>
      <c r="F102" s="22" t="s">
        <v>65</v>
      </c>
      <c r="G102" s="27"/>
      <c r="H102" s="22" t="s">
        <v>63</v>
      </c>
      <c r="I102" s="22" t="s">
        <v>65</v>
      </c>
      <c r="J102" s="25" t="s">
        <v>62</v>
      </c>
      <c r="K102" s="30"/>
      <c r="L102" s="22" t="s">
        <v>65</v>
      </c>
      <c r="M102" s="49" t="s">
        <v>174</v>
      </c>
      <c r="N102" s="36" t="s">
        <v>63</v>
      </c>
      <c r="P102" s="101" t="s">
        <v>62</v>
      </c>
      <c r="Q102" s="108" t="s">
        <v>63</v>
      </c>
      <c r="R102" s="30"/>
      <c r="S102" s="22" t="s">
        <v>63</v>
      </c>
      <c r="T102" s="30"/>
      <c r="U102" s="22" t="s">
        <v>62</v>
      </c>
      <c r="W102" s="25" t="s">
        <v>62</v>
      </c>
      <c r="X102" s="30"/>
      <c r="Y102" t="s">
        <v>62</v>
      </c>
    </row>
    <row r="103" spans="1:25" x14ac:dyDescent="0.2">
      <c r="A103" s="14">
        <v>21.5</v>
      </c>
      <c r="B103" t="s">
        <v>65</v>
      </c>
      <c r="E103" s="25" t="s">
        <v>63</v>
      </c>
      <c r="F103" s="27" t="s">
        <v>65</v>
      </c>
      <c r="G103" s="27"/>
      <c r="H103" s="22" t="s">
        <v>63</v>
      </c>
      <c r="J103" s="25" t="s">
        <v>63</v>
      </c>
      <c r="K103" s="30"/>
      <c r="L103" s="22" t="s">
        <v>174</v>
      </c>
      <c r="M103" s="30"/>
      <c r="N103" s="36" t="s">
        <v>63</v>
      </c>
      <c r="P103" s="101" t="s">
        <v>62</v>
      </c>
      <c r="Q103" s="108" t="s">
        <v>63</v>
      </c>
      <c r="R103" s="30"/>
      <c r="S103" s="22" t="s">
        <v>63</v>
      </c>
      <c r="T103" s="30"/>
      <c r="U103" s="22" t="s">
        <v>62</v>
      </c>
      <c r="W103" s="25" t="s">
        <v>63</v>
      </c>
      <c r="X103" s="30"/>
      <c r="Y103" t="s">
        <v>63</v>
      </c>
    </row>
    <row r="104" spans="1:25" x14ac:dyDescent="0.2">
      <c r="A104" s="14">
        <v>22</v>
      </c>
      <c r="B104" t="s">
        <v>62</v>
      </c>
      <c r="E104" s="25" t="s">
        <v>63</v>
      </c>
      <c r="F104" s="27"/>
      <c r="G104" s="27"/>
      <c r="H104" s="22" t="s">
        <v>63</v>
      </c>
      <c r="J104" s="25" t="s">
        <v>63</v>
      </c>
      <c r="K104" s="30"/>
      <c r="L104" s="22" t="s">
        <v>62</v>
      </c>
      <c r="M104" s="30"/>
      <c r="N104" s="36" t="s">
        <v>63</v>
      </c>
      <c r="P104" s="101" t="s">
        <v>62</v>
      </c>
      <c r="Q104" s="108" t="s">
        <v>63</v>
      </c>
      <c r="R104" s="30"/>
      <c r="S104" s="22" t="s">
        <v>63</v>
      </c>
      <c r="T104" s="30"/>
      <c r="U104" s="22" t="s">
        <v>62</v>
      </c>
      <c r="W104" s="25" t="s">
        <v>63</v>
      </c>
      <c r="X104" s="30"/>
      <c r="Y104" t="s">
        <v>63</v>
      </c>
    </row>
    <row r="105" spans="1:25" x14ac:dyDescent="0.2">
      <c r="A105" s="14">
        <v>22.5</v>
      </c>
      <c r="B105" t="s">
        <v>62</v>
      </c>
      <c r="E105" s="25" t="s">
        <v>65</v>
      </c>
      <c r="F105" s="27"/>
      <c r="G105" s="27"/>
      <c r="H105" s="22" t="s">
        <v>62</v>
      </c>
      <c r="J105" s="25" t="s">
        <v>62</v>
      </c>
      <c r="K105" s="30"/>
      <c r="L105" s="22" t="s">
        <v>63</v>
      </c>
      <c r="M105" s="30"/>
      <c r="N105" s="36" t="s">
        <v>63</v>
      </c>
      <c r="P105" s="101" t="s">
        <v>62</v>
      </c>
      <c r="Q105" s="108" t="s">
        <v>62</v>
      </c>
      <c r="R105" s="30"/>
      <c r="S105" s="22" t="s">
        <v>62</v>
      </c>
      <c r="T105" s="30"/>
      <c r="U105" s="22" t="s">
        <v>62</v>
      </c>
      <c r="W105" s="25" t="s">
        <v>63</v>
      </c>
      <c r="X105" s="30"/>
      <c r="Y105" t="s">
        <v>63</v>
      </c>
    </row>
    <row r="106" spans="1:25" x14ac:dyDescent="0.2">
      <c r="A106" s="14">
        <v>23</v>
      </c>
      <c r="B106" t="s">
        <v>62</v>
      </c>
      <c r="E106" s="25" t="s">
        <v>62</v>
      </c>
      <c r="F106" s="27"/>
      <c r="G106" s="27"/>
      <c r="H106" s="22" t="s">
        <v>63</v>
      </c>
      <c r="J106" s="25" t="s">
        <v>62</v>
      </c>
      <c r="K106" s="30"/>
      <c r="L106" s="22" t="s">
        <v>62</v>
      </c>
      <c r="M106" s="30"/>
      <c r="N106" s="36" t="s">
        <v>63</v>
      </c>
      <c r="P106" s="101" t="s">
        <v>62</v>
      </c>
      <c r="Q106" s="108" t="s">
        <v>63</v>
      </c>
      <c r="R106" s="30"/>
      <c r="S106" s="22" t="s">
        <v>63</v>
      </c>
      <c r="T106" s="30"/>
      <c r="U106" s="22" t="s">
        <v>63</v>
      </c>
      <c r="W106" s="25" t="s">
        <v>63</v>
      </c>
      <c r="X106" s="30"/>
      <c r="Y106" t="s">
        <v>62</v>
      </c>
    </row>
    <row r="107" spans="1:25" x14ac:dyDescent="0.2">
      <c r="A107" s="14">
        <v>23.5</v>
      </c>
      <c r="B107" t="s">
        <v>62</v>
      </c>
      <c r="E107" s="25" t="s">
        <v>63</v>
      </c>
      <c r="F107" s="27"/>
      <c r="G107" s="27"/>
      <c r="H107" s="22" t="s">
        <v>63</v>
      </c>
      <c r="J107" s="25" t="s">
        <v>62</v>
      </c>
      <c r="K107" s="30"/>
      <c r="L107" s="22" t="s">
        <v>62</v>
      </c>
      <c r="M107" s="30"/>
      <c r="N107" s="36" t="s">
        <v>63</v>
      </c>
      <c r="P107" s="101" t="s">
        <v>62</v>
      </c>
      <c r="Q107" s="108" t="s">
        <v>63</v>
      </c>
      <c r="R107" s="30"/>
      <c r="S107" s="22" t="s">
        <v>63</v>
      </c>
      <c r="T107" s="30"/>
      <c r="U107" s="22" t="s">
        <v>63</v>
      </c>
      <c r="W107" s="25" t="s">
        <v>63</v>
      </c>
      <c r="X107" s="30"/>
      <c r="Y107" t="s">
        <v>63</v>
      </c>
    </row>
    <row r="108" spans="1:25" x14ac:dyDescent="0.2">
      <c r="A108" s="14">
        <v>24</v>
      </c>
      <c r="B108" t="s">
        <v>62</v>
      </c>
      <c r="E108" s="25" t="s">
        <v>63</v>
      </c>
      <c r="F108" s="27" t="s">
        <v>65</v>
      </c>
      <c r="G108" s="27"/>
      <c r="H108" s="22" t="s">
        <v>62</v>
      </c>
      <c r="J108" s="25" t="s">
        <v>62</v>
      </c>
      <c r="K108" s="30"/>
      <c r="L108" s="22" t="s">
        <v>62</v>
      </c>
      <c r="M108" s="30"/>
      <c r="N108" s="36" t="s">
        <v>63</v>
      </c>
      <c r="P108" s="101" t="s">
        <v>62</v>
      </c>
      <c r="Q108" s="108" t="s">
        <v>63</v>
      </c>
      <c r="R108" s="30"/>
      <c r="S108" s="22" t="s">
        <v>62</v>
      </c>
      <c r="T108" s="30"/>
      <c r="U108" s="22" t="s">
        <v>62</v>
      </c>
      <c r="W108" s="25" t="s">
        <v>62</v>
      </c>
      <c r="X108" s="30"/>
      <c r="Y108" t="s">
        <v>62</v>
      </c>
    </row>
    <row r="109" spans="1:25" x14ac:dyDescent="0.2">
      <c r="A109" s="14">
        <v>24.5</v>
      </c>
      <c r="B109" t="s">
        <v>62</v>
      </c>
      <c r="E109" s="25" t="s">
        <v>62</v>
      </c>
      <c r="F109" s="27"/>
      <c r="G109" s="27"/>
      <c r="H109" s="22" t="s">
        <v>63</v>
      </c>
      <c r="J109" s="25" t="s">
        <v>62</v>
      </c>
      <c r="K109" s="30"/>
      <c r="L109" s="22" t="s">
        <v>62</v>
      </c>
      <c r="M109" s="30"/>
      <c r="N109" s="36" t="s">
        <v>63</v>
      </c>
      <c r="P109" s="101" t="s">
        <v>62</v>
      </c>
      <c r="Q109" s="108" t="s">
        <v>62</v>
      </c>
      <c r="R109" s="30"/>
      <c r="S109" s="22" t="s">
        <v>63</v>
      </c>
      <c r="T109" s="30"/>
      <c r="U109" s="22" t="s">
        <v>63</v>
      </c>
      <c r="W109" s="25" t="s">
        <v>62</v>
      </c>
      <c r="X109" s="30"/>
      <c r="Y109" t="s">
        <v>62</v>
      </c>
    </row>
    <row r="110" spans="1:25" x14ac:dyDescent="0.2">
      <c r="A110" s="14">
        <v>25</v>
      </c>
      <c r="B110" t="s">
        <v>62</v>
      </c>
      <c r="E110" s="25" t="s">
        <v>62</v>
      </c>
      <c r="F110" s="27"/>
      <c r="G110" s="27"/>
      <c r="H110" s="22" t="s">
        <v>63</v>
      </c>
      <c r="J110" s="25" t="s">
        <v>62</v>
      </c>
      <c r="K110" s="30"/>
      <c r="L110" s="22" t="s">
        <v>174</v>
      </c>
      <c r="M110" s="30"/>
      <c r="N110" s="36" t="s">
        <v>62</v>
      </c>
      <c r="P110" s="101" t="s">
        <v>62</v>
      </c>
      <c r="Q110" s="108" t="s">
        <v>63</v>
      </c>
      <c r="R110" s="30"/>
      <c r="S110" s="22" t="s">
        <v>62</v>
      </c>
      <c r="T110" s="30"/>
      <c r="U110" s="22" t="s">
        <v>63</v>
      </c>
      <c r="W110" s="25" t="s">
        <v>62</v>
      </c>
      <c r="X110" s="30"/>
      <c r="Y110" t="s">
        <v>62</v>
      </c>
    </row>
    <row r="111" spans="1:25" x14ac:dyDescent="0.2">
      <c r="A111" s="14">
        <v>25.5</v>
      </c>
      <c r="B111" t="s">
        <v>65</v>
      </c>
      <c r="E111" s="25" t="s">
        <v>62</v>
      </c>
      <c r="F111" s="27"/>
      <c r="G111" s="27"/>
      <c r="H111" s="22" t="s">
        <v>63</v>
      </c>
      <c r="J111" s="25" t="s">
        <v>63</v>
      </c>
      <c r="K111" s="30"/>
      <c r="L111" s="22" t="s">
        <v>65</v>
      </c>
      <c r="M111" s="49" t="s">
        <v>174</v>
      </c>
      <c r="N111" s="86" t="s">
        <v>63</v>
      </c>
      <c r="P111" s="101" t="s">
        <v>62</v>
      </c>
      <c r="Q111" s="108" t="s">
        <v>63</v>
      </c>
      <c r="R111" s="30"/>
      <c r="S111" s="22" t="s">
        <v>62</v>
      </c>
      <c r="T111" s="30"/>
      <c r="U111" s="22" t="s">
        <v>63</v>
      </c>
      <c r="W111" s="25" t="s">
        <v>62</v>
      </c>
      <c r="X111" s="30"/>
      <c r="Y111" t="s">
        <v>63</v>
      </c>
    </row>
    <row r="112" spans="1:25" x14ac:dyDescent="0.2">
      <c r="A112" s="14">
        <v>26</v>
      </c>
      <c r="B112" t="s">
        <v>65</v>
      </c>
      <c r="E112" s="25" t="s">
        <v>62</v>
      </c>
      <c r="F112" s="27"/>
      <c r="G112" s="27"/>
      <c r="H112" s="22" t="s">
        <v>65</v>
      </c>
      <c r="J112" s="25" t="s">
        <v>63</v>
      </c>
      <c r="K112" s="30"/>
      <c r="L112" s="22" t="s">
        <v>174</v>
      </c>
      <c r="M112" s="30"/>
      <c r="N112" s="86" t="s">
        <v>63</v>
      </c>
      <c r="P112" s="101" t="s">
        <v>62</v>
      </c>
      <c r="Q112" s="108" t="s">
        <v>63</v>
      </c>
      <c r="R112" s="30"/>
      <c r="S112" s="22" t="s">
        <v>63</v>
      </c>
      <c r="T112" s="30"/>
      <c r="U112" s="22" t="s">
        <v>63</v>
      </c>
      <c r="W112" s="25" t="s">
        <v>62</v>
      </c>
      <c r="X112" s="30"/>
      <c r="Y112" t="s">
        <v>62</v>
      </c>
    </row>
    <row r="113" spans="1:26" x14ac:dyDescent="0.2">
      <c r="A113" s="14">
        <v>26.5</v>
      </c>
      <c r="B113" t="s">
        <v>62</v>
      </c>
      <c r="E113" s="25" t="s">
        <v>63</v>
      </c>
      <c r="F113" s="27"/>
      <c r="G113" s="27"/>
      <c r="H113" s="22" t="s">
        <v>63</v>
      </c>
      <c r="J113" s="25" t="s">
        <v>63</v>
      </c>
      <c r="K113" s="30"/>
      <c r="L113" s="22" t="s">
        <v>174</v>
      </c>
      <c r="M113" s="30"/>
      <c r="N113" s="86" t="s">
        <v>63</v>
      </c>
      <c r="P113" s="101" t="s">
        <v>62</v>
      </c>
      <c r="Q113" s="108" t="s">
        <v>63</v>
      </c>
      <c r="R113" s="30"/>
      <c r="S113" s="22" t="s">
        <v>63</v>
      </c>
      <c r="T113" s="30"/>
      <c r="U113" s="22" t="s">
        <v>62</v>
      </c>
      <c r="W113" s="25" t="s">
        <v>62</v>
      </c>
      <c r="X113" s="30"/>
      <c r="Y113" t="s">
        <v>63</v>
      </c>
    </row>
    <row r="114" spans="1:26" x14ac:dyDescent="0.2">
      <c r="A114" s="14">
        <v>27</v>
      </c>
      <c r="B114" t="s">
        <v>62</v>
      </c>
      <c r="E114" s="25" t="s">
        <v>62</v>
      </c>
      <c r="F114" s="27"/>
      <c r="G114" s="27"/>
      <c r="H114" s="22" t="s">
        <v>62</v>
      </c>
      <c r="J114" s="25" t="s">
        <v>63</v>
      </c>
      <c r="K114" s="30"/>
      <c r="L114" s="22" t="s">
        <v>174</v>
      </c>
      <c r="M114" s="30"/>
      <c r="N114" s="86" t="s">
        <v>63</v>
      </c>
      <c r="P114" s="101" t="s">
        <v>62</v>
      </c>
      <c r="Q114" s="108" t="s">
        <v>63</v>
      </c>
      <c r="R114" s="30"/>
      <c r="S114" s="22" t="s">
        <v>63</v>
      </c>
      <c r="T114" s="30"/>
      <c r="U114" s="22" t="s">
        <v>62</v>
      </c>
      <c r="W114" s="25" t="s">
        <v>62</v>
      </c>
      <c r="X114" s="30"/>
      <c r="Y114" t="s">
        <v>63</v>
      </c>
    </row>
    <row r="115" spans="1:26" x14ac:dyDescent="0.2">
      <c r="A115" s="14">
        <v>27.5</v>
      </c>
      <c r="B115" t="s">
        <v>63</v>
      </c>
      <c r="E115" s="25" t="s">
        <v>63</v>
      </c>
      <c r="F115" s="27"/>
      <c r="G115" s="27"/>
      <c r="H115" s="22" t="s">
        <v>63</v>
      </c>
      <c r="J115" s="25" t="s">
        <v>63</v>
      </c>
      <c r="K115" s="30"/>
      <c r="L115" s="22" t="s">
        <v>174</v>
      </c>
      <c r="M115" s="30"/>
      <c r="N115" s="86" t="s">
        <v>63</v>
      </c>
      <c r="P115" s="101" t="s">
        <v>62</v>
      </c>
      <c r="Q115" s="108" t="s">
        <v>62</v>
      </c>
      <c r="R115" s="30"/>
      <c r="S115" s="22" t="s">
        <v>62</v>
      </c>
      <c r="T115" s="30"/>
      <c r="U115" s="22" t="s">
        <v>62</v>
      </c>
      <c r="W115" s="25" t="s">
        <v>62</v>
      </c>
      <c r="X115" s="30"/>
      <c r="Y115" t="s">
        <v>63</v>
      </c>
    </row>
    <row r="116" spans="1:26" x14ac:dyDescent="0.2">
      <c r="A116" s="14">
        <v>28</v>
      </c>
      <c r="B116" t="s">
        <v>64</v>
      </c>
      <c r="E116" s="25" t="s">
        <v>63</v>
      </c>
      <c r="F116" s="27"/>
      <c r="G116" s="27"/>
      <c r="H116" s="22" t="s">
        <v>63</v>
      </c>
      <c r="J116" s="25" t="s">
        <v>63</v>
      </c>
      <c r="K116" s="30"/>
      <c r="L116" s="22" t="s">
        <v>174</v>
      </c>
      <c r="M116" s="30"/>
      <c r="N116" s="86" t="s">
        <v>63</v>
      </c>
      <c r="P116" s="101" t="s">
        <v>62</v>
      </c>
      <c r="Q116" s="108" t="s">
        <v>63</v>
      </c>
      <c r="R116" s="30"/>
      <c r="S116" s="22" t="s">
        <v>63</v>
      </c>
      <c r="T116" s="30"/>
      <c r="U116" s="22" t="s">
        <v>63</v>
      </c>
      <c r="W116" s="25" t="s">
        <v>62</v>
      </c>
      <c r="X116" s="30"/>
      <c r="Y116" t="s">
        <v>63</v>
      </c>
    </row>
    <row r="117" spans="1:26" x14ac:dyDescent="0.2">
      <c r="A117" s="14">
        <v>28.5</v>
      </c>
      <c r="B117" t="s">
        <v>62</v>
      </c>
      <c r="E117" s="25" t="s">
        <v>63</v>
      </c>
      <c r="F117" s="27"/>
      <c r="G117" s="27"/>
      <c r="H117" s="22" t="s">
        <v>62</v>
      </c>
      <c r="J117" s="25" t="s">
        <v>62</v>
      </c>
      <c r="K117" s="30"/>
      <c r="L117" s="22" t="s">
        <v>174</v>
      </c>
      <c r="M117" s="30"/>
      <c r="N117" s="86" t="s">
        <v>63</v>
      </c>
      <c r="P117" s="101" t="s">
        <v>62</v>
      </c>
      <c r="Q117" s="108" t="s">
        <v>63</v>
      </c>
      <c r="R117" s="30"/>
      <c r="S117" s="22" t="s">
        <v>62</v>
      </c>
      <c r="T117" s="30"/>
      <c r="U117" s="22" t="s">
        <v>63</v>
      </c>
      <c r="W117" s="25" t="s">
        <v>62</v>
      </c>
      <c r="X117" s="30"/>
      <c r="Y117" t="s">
        <v>101</v>
      </c>
    </row>
    <row r="118" spans="1:26" x14ac:dyDescent="0.2">
      <c r="A118" s="14">
        <v>29</v>
      </c>
      <c r="B118" t="s">
        <v>62</v>
      </c>
      <c r="E118" s="25" t="s">
        <v>62</v>
      </c>
      <c r="F118" s="27"/>
      <c r="G118" s="27"/>
      <c r="H118" s="22" t="s">
        <v>62</v>
      </c>
      <c r="J118" s="25" t="s">
        <v>62</v>
      </c>
      <c r="K118" s="30"/>
      <c r="L118" s="22" t="s">
        <v>62</v>
      </c>
      <c r="M118" s="30"/>
      <c r="N118" s="86" t="s">
        <v>63</v>
      </c>
      <c r="P118" s="101" t="s">
        <v>62</v>
      </c>
      <c r="Q118" s="108" t="s">
        <v>62</v>
      </c>
      <c r="R118" s="30"/>
      <c r="S118" s="22" t="s">
        <v>63</v>
      </c>
      <c r="T118" s="30"/>
      <c r="U118" s="22" t="s">
        <v>63</v>
      </c>
      <c r="W118" s="25" t="s">
        <v>62</v>
      </c>
      <c r="X118" s="30"/>
      <c r="Y118" t="s">
        <v>62</v>
      </c>
    </row>
    <row r="119" spans="1:26" x14ac:dyDescent="0.2">
      <c r="A119" s="14">
        <v>29.5</v>
      </c>
      <c r="B119" t="s">
        <v>62</v>
      </c>
      <c r="E119" s="25" t="s">
        <v>62</v>
      </c>
      <c r="F119" s="27"/>
      <c r="G119" s="27"/>
      <c r="H119" s="22" t="s">
        <v>62</v>
      </c>
      <c r="J119" s="25" t="s">
        <v>62</v>
      </c>
      <c r="K119" s="30"/>
      <c r="L119" s="22" t="s">
        <v>174</v>
      </c>
      <c r="M119" s="30"/>
      <c r="N119" s="86" t="s">
        <v>63</v>
      </c>
      <c r="P119" s="101" t="s">
        <v>62</v>
      </c>
      <c r="Q119" s="108" t="s">
        <v>62</v>
      </c>
      <c r="R119" s="30"/>
      <c r="S119" s="22" t="s">
        <v>63</v>
      </c>
      <c r="T119" s="30"/>
      <c r="U119" s="22" t="s">
        <v>62</v>
      </c>
      <c r="W119" s="25" t="s">
        <v>62</v>
      </c>
      <c r="X119" s="30"/>
      <c r="Y119" t="s">
        <v>63</v>
      </c>
      <c r="Z119" t="s">
        <v>101</v>
      </c>
    </row>
    <row r="120" spans="1:26" x14ac:dyDescent="0.2">
      <c r="A120" s="14">
        <v>30</v>
      </c>
      <c r="B120" t="s">
        <v>62</v>
      </c>
      <c r="E120" s="25" t="s">
        <v>65</v>
      </c>
      <c r="F120" s="27"/>
      <c r="G120" s="27"/>
      <c r="H120" s="22" t="s">
        <v>63</v>
      </c>
      <c r="I120" t="s">
        <v>65</v>
      </c>
      <c r="J120" s="25" t="s">
        <v>62</v>
      </c>
      <c r="K120" s="30"/>
      <c r="L120" s="22" t="s">
        <v>174</v>
      </c>
      <c r="M120" s="30"/>
      <c r="N120" s="86" t="s">
        <v>62</v>
      </c>
      <c r="P120" s="101" t="s">
        <v>62</v>
      </c>
      <c r="Q120" s="108" t="s">
        <v>62</v>
      </c>
      <c r="R120" s="30"/>
      <c r="S120" s="22" t="s">
        <v>63</v>
      </c>
      <c r="T120" s="30"/>
      <c r="U120" s="22" t="s">
        <v>63</v>
      </c>
      <c r="W120" s="25" t="s">
        <v>62</v>
      </c>
      <c r="X120" s="30"/>
      <c r="Y120" t="s">
        <v>63</v>
      </c>
    </row>
    <row r="121" spans="1:26" x14ac:dyDescent="0.2">
      <c r="A121" s="14">
        <v>30.5</v>
      </c>
      <c r="B121" t="s">
        <v>63</v>
      </c>
      <c r="E121" s="25" t="s">
        <v>63</v>
      </c>
      <c r="F121" s="27"/>
      <c r="G121" s="27"/>
      <c r="H121" s="22" t="s">
        <v>62</v>
      </c>
      <c r="J121" s="25" t="s">
        <v>63</v>
      </c>
      <c r="K121" s="30"/>
      <c r="L121" s="22" t="s">
        <v>63</v>
      </c>
      <c r="M121" s="30"/>
      <c r="N121" s="86" t="s">
        <v>63</v>
      </c>
      <c r="P121" s="101" t="s">
        <v>62</v>
      </c>
      <c r="Q121" s="108" t="s">
        <v>63</v>
      </c>
      <c r="R121" s="30"/>
      <c r="S121" s="22" t="s">
        <v>63</v>
      </c>
      <c r="T121" s="30"/>
      <c r="U121" s="22" t="s">
        <v>62</v>
      </c>
      <c r="W121" s="25" t="s">
        <v>62</v>
      </c>
      <c r="X121" s="30"/>
      <c r="Y121" t="s">
        <v>63</v>
      </c>
    </row>
    <row r="122" spans="1:26" x14ac:dyDescent="0.2">
      <c r="A122" s="14">
        <v>31</v>
      </c>
      <c r="B122" t="s">
        <v>65</v>
      </c>
      <c r="C122" t="s">
        <v>64</v>
      </c>
      <c r="D122" t="s">
        <v>63</v>
      </c>
      <c r="E122" s="25" t="s">
        <v>62</v>
      </c>
      <c r="F122" s="27"/>
      <c r="G122" s="27"/>
      <c r="H122" s="22" t="s">
        <v>63</v>
      </c>
      <c r="J122" s="25" t="s">
        <v>63</v>
      </c>
      <c r="K122" s="30"/>
      <c r="L122" s="22" t="s">
        <v>63</v>
      </c>
      <c r="M122" s="30"/>
      <c r="N122" s="86" t="s">
        <v>63</v>
      </c>
      <c r="P122" s="101" t="s">
        <v>62</v>
      </c>
      <c r="Q122" s="108" t="s">
        <v>63</v>
      </c>
      <c r="R122" s="30"/>
      <c r="S122" s="22" t="s">
        <v>63</v>
      </c>
      <c r="T122" s="30"/>
      <c r="U122" s="22" t="s">
        <v>62</v>
      </c>
      <c r="W122" s="25" t="s">
        <v>63</v>
      </c>
      <c r="X122" s="30"/>
      <c r="Y122" t="s">
        <v>63</v>
      </c>
    </row>
    <row r="123" spans="1:26" x14ac:dyDescent="0.2">
      <c r="A123" s="14">
        <v>31.5</v>
      </c>
      <c r="B123" t="s">
        <v>64</v>
      </c>
      <c r="E123" s="25" t="s">
        <v>63</v>
      </c>
      <c r="F123" s="27"/>
      <c r="G123" s="27"/>
      <c r="H123" s="22" t="s">
        <v>62</v>
      </c>
      <c r="J123" s="25" t="s">
        <v>62</v>
      </c>
      <c r="K123" s="30"/>
      <c r="L123" s="22" t="s">
        <v>174</v>
      </c>
      <c r="M123" s="30"/>
      <c r="N123" s="86" t="s">
        <v>62</v>
      </c>
      <c r="P123" s="101" t="s">
        <v>62</v>
      </c>
      <c r="Q123" s="108" t="s">
        <v>63</v>
      </c>
      <c r="R123" s="30"/>
      <c r="S123" s="22" t="s">
        <v>63</v>
      </c>
      <c r="T123" s="30"/>
      <c r="U123" s="22" t="s">
        <v>62</v>
      </c>
      <c r="W123" s="25" t="s">
        <v>62</v>
      </c>
      <c r="X123" s="30"/>
      <c r="Y123" t="s">
        <v>63</v>
      </c>
    </row>
    <row r="124" spans="1:26" x14ac:dyDescent="0.2">
      <c r="A124" s="14">
        <v>32</v>
      </c>
      <c r="B124" t="s">
        <v>64</v>
      </c>
      <c r="E124" s="25" t="s">
        <v>63</v>
      </c>
      <c r="F124" s="27"/>
      <c r="G124" s="27"/>
      <c r="H124" s="22" t="s">
        <v>62</v>
      </c>
      <c r="J124" s="25" t="s">
        <v>62</v>
      </c>
      <c r="K124" s="30"/>
      <c r="L124" s="22" t="s">
        <v>174</v>
      </c>
      <c r="M124" s="30"/>
      <c r="N124" s="86" t="s">
        <v>63</v>
      </c>
      <c r="P124" s="101" t="s">
        <v>62</v>
      </c>
      <c r="Q124" s="108" t="s">
        <v>62</v>
      </c>
      <c r="R124" s="30"/>
      <c r="S124" s="22" t="s">
        <v>63</v>
      </c>
      <c r="T124" s="30"/>
      <c r="U124" s="22" t="s">
        <v>62</v>
      </c>
      <c r="W124" s="25" t="s">
        <v>62</v>
      </c>
      <c r="X124" s="30"/>
      <c r="Y124" t="s">
        <v>63</v>
      </c>
    </row>
    <row r="125" spans="1:26" x14ac:dyDescent="0.2">
      <c r="A125" s="14">
        <v>32.5</v>
      </c>
      <c r="B125" t="s">
        <v>63</v>
      </c>
      <c r="E125" s="25" t="s">
        <v>63</v>
      </c>
      <c r="F125" s="27"/>
      <c r="G125" s="27"/>
      <c r="H125" s="22" t="s">
        <v>62</v>
      </c>
      <c r="J125" s="25" t="s">
        <v>63</v>
      </c>
      <c r="K125" s="30"/>
      <c r="L125" s="22" t="s">
        <v>63</v>
      </c>
      <c r="M125" s="30"/>
      <c r="N125" s="86" t="s">
        <v>63</v>
      </c>
      <c r="P125" s="101" t="s">
        <v>62</v>
      </c>
      <c r="Q125" s="108" t="s">
        <v>63</v>
      </c>
      <c r="R125" s="30"/>
      <c r="S125" s="22" t="s">
        <v>63</v>
      </c>
      <c r="T125" s="30"/>
      <c r="U125" s="22" t="s">
        <v>62</v>
      </c>
      <c r="W125" s="25" t="s">
        <v>63</v>
      </c>
      <c r="X125" s="30"/>
      <c r="Y125" t="s">
        <v>62</v>
      </c>
    </row>
    <row r="126" spans="1:26" x14ac:dyDescent="0.2">
      <c r="A126" s="14">
        <v>33</v>
      </c>
      <c r="B126" t="s">
        <v>65</v>
      </c>
      <c r="E126" s="25" t="s">
        <v>63</v>
      </c>
      <c r="F126" s="27"/>
      <c r="G126" s="27"/>
      <c r="H126" s="22" t="s">
        <v>63</v>
      </c>
      <c r="J126" s="25" t="s">
        <v>63</v>
      </c>
      <c r="K126" s="30"/>
      <c r="L126" s="22" t="s">
        <v>62</v>
      </c>
      <c r="M126" s="30"/>
      <c r="N126" s="86" t="s">
        <v>62</v>
      </c>
      <c r="P126" s="101" t="s">
        <v>62</v>
      </c>
      <c r="Q126" s="108" t="s">
        <v>62</v>
      </c>
      <c r="R126" s="30"/>
      <c r="S126" s="22" t="s">
        <v>63</v>
      </c>
      <c r="T126" s="30"/>
      <c r="U126" s="22" t="s">
        <v>63</v>
      </c>
      <c r="W126" s="25" t="s">
        <v>62</v>
      </c>
      <c r="X126" s="30"/>
      <c r="Y126" t="s">
        <v>62</v>
      </c>
    </row>
    <row r="127" spans="1:26" x14ac:dyDescent="0.2">
      <c r="A127" s="14">
        <v>33.5</v>
      </c>
      <c r="B127" t="s">
        <v>64</v>
      </c>
      <c r="E127" s="25" t="s">
        <v>62</v>
      </c>
      <c r="F127" s="27"/>
      <c r="G127" s="27"/>
      <c r="H127" s="22" t="s">
        <v>63</v>
      </c>
      <c r="J127" s="25" t="s">
        <v>62</v>
      </c>
      <c r="K127" s="30"/>
      <c r="L127" s="22" t="s">
        <v>62</v>
      </c>
      <c r="M127" s="30"/>
      <c r="N127" s="86" t="s">
        <v>62</v>
      </c>
      <c r="P127" s="101" t="s">
        <v>62</v>
      </c>
      <c r="Q127" s="108" t="s">
        <v>63</v>
      </c>
      <c r="R127" s="30"/>
      <c r="S127" s="22" t="s">
        <v>63</v>
      </c>
      <c r="T127" s="30"/>
      <c r="U127" s="22" t="s">
        <v>63</v>
      </c>
      <c r="W127" s="25" t="s">
        <v>63</v>
      </c>
      <c r="X127" s="30"/>
      <c r="Y127" t="s">
        <v>62</v>
      </c>
    </row>
    <row r="128" spans="1:26" x14ac:dyDescent="0.2">
      <c r="A128" s="14">
        <v>34</v>
      </c>
      <c r="B128" t="s">
        <v>62</v>
      </c>
      <c r="E128" s="25" t="s">
        <v>63</v>
      </c>
      <c r="F128" s="27"/>
      <c r="G128" s="27"/>
      <c r="H128" s="22" t="s">
        <v>62</v>
      </c>
      <c r="J128" s="25" t="s">
        <v>63</v>
      </c>
      <c r="K128" s="30"/>
      <c r="L128" s="22" t="s">
        <v>174</v>
      </c>
      <c r="M128" s="30"/>
      <c r="N128" s="86" t="s">
        <v>63</v>
      </c>
      <c r="P128" s="101" t="s">
        <v>62</v>
      </c>
      <c r="Q128" s="108" t="s">
        <v>62</v>
      </c>
      <c r="R128" s="30"/>
      <c r="S128" s="22" t="s">
        <v>63</v>
      </c>
      <c r="T128" s="30"/>
      <c r="U128" s="22" t="s">
        <v>62</v>
      </c>
      <c r="W128" s="25" t="s">
        <v>62</v>
      </c>
      <c r="X128" s="30"/>
      <c r="Y128" t="s">
        <v>62</v>
      </c>
    </row>
    <row r="129" spans="1:25" x14ac:dyDescent="0.2">
      <c r="A129" s="14">
        <v>34.5</v>
      </c>
      <c r="B129" t="s">
        <v>62</v>
      </c>
      <c r="E129" s="25" t="s">
        <v>67</v>
      </c>
      <c r="F129" s="27"/>
      <c r="G129" s="27"/>
      <c r="H129" s="22" t="s">
        <v>63</v>
      </c>
      <c r="J129" s="25" t="s">
        <v>63</v>
      </c>
      <c r="K129" s="30"/>
      <c r="L129" s="22" t="s">
        <v>174</v>
      </c>
      <c r="M129" s="30"/>
      <c r="N129" s="86" t="s">
        <v>63</v>
      </c>
      <c r="P129" s="101" t="s">
        <v>62</v>
      </c>
      <c r="Q129" s="108" t="s">
        <v>62</v>
      </c>
      <c r="R129" s="30"/>
      <c r="S129" s="22" t="s">
        <v>63</v>
      </c>
      <c r="T129" s="30"/>
      <c r="U129" s="22" t="s">
        <v>62</v>
      </c>
      <c r="W129" s="25" t="s">
        <v>63</v>
      </c>
      <c r="X129" s="30"/>
      <c r="Y129" t="s">
        <v>62</v>
      </c>
    </row>
    <row r="130" spans="1:25" x14ac:dyDescent="0.2">
      <c r="A130" s="14">
        <v>35</v>
      </c>
      <c r="B130" t="s">
        <v>62</v>
      </c>
      <c r="E130" s="25" t="s">
        <v>63</v>
      </c>
      <c r="F130" s="27"/>
      <c r="G130" s="27"/>
      <c r="H130" s="22" t="s">
        <v>63</v>
      </c>
      <c r="J130" s="25" t="s">
        <v>62</v>
      </c>
      <c r="K130" s="30"/>
      <c r="L130" s="22" t="s">
        <v>174</v>
      </c>
      <c r="M130" s="30"/>
      <c r="N130" s="86" t="s">
        <v>63</v>
      </c>
      <c r="P130" s="101" t="s">
        <v>62</v>
      </c>
      <c r="Q130" s="108" t="s">
        <v>62</v>
      </c>
      <c r="R130" s="30"/>
      <c r="S130" s="22" t="s">
        <v>63</v>
      </c>
      <c r="T130" s="30"/>
      <c r="U130" s="22" t="s">
        <v>62</v>
      </c>
      <c r="W130" s="25" t="s">
        <v>63</v>
      </c>
      <c r="X130" s="30"/>
      <c r="Y130" t="s">
        <v>62</v>
      </c>
    </row>
    <row r="131" spans="1:25" x14ac:dyDescent="0.2">
      <c r="A131" s="14">
        <v>35.5</v>
      </c>
      <c r="B131" t="s">
        <v>62</v>
      </c>
      <c r="E131" s="25" t="s">
        <v>63</v>
      </c>
      <c r="F131" s="27"/>
      <c r="G131" s="27"/>
      <c r="H131" s="22" t="s">
        <v>62</v>
      </c>
      <c r="J131" s="25" t="s">
        <v>63</v>
      </c>
      <c r="K131" s="30"/>
      <c r="L131" s="22" t="s">
        <v>62</v>
      </c>
      <c r="M131" s="30"/>
      <c r="N131" s="86" t="s">
        <v>63</v>
      </c>
      <c r="P131" s="101" t="s">
        <v>62</v>
      </c>
      <c r="Q131" s="108" t="s">
        <v>62</v>
      </c>
      <c r="R131" s="30"/>
      <c r="S131" s="22" t="s">
        <v>62</v>
      </c>
      <c r="T131" s="30"/>
      <c r="U131" s="22" t="s">
        <v>62</v>
      </c>
      <c r="W131" s="25" t="s">
        <v>62</v>
      </c>
      <c r="X131" s="30"/>
      <c r="Y131" t="s">
        <v>62</v>
      </c>
    </row>
    <row r="132" spans="1:25" x14ac:dyDescent="0.2">
      <c r="A132" s="14">
        <v>36</v>
      </c>
      <c r="B132" t="s">
        <v>62</v>
      </c>
      <c r="E132" s="25" t="s">
        <v>63</v>
      </c>
      <c r="F132" s="27"/>
      <c r="G132" s="27"/>
      <c r="H132" s="22" t="s">
        <v>63</v>
      </c>
      <c r="J132" s="25" t="s">
        <v>63</v>
      </c>
      <c r="K132" s="30"/>
      <c r="L132" s="22" t="s">
        <v>62</v>
      </c>
      <c r="M132" s="30"/>
      <c r="N132" s="86" t="s">
        <v>63</v>
      </c>
      <c r="P132" s="101" t="s">
        <v>62</v>
      </c>
      <c r="Q132" s="108" t="s">
        <v>62</v>
      </c>
      <c r="R132" s="30"/>
      <c r="S132" s="22" t="s">
        <v>62</v>
      </c>
      <c r="T132" s="30"/>
      <c r="U132" s="22" t="s">
        <v>63</v>
      </c>
      <c r="W132" s="25" t="s">
        <v>63</v>
      </c>
      <c r="X132" s="30"/>
      <c r="Y132" t="s">
        <v>62</v>
      </c>
    </row>
    <row r="133" spans="1:25" x14ac:dyDescent="0.2">
      <c r="A133" s="14">
        <v>36.5</v>
      </c>
      <c r="B133" t="s">
        <v>62</v>
      </c>
      <c r="E133" s="25" t="s">
        <v>62</v>
      </c>
      <c r="F133" s="27"/>
      <c r="G133" s="27"/>
      <c r="H133" s="22" t="s">
        <v>63</v>
      </c>
      <c r="J133" s="25" t="s">
        <v>63</v>
      </c>
      <c r="K133" s="30"/>
      <c r="L133" s="22" t="s">
        <v>62</v>
      </c>
      <c r="M133" s="30"/>
      <c r="N133" s="86" t="s">
        <v>63</v>
      </c>
      <c r="P133" s="101" t="s">
        <v>62</v>
      </c>
      <c r="Q133" s="108" t="s">
        <v>62</v>
      </c>
      <c r="R133" s="30"/>
      <c r="S133" s="22" t="s">
        <v>62</v>
      </c>
      <c r="T133" s="30"/>
      <c r="U133" s="22" t="s">
        <v>62</v>
      </c>
      <c r="W133" s="25" t="s">
        <v>63</v>
      </c>
      <c r="X133" s="30"/>
      <c r="Y133" t="s">
        <v>62</v>
      </c>
    </row>
    <row r="134" spans="1:25" x14ac:dyDescent="0.2">
      <c r="A134" s="14">
        <v>37</v>
      </c>
      <c r="B134" t="s">
        <v>65</v>
      </c>
      <c r="C134" t="s">
        <v>64</v>
      </c>
      <c r="E134" s="25" t="s">
        <v>67</v>
      </c>
      <c r="F134" s="27"/>
      <c r="G134" s="27"/>
      <c r="H134" s="22" t="s">
        <v>62</v>
      </c>
      <c r="J134" s="25" t="s">
        <v>63</v>
      </c>
      <c r="K134" s="30"/>
      <c r="L134" s="22" t="s">
        <v>62</v>
      </c>
      <c r="M134" s="30"/>
      <c r="N134" s="86" t="s">
        <v>63</v>
      </c>
      <c r="P134" s="101" t="s">
        <v>62</v>
      </c>
      <c r="Q134" s="108" t="s">
        <v>62</v>
      </c>
      <c r="R134" s="30"/>
      <c r="S134" s="22" t="s">
        <v>63</v>
      </c>
      <c r="T134" s="30"/>
      <c r="U134" s="22" t="s">
        <v>62</v>
      </c>
      <c r="W134" s="25" t="s">
        <v>62</v>
      </c>
      <c r="X134" s="30"/>
      <c r="Y134" t="s">
        <v>62</v>
      </c>
    </row>
    <row r="135" spans="1:25" x14ac:dyDescent="0.2">
      <c r="A135" s="14">
        <v>37.5</v>
      </c>
      <c r="B135" t="s">
        <v>65</v>
      </c>
      <c r="E135" s="25" t="s">
        <v>63</v>
      </c>
      <c r="F135" s="27"/>
      <c r="G135" s="27"/>
      <c r="H135" s="22" t="s">
        <v>63</v>
      </c>
      <c r="J135" s="25" t="s">
        <v>62</v>
      </c>
      <c r="K135" s="30"/>
      <c r="L135" s="22" t="s">
        <v>62</v>
      </c>
      <c r="M135" s="30"/>
      <c r="N135" s="86" t="s">
        <v>63</v>
      </c>
      <c r="P135" s="101" t="s">
        <v>62</v>
      </c>
      <c r="Q135" s="108" t="s">
        <v>63</v>
      </c>
      <c r="R135" s="30"/>
      <c r="S135" s="22" t="s">
        <v>63</v>
      </c>
      <c r="T135" s="30"/>
      <c r="U135" s="22" t="s">
        <v>62</v>
      </c>
      <c r="W135" s="25" t="s">
        <v>62</v>
      </c>
      <c r="X135" s="30"/>
      <c r="Y135" t="s">
        <v>62</v>
      </c>
    </row>
    <row r="136" spans="1:25" x14ac:dyDescent="0.2">
      <c r="A136" s="14">
        <v>38</v>
      </c>
      <c r="B136" t="s">
        <v>65</v>
      </c>
      <c r="C136" t="s">
        <v>64</v>
      </c>
      <c r="E136" s="25" t="s">
        <v>62</v>
      </c>
      <c r="F136" s="27"/>
      <c r="G136" s="27"/>
      <c r="H136" s="22" t="s">
        <v>65</v>
      </c>
      <c r="J136" s="25" t="s">
        <v>62</v>
      </c>
      <c r="K136" s="30"/>
      <c r="L136" s="22" t="s">
        <v>62</v>
      </c>
      <c r="M136" s="30"/>
      <c r="N136" s="86" t="s">
        <v>63</v>
      </c>
      <c r="P136" s="101" t="s">
        <v>62</v>
      </c>
      <c r="Q136" s="108" t="s">
        <v>62</v>
      </c>
      <c r="R136" s="30"/>
      <c r="S136" s="22" t="s">
        <v>63</v>
      </c>
      <c r="T136" s="30"/>
      <c r="U136" s="22" t="s">
        <v>62</v>
      </c>
      <c r="W136" s="25" t="s">
        <v>63</v>
      </c>
      <c r="X136" s="30"/>
      <c r="Y136" t="s">
        <v>63</v>
      </c>
    </row>
    <row r="137" spans="1:25" x14ac:dyDescent="0.2">
      <c r="A137" s="14">
        <v>38.5</v>
      </c>
      <c r="B137" t="s">
        <v>62</v>
      </c>
      <c r="E137" s="25" t="s">
        <v>63</v>
      </c>
      <c r="F137" s="27"/>
      <c r="G137" s="27"/>
      <c r="H137" s="22" t="s">
        <v>63</v>
      </c>
      <c r="J137" s="25" t="s">
        <v>63</v>
      </c>
      <c r="K137" s="30"/>
      <c r="L137" s="22" t="s">
        <v>62</v>
      </c>
      <c r="M137" s="30"/>
      <c r="N137" s="86" t="s">
        <v>63</v>
      </c>
      <c r="P137" s="101" t="s">
        <v>62</v>
      </c>
      <c r="Q137" s="108" t="s">
        <v>63</v>
      </c>
      <c r="R137" s="30"/>
      <c r="S137" s="22" t="s">
        <v>62</v>
      </c>
      <c r="T137" s="30"/>
      <c r="U137" s="22" t="s">
        <v>62</v>
      </c>
      <c r="W137" s="25" t="s">
        <v>62</v>
      </c>
      <c r="X137" s="30"/>
      <c r="Y137" t="s">
        <v>63</v>
      </c>
    </row>
    <row r="138" spans="1:25" x14ac:dyDescent="0.2">
      <c r="A138" s="14">
        <v>39</v>
      </c>
      <c r="B138" t="s">
        <v>62</v>
      </c>
      <c r="E138" s="25" t="s">
        <v>63</v>
      </c>
      <c r="F138" s="27" t="s">
        <v>64</v>
      </c>
      <c r="G138" s="27"/>
      <c r="H138" s="22" t="s">
        <v>65</v>
      </c>
      <c r="I138" s="22" t="s">
        <v>63</v>
      </c>
      <c r="J138" s="25" t="s">
        <v>63</v>
      </c>
      <c r="K138" s="30"/>
      <c r="L138" s="22" t="s">
        <v>62</v>
      </c>
      <c r="M138" s="30"/>
      <c r="N138" s="86" t="s">
        <v>63</v>
      </c>
      <c r="P138" s="101" t="s">
        <v>62</v>
      </c>
      <c r="Q138" s="108" t="s">
        <v>63</v>
      </c>
      <c r="R138" s="30"/>
      <c r="S138" s="22" t="s">
        <v>63</v>
      </c>
      <c r="T138" s="30"/>
      <c r="U138" s="22" t="s">
        <v>62</v>
      </c>
      <c r="W138" s="25" t="s">
        <v>63</v>
      </c>
      <c r="X138" s="30"/>
      <c r="Y138" t="s">
        <v>101</v>
      </c>
    </row>
    <row r="139" spans="1:25" x14ac:dyDescent="0.2">
      <c r="A139" s="14">
        <v>39.5</v>
      </c>
      <c r="B139" t="s">
        <v>62</v>
      </c>
      <c r="E139" s="25" t="s">
        <v>62</v>
      </c>
      <c r="F139" s="27"/>
      <c r="G139" s="27"/>
      <c r="H139" s="22" t="s">
        <v>62</v>
      </c>
      <c r="J139" s="25" t="s">
        <v>62</v>
      </c>
      <c r="K139" s="30"/>
      <c r="L139" s="22" t="s">
        <v>62</v>
      </c>
      <c r="M139" s="30"/>
      <c r="N139" s="86" t="s">
        <v>63</v>
      </c>
      <c r="P139" s="101" t="s">
        <v>62</v>
      </c>
      <c r="Q139" s="108" t="s">
        <v>63</v>
      </c>
      <c r="R139" s="30"/>
      <c r="S139" s="22" t="s">
        <v>63</v>
      </c>
      <c r="T139" s="30"/>
      <c r="U139" s="22" t="s">
        <v>62</v>
      </c>
      <c r="W139" s="25" t="s">
        <v>63</v>
      </c>
      <c r="X139" s="30"/>
      <c r="Y139" t="s">
        <v>62</v>
      </c>
    </row>
    <row r="140" spans="1:25" x14ac:dyDescent="0.2">
      <c r="A140" s="14">
        <v>40</v>
      </c>
      <c r="B140" t="s">
        <v>62</v>
      </c>
      <c r="E140" s="25" t="s">
        <v>63</v>
      </c>
      <c r="F140" s="27"/>
      <c r="G140" s="27"/>
      <c r="H140" s="22" t="s">
        <v>62</v>
      </c>
      <c r="J140" s="25" t="s">
        <v>63</v>
      </c>
      <c r="K140" s="30"/>
      <c r="L140" s="22" t="s">
        <v>62</v>
      </c>
      <c r="M140" s="30"/>
      <c r="N140" s="86" t="s">
        <v>62</v>
      </c>
      <c r="P140" s="101" t="s">
        <v>62</v>
      </c>
      <c r="Q140" s="108" t="s">
        <v>63</v>
      </c>
      <c r="R140" s="30"/>
      <c r="S140" s="22" t="s">
        <v>63</v>
      </c>
      <c r="T140" s="30"/>
      <c r="U140" s="22" t="s">
        <v>62</v>
      </c>
      <c r="W140" s="25" t="s">
        <v>62</v>
      </c>
      <c r="X140" s="30"/>
      <c r="Y140" t="s">
        <v>62</v>
      </c>
    </row>
    <row r="141" spans="1:25" x14ac:dyDescent="0.2">
      <c r="A141" s="14">
        <v>40.5</v>
      </c>
      <c r="B141" t="s">
        <v>62</v>
      </c>
      <c r="E141" s="25" t="s">
        <v>63</v>
      </c>
      <c r="F141" s="27"/>
      <c r="G141" s="27"/>
      <c r="H141" s="22" t="s">
        <v>63</v>
      </c>
      <c r="J141" s="25" t="s">
        <v>63</v>
      </c>
      <c r="K141" s="30"/>
      <c r="L141" s="22" t="s">
        <v>62</v>
      </c>
      <c r="M141" s="30"/>
      <c r="N141" s="86" t="s">
        <v>63</v>
      </c>
      <c r="P141" s="101" t="s">
        <v>62</v>
      </c>
      <c r="Q141" s="108" t="s">
        <v>63</v>
      </c>
      <c r="R141" s="30"/>
      <c r="S141" s="22" t="s">
        <v>63</v>
      </c>
      <c r="T141" s="30"/>
      <c r="U141" s="22" t="s">
        <v>62</v>
      </c>
      <c r="W141" s="25" t="s">
        <v>63</v>
      </c>
      <c r="X141" s="30"/>
      <c r="Y141" t="s">
        <v>62</v>
      </c>
    </row>
    <row r="142" spans="1:25" x14ac:dyDescent="0.2">
      <c r="A142" s="14">
        <v>41</v>
      </c>
      <c r="B142" t="s">
        <v>65</v>
      </c>
      <c r="E142" s="25" t="s">
        <v>63</v>
      </c>
      <c r="F142" s="27"/>
      <c r="G142" s="27"/>
      <c r="H142" s="22" t="s">
        <v>62</v>
      </c>
      <c r="J142" s="25" t="s">
        <v>63</v>
      </c>
      <c r="K142" s="30"/>
      <c r="L142" s="22" t="s">
        <v>174</v>
      </c>
      <c r="M142" s="30"/>
      <c r="N142" s="86" t="s">
        <v>63</v>
      </c>
      <c r="P142" s="101" t="s">
        <v>62</v>
      </c>
      <c r="Q142" s="108" t="s">
        <v>62</v>
      </c>
      <c r="R142" s="30"/>
      <c r="S142" s="22" t="s">
        <v>63</v>
      </c>
      <c r="T142" s="30"/>
      <c r="U142" s="22" t="s">
        <v>63</v>
      </c>
      <c r="W142" s="25" t="s">
        <v>62</v>
      </c>
      <c r="X142" s="30"/>
      <c r="Y142" t="s">
        <v>62</v>
      </c>
    </row>
    <row r="143" spans="1:25" x14ac:dyDescent="0.2">
      <c r="A143" s="14">
        <v>41.5</v>
      </c>
      <c r="B143" t="s">
        <v>62</v>
      </c>
      <c r="E143" s="25" t="s">
        <v>63</v>
      </c>
      <c r="F143" s="27"/>
      <c r="G143" s="27"/>
      <c r="H143" s="22" t="s">
        <v>63</v>
      </c>
      <c r="J143" s="25" t="s">
        <v>63</v>
      </c>
      <c r="K143" s="30"/>
      <c r="L143" s="22" t="s">
        <v>62</v>
      </c>
      <c r="M143" s="30"/>
      <c r="N143" s="86" t="s">
        <v>63</v>
      </c>
      <c r="P143" s="101" t="s">
        <v>62</v>
      </c>
      <c r="Q143" s="108" t="s">
        <v>63</v>
      </c>
      <c r="R143" s="30"/>
      <c r="S143" s="22" t="s">
        <v>63</v>
      </c>
      <c r="T143" s="30"/>
      <c r="U143" s="22" t="s">
        <v>62</v>
      </c>
      <c r="W143" s="25" t="s">
        <v>63</v>
      </c>
      <c r="X143" s="30"/>
      <c r="Y143" t="s">
        <v>62</v>
      </c>
    </row>
    <row r="144" spans="1:25" x14ac:dyDescent="0.2">
      <c r="A144" s="14">
        <v>42</v>
      </c>
      <c r="B144" t="s">
        <v>62</v>
      </c>
      <c r="E144" s="25" t="s">
        <v>63</v>
      </c>
      <c r="F144" s="27"/>
      <c r="G144" s="27"/>
      <c r="H144" s="22" t="s">
        <v>63</v>
      </c>
      <c r="J144" s="25" t="s">
        <v>62</v>
      </c>
      <c r="K144" s="30"/>
      <c r="L144" s="22" t="s">
        <v>62</v>
      </c>
      <c r="M144" s="30"/>
      <c r="N144" s="86" t="s">
        <v>63</v>
      </c>
      <c r="P144" s="101" t="s">
        <v>62</v>
      </c>
      <c r="Q144" s="108" t="s">
        <v>63</v>
      </c>
      <c r="R144" s="30"/>
      <c r="S144" s="22" t="s">
        <v>62</v>
      </c>
      <c r="T144" s="30"/>
      <c r="U144" s="22" t="s">
        <v>62</v>
      </c>
      <c r="W144" s="25" t="s">
        <v>63</v>
      </c>
      <c r="X144" s="30"/>
      <c r="Y144" t="s">
        <v>62</v>
      </c>
    </row>
    <row r="145" spans="1:25" x14ac:dyDescent="0.2">
      <c r="A145" s="14">
        <v>42.5</v>
      </c>
      <c r="B145" t="s">
        <v>62</v>
      </c>
      <c r="E145" s="25" t="s">
        <v>63</v>
      </c>
      <c r="F145" s="27"/>
      <c r="G145" s="27"/>
      <c r="H145" s="22" t="s">
        <v>63</v>
      </c>
      <c r="J145" s="25" t="s">
        <v>63</v>
      </c>
      <c r="K145" s="30"/>
      <c r="L145" s="22" t="s">
        <v>62</v>
      </c>
      <c r="M145" s="30"/>
      <c r="N145" s="86" t="s">
        <v>63</v>
      </c>
      <c r="P145" s="101" t="s">
        <v>62</v>
      </c>
      <c r="Q145" s="108" t="s">
        <v>63</v>
      </c>
      <c r="R145" s="30"/>
      <c r="S145" s="22" t="s">
        <v>63</v>
      </c>
      <c r="T145" s="30"/>
      <c r="U145" s="22" t="s">
        <v>63</v>
      </c>
      <c r="W145" s="25" t="s">
        <v>63</v>
      </c>
      <c r="X145" s="30"/>
      <c r="Y145" t="s">
        <v>62</v>
      </c>
    </row>
    <row r="146" spans="1:25" x14ac:dyDescent="0.2">
      <c r="A146" s="14">
        <v>43</v>
      </c>
      <c r="B146" t="s">
        <v>62</v>
      </c>
      <c r="E146" s="25" t="s">
        <v>63</v>
      </c>
      <c r="F146" s="27"/>
      <c r="G146" s="27"/>
      <c r="H146" s="22" t="s">
        <v>63</v>
      </c>
      <c r="J146" s="25" t="s">
        <v>62</v>
      </c>
      <c r="K146" s="30"/>
      <c r="L146" s="22" t="s">
        <v>62</v>
      </c>
      <c r="M146" s="30"/>
      <c r="N146" s="86" t="s">
        <v>63</v>
      </c>
      <c r="P146" s="101" t="s">
        <v>62</v>
      </c>
      <c r="Q146" s="108" t="s">
        <v>63</v>
      </c>
      <c r="R146" s="30"/>
      <c r="S146" s="22" t="s">
        <v>63</v>
      </c>
      <c r="T146" s="30"/>
      <c r="U146" s="22" t="s">
        <v>62</v>
      </c>
      <c r="W146" s="25" t="s">
        <v>62</v>
      </c>
      <c r="X146" s="30"/>
      <c r="Y146" t="s">
        <v>63</v>
      </c>
    </row>
    <row r="147" spans="1:25" x14ac:dyDescent="0.2">
      <c r="A147" s="14">
        <v>43.5</v>
      </c>
      <c r="B147" t="s">
        <v>62</v>
      </c>
      <c r="E147" s="25" t="s">
        <v>63</v>
      </c>
      <c r="F147" s="27"/>
      <c r="G147" s="27"/>
      <c r="H147" s="22" t="s">
        <v>62</v>
      </c>
      <c r="J147" s="25" t="s">
        <v>62</v>
      </c>
      <c r="K147" s="30"/>
      <c r="L147" s="22" t="s">
        <v>174</v>
      </c>
      <c r="M147" s="30"/>
      <c r="N147" s="86" t="s">
        <v>63</v>
      </c>
      <c r="P147" s="101" t="s">
        <v>62</v>
      </c>
      <c r="Q147" s="108" t="s">
        <v>63</v>
      </c>
      <c r="R147" s="30"/>
      <c r="S147" s="22" t="s">
        <v>62</v>
      </c>
      <c r="T147" s="30"/>
      <c r="U147" s="22" t="s">
        <v>62</v>
      </c>
      <c r="W147" s="25" t="s">
        <v>62</v>
      </c>
      <c r="X147" s="30"/>
      <c r="Y147" t="s">
        <v>62</v>
      </c>
    </row>
    <row r="148" spans="1:25" x14ac:dyDescent="0.2">
      <c r="A148" s="14">
        <v>44</v>
      </c>
      <c r="B148" t="s">
        <v>62</v>
      </c>
      <c r="E148" s="25" t="s">
        <v>65</v>
      </c>
      <c r="F148" s="27"/>
      <c r="G148" s="27"/>
      <c r="H148" s="22" t="s">
        <v>62</v>
      </c>
      <c r="J148" s="25" t="s">
        <v>63</v>
      </c>
      <c r="K148" s="30"/>
      <c r="L148" s="22" t="s">
        <v>174</v>
      </c>
      <c r="M148" s="30"/>
      <c r="N148" s="86" t="s">
        <v>63</v>
      </c>
      <c r="P148" s="101" t="s">
        <v>62</v>
      </c>
      <c r="Q148" s="108" t="s">
        <v>63</v>
      </c>
      <c r="R148" s="30"/>
      <c r="S148" s="22" t="s">
        <v>63</v>
      </c>
      <c r="T148" s="30"/>
      <c r="U148" s="22" t="s">
        <v>62</v>
      </c>
      <c r="W148" s="25" t="s">
        <v>63</v>
      </c>
      <c r="X148" s="30"/>
      <c r="Y148" t="s">
        <v>62</v>
      </c>
    </row>
    <row r="149" spans="1:25" x14ac:dyDescent="0.2">
      <c r="A149" s="14">
        <v>44.5</v>
      </c>
      <c r="B149" t="s">
        <v>62</v>
      </c>
      <c r="E149" s="25" t="s">
        <v>63</v>
      </c>
      <c r="F149" s="27"/>
      <c r="G149" s="27"/>
      <c r="H149" s="22" t="s">
        <v>62</v>
      </c>
      <c r="J149" s="25" t="s">
        <v>63</v>
      </c>
      <c r="K149" s="30"/>
      <c r="L149" s="22" t="s">
        <v>62</v>
      </c>
      <c r="M149" s="30"/>
      <c r="N149" s="86" t="s">
        <v>63</v>
      </c>
      <c r="P149" s="101" t="s">
        <v>62</v>
      </c>
      <c r="Q149" s="108" t="s">
        <v>63</v>
      </c>
      <c r="R149" s="30"/>
      <c r="S149" s="22" t="s">
        <v>63</v>
      </c>
      <c r="T149" s="30"/>
      <c r="U149" s="22" t="s">
        <v>63</v>
      </c>
      <c r="W149" s="25" t="s">
        <v>63</v>
      </c>
      <c r="X149" s="30"/>
      <c r="Y149" t="s">
        <v>101</v>
      </c>
    </row>
    <row r="150" spans="1:25" x14ac:dyDescent="0.2">
      <c r="A150" s="14">
        <v>45</v>
      </c>
      <c r="B150" t="s">
        <v>65</v>
      </c>
      <c r="E150" s="25" t="s">
        <v>65</v>
      </c>
      <c r="F150" s="27" t="s">
        <v>63</v>
      </c>
      <c r="G150" s="27"/>
      <c r="H150" s="22" t="s">
        <v>63</v>
      </c>
      <c r="J150" s="25" t="s">
        <v>62</v>
      </c>
      <c r="K150" s="30"/>
      <c r="L150" s="22" t="s">
        <v>62</v>
      </c>
      <c r="M150" s="30"/>
      <c r="N150" s="86" t="s">
        <v>63</v>
      </c>
      <c r="P150" s="101" t="s">
        <v>62</v>
      </c>
      <c r="Q150" s="108" t="s">
        <v>63</v>
      </c>
      <c r="R150" s="30"/>
      <c r="S150" s="22" t="s">
        <v>63</v>
      </c>
      <c r="T150" s="30"/>
      <c r="U150" s="22" t="s">
        <v>62</v>
      </c>
      <c r="W150" s="25" t="s">
        <v>63</v>
      </c>
      <c r="X150" s="30"/>
      <c r="Y150" t="s">
        <v>62</v>
      </c>
    </row>
    <row r="151" spans="1:25" x14ac:dyDescent="0.2">
      <c r="A151" s="14">
        <v>45.5</v>
      </c>
      <c r="B151" t="s">
        <v>62</v>
      </c>
      <c r="E151" s="25" t="s">
        <v>63</v>
      </c>
      <c r="F151" s="27"/>
      <c r="G151" s="27"/>
      <c r="H151" s="22" t="s">
        <v>62</v>
      </c>
      <c r="J151" s="25" t="s">
        <v>62</v>
      </c>
      <c r="K151" s="30"/>
      <c r="L151" s="22" t="s">
        <v>62</v>
      </c>
      <c r="M151" s="30"/>
      <c r="N151" s="86" t="s">
        <v>63</v>
      </c>
      <c r="P151" s="101" t="s">
        <v>62</v>
      </c>
      <c r="Q151" s="108" t="s">
        <v>63</v>
      </c>
      <c r="R151" s="30"/>
      <c r="S151" s="22" t="s">
        <v>63</v>
      </c>
      <c r="T151" s="30"/>
      <c r="U151" s="22" t="s">
        <v>62</v>
      </c>
      <c r="W151" s="25" t="s">
        <v>63</v>
      </c>
      <c r="X151" s="30"/>
      <c r="Y151" t="s">
        <v>62</v>
      </c>
    </row>
    <row r="152" spans="1:25" x14ac:dyDescent="0.2">
      <c r="A152" s="14">
        <v>46</v>
      </c>
      <c r="B152" t="s">
        <v>62</v>
      </c>
      <c r="E152" s="25" t="s">
        <v>62</v>
      </c>
      <c r="F152" s="27"/>
      <c r="G152" s="27"/>
      <c r="H152" s="22" t="s">
        <v>62</v>
      </c>
      <c r="J152" s="25" t="s">
        <v>63</v>
      </c>
      <c r="K152" s="30"/>
      <c r="L152" s="22" t="s">
        <v>62</v>
      </c>
      <c r="M152" s="30"/>
      <c r="N152" s="86" t="s">
        <v>63</v>
      </c>
      <c r="P152" s="101" t="s">
        <v>62</v>
      </c>
      <c r="Q152" s="108" t="s">
        <v>63</v>
      </c>
      <c r="R152" s="30"/>
      <c r="S152" s="22" t="s">
        <v>62</v>
      </c>
      <c r="T152" s="30"/>
      <c r="U152" s="22" t="s">
        <v>62</v>
      </c>
      <c r="W152" s="25" t="s">
        <v>62</v>
      </c>
      <c r="X152" s="30"/>
      <c r="Y152" t="s">
        <v>62</v>
      </c>
    </row>
    <row r="153" spans="1:25" x14ac:dyDescent="0.2">
      <c r="A153" s="14">
        <v>46.5</v>
      </c>
      <c r="B153" t="s">
        <v>62</v>
      </c>
      <c r="E153" s="25" t="s">
        <v>63</v>
      </c>
      <c r="F153" s="27"/>
      <c r="G153" s="27"/>
      <c r="H153" s="22" t="s">
        <v>62</v>
      </c>
      <c r="J153" s="25" t="s">
        <v>63</v>
      </c>
      <c r="K153" s="30"/>
      <c r="L153" s="22" t="s">
        <v>62</v>
      </c>
      <c r="M153" s="30"/>
      <c r="N153" s="86" t="s">
        <v>63</v>
      </c>
      <c r="P153" s="101" t="s">
        <v>62</v>
      </c>
      <c r="Q153" s="108" t="s">
        <v>63</v>
      </c>
      <c r="R153" s="30"/>
      <c r="S153" s="22" t="s">
        <v>63</v>
      </c>
      <c r="T153" s="30"/>
      <c r="U153" s="22" t="s">
        <v>62</v>
      </c>
      <c r="W153" s="25" t="s">
        <v>63</v>
      </c>
      <c r="X153" s="30"/>
      <c r="Y153" t="s">
        <v>62</v>
      </c>
    </row>
    <row r="154" spans="1:25" x14ac:dyDescent="0.2">
      <c r="A154" s="14">
        <v>47</v>
      </c>
      <c r="B154" t="s">
        <v>62</v>
      </c>
      <c r="E154" s="25" t="s">
        <v>63</v>
      </c>
      <c r="F154" s="27"/>
      <c r="G154" s="27"/>
      <c r="H154" s="22" t="s">
        <v>62</v>
      </c>
      <c r="J154" s="25" t="s">
        <v>62</v>
      </c>
      <c r="K154" s="30"/>
      <c r="L154" s="22" t="s">
        <v>62</v>
      </c>
      <c r="M154" s="30"/>
      <c r="N154" s="86" t="s">
        <v>63</v>
      </c>
      <c r="P154" s="101" t="s">
        <v>62</v>
      </c>
      <c r="Q154" s="108" t="s">
        <v>63</v>
      </c>
      <c r="R154" s="30"/>
      <c r="S154" s="22" t="s">
        <v>62</v>
      </c>
      <c r="T154" s="30"/>
      <c r="U154" s="22" t="s">
        <v>62</v>
      </c>
      <c r="W154" s="25" t="s">
        <v>63</v>
      </c>
      <c r="X154" s="30"/>
      <c r="Y154" t="s">
        <v>101</v>
      </c>
    </row>
    <row r="155" spans="1:25" x14ac:dyDescent="0.2">
      <c r="A155" s="14">
        <v>47.5</v>
      </c>
      <c r="B155" t="s">
        <v>62</v>
      </c>
      <c r="E155" s="25" t="s">
        <v>62</v>
      </c>
      <c r="F155" s="27"/>
      <c r="G155" s="27"/>
      <c r="H155" s="22" t="s">
        <v>62</v>
      </c>
      <c r="J155" s="25" t="s">
        <v>63</v>
      </c>
      <c r="K155" s="30"/>
      <c r="L155" s="22" t="s">
        <v>62</v>
      </c>
      <c r="M155" s="30"/>
      <c r="N155" s="86" t="s">
        <v>63</v>
      </c>
      <c r="P155" s="101" t="s">
        <v>62</v>
      </c>
      <c r="Q155" s="108" t="s">
        <v>63</v>
      </c>
      <c r="R155" s="30"/>
      <c r="S155" s="22" t="s">
        <v>62</v>
      </c>
      <c r="T155" s="30"/>
      <c r="U155" s="22" t="s">
        <v>63</v>
      </c>
      <c r="W155" s="25" t="s">
        <v>62</v>
      </c>
      <c r="X155" s="30"/>
      <c r="Y155" t="s">
        <v>101</v>
      </c>
    </row>
    <row r="156" spans="1:25" x14ac:dyDescent="0.2">
      <c r="A156" s="14">
        <v>48</v>
      </c>
      <c r="B156" t="s">
        <v>62</v>
      </c>
      <c r="E156" s="25" t="s">
        <v>63</v>
      </c>
      <c r="F156" s="27"/>
      <c r="G156" s="27"/>
      <c r="H156" s="22" t="s">
        <v>63</v>
      </c>
      <c r="J156" s="25" t="s">
        <v>62</v>
      </c>
      <c r="K156" s="30"/>
      <c r="L156" s="22" t="s">
        <v>62</v>
      </c>
      <c r="M156" s="30"/>
      <c r="N156" s="86" t="s">
        <v>63</v>
      </c>
      <c r="P156" s="101" t="s">
        <v>62</v>
      </c>
      <c r="Q156" s="108" t="s">
        <v>63</v>
      </c>
      <c r="R156" s="30"/>
      <c r="S156" s="22" t="s">
        <v>62</v>
      </c>
      <c r="T156" s="30"/>
      <c r="U156" s="22" t="s">
        <v>62</v>
      </c>
      <c r="W156" s="25" t="s">
        <v>62</v>
      </c>
      <c r="X156" s="30"/>
      <c r="Y156" t="s">
        <v>101</v>
      </c>
    </row>
    <row r="157" spans="1:25" x14ac:dyDescent="0.2">
      <c r="A157" s="14">
        <v>48.5</v>
      </c>
      <c r="B157" t="s">
        <v>62</v>
      </c>
      <c r="E157" s="25" t="s">
        <v>63</v>
      </c>
      <c r="F157" s="27"/>
      <c r="G157" s="27"/>
      <c r="H157" s="22" t="s">
        <v>62</v>
      </c>
      <c r="J157" s="25" t="s">
        <v>62</v>
      </c>
      <c r="K157" s="30"/>
      <c r="L157" s="22" t="s">
        <v>62</v>
      </c>
      <c r="M157" s="30"/>
      <c r="N157" s="86" t="s">
        <v>63</v>
      </c>
      <c r="P157" s="101" t="s">
        <v>62</v>
      </c>
      <c r="Q157" s="108" t="s">
        <v>63</v>
      </c>
      <c r="R157" s="30"/>
      <c r="S157" s="22" t="s">
        <v>63</v>
      </c>
      <c r="T157" s="30"/>
      <c r="U157" s="22" t="s">
        <v>62</v>
      </c>
      <c r="W157" s="25" t="s">
        <v>62</v>
      </c>
      <c r="X157" s="30"/>
      <c r="Y157" t="s">
        <v>62</v>
      </c>
    </row>
    <row r="158" spans="1:25" x14ac:dyDescent="0.2">
      <c r="A158" s="14">
        <v>49</v>
      </c>
      <c r="B158" t="s">
        <v>62</v>
      </c>
      <c r="E158" s="25" t="s">
        <v>63</v>
      </c>
      <c r="F158" s="27"/>
      <c r="G158" s="27"/>
      <c r="H158" s="22" t="s">
        <v>62</v>
      </c>
      <c r="J158" s="25" t="s">
        <v>62</v>
      </c>
      <c r="K158" s="30"/>
      <c r="L158" s="22" t="s">
        <v>62</v>
      </c>
      <c r="M158" s="30"/>
      <c r="N158" s="86" t="s">
        <v>63</v>
      </c>
      <c r="P158" s="101" t="s">
        <v>62</v>
      </c>
      <c r="Q158" s="108" t="s">
        <v>63</v>
      </c>
      <c r="R158" s="30"/>
      <c r="S158" s="22" t="s">
        <v>63</v>
      </c>
      <c r="T158" s="30"/>
      <c r="U158" s="22" t="s">
        <v>62</v>
      </c>
      <c r="W158" s="25" t="s">
        <v>63</v>
      </c>
      <c r="X158" s="30"/>
      <c r="Y158" t="s">
        <v>63</v>
      </c>
    </row>
    <row r="159" spans="1:25" x14ac:dyDescent="0.2">
      <c r="A159" s="14">
        <v>49.5</v>
      </c>
      <c r="B159" t="s">
        <v>62</v>
      </c>
      <c r="E159" s="25" t="s">
        <v>63</v>
      </c>
      <c r="F159" s="27"/>
      <c r="G159" s="27"/>
      <c r="H159" s="22" t="s">
        <v>62</v>
      </c>
      <c r="J159" s="25" t="s">
        <v>62</v>
      </c>
      <c r="K159" s="30"/>
      <c r="L159" s="22" t="s">
        <v>62</v>
      </c>
      <c r="M159" s="30"/>
      <c r="N159" s="86" t="s">
        <v>63</v>
      </c>
      <c r="P159" s="101" t="s">
        <v>62</v>
      </c>
      <c r="Q159" s="108" t="s">
        <v>62</v>
      </c>
      <c r="R159" s="30"/>
      <c r="S159" s="22" t="s">
        <v>63</v>
      </c>
      <c r="T159" s="30"/>
      <c r="U159" s="22" t="s">
        <v>62</v>
      </c>
      <c r="W159" s="25" t="s">
        <v>62</v>
      </c>
      <c r="X159" s="30"/>
      <c r="Y159" t="s">
        <v>62</v>
      </c>
    </row>
    <row r="160" spans="1:25" x14ac:dyDescent="0.2">
      <c r="A160" s="14">
        <v>50</v>
      </c>
      <c r="B160" t="s">
        <v>62</v>
      </c>
      <c r="E160" s="25" t="s">
        <v>63</v>
      </c>
      <c r="F160" s="27"/>
      <c r="G160" s="27"/>
      <c r="H160" s="22" t="s">
        <v>62</v>
      </c>
      <c r="J160" s="25" t="s">
        <v>63</v>
      </c>
      <c r="K160" s="30"/>
      <c r="L160" s="22" t="s">
        <v>62</v>
      </c>
      <c r="M160" s="30"/>
      <c r="N160" s="86" t="s">
        <v>63</v>
      </c>
      <c r="P160" s="101" t="s">
        <v>62</v>
      </c>
      <c r="Q160" s="108" t="s">
        <v>63</v>
      </c>
      <c r="R160" s="30"/>
      <c r="S160" s="22" t="s">
        <v>63</v>
      </c>
      <c r="T160" s="30"/>
      <c r="U160" s="22" t="s">
        <v>62</v>
      </c>
      <c r="W160" s="25" t="s">
        <v>62</v>
      </c>
      <c r="X160" s="30"/>
      <c r="Y160" t="s">
        <v>62</v>
      </c>
    </row>
    <row r="161" spans="1:25" x14ac:dyDescent="0.2">
      <c r="A161" s="14">
        <v>50.5</v>
      </c>
      <c r="B161" t="s">
        <v>62</v>
      </c>
      <c r="E161" s="25" t="s">
        <v>63</v>
      </c>
      <c r="F161" s="27"/>
      <c r="G161" s="27"/>
      <c r="H161" s="22" t="s">
        <v>62</v>
      </c>
      <c r="J161" s="25" t="s">
        <v>63</v>
      </c>
      <c r="K161" s="30"/>
      <c r="L161" s="22" t="s">
        <v>62</v>
      </c>
      <c r="M161" s="30"/>
      <c r="N161" s="86" t="s">
        <v>63</v>
      </c>
      <c r="P161" s="101" t="s">
        <v>62</v>
      </c>
      <c r="Q161" s="108" t="s">
        <v>62</v>
      </c>
      <c r="R161" s="30"/>
      <c r="S161" s="22" t="s">
        <v>63</v>
      </c>
      <c r="T161" s="30"/>
      <c r="U161" s="22" t="s">
        <v>62</v>
      </c>
      <c r="W161" s="25" t="s">
        <v>62</v>
      </c>
      <c r="X161" s="30"/>
      <c r="Y161" t="s">
        <v>63</v>
      </c>
    </row>
    <row r="162" spans="1:25" x14ac:dyDescent="0.2">
      <c r="A162" s="14">
        <v>51</v>
      </c>
      <c r="B162" t="s">
        <v>65</v>
      </c>
      <c r="E162" s="25" t="s">
        <v>65</v>
      </c>
      <c r="F162" s="27"/>
      <c r="G162" s="27"/>
      <c r="H162" s="22" t="s">
        <v>62</v>
      </c>
      <c r="J162" s="25" t="s">
        <v>62</v>
      </c>
      <c r="K162" s="30"/>
      <c r="L162" s="22" t="s">
        <v>174</v>
      </c>
      <c r="M162" s="30"/>
      <c r="N162" s="86" t="s">
        <v>63</v>
      </c>
      <c r="P162" s="101" t="s">
        <v>62</v>
      </c>
      <c r="Q162" s="108" t="s">
        <v>62</v>
      </c>
      <c r="R162" s="30"/>
      <c r="S162" s="22" t="s">
        <v>63</v>
      </c>
      <c r="T162" s="30"/>
      <c r="U162" s="22" t="s">
        <v>63</v>
      </c>
      <c r="W162" s="25" t="s">
        <v>62</v>
      </c>
      <c r="X162" s="30"/>
      <c r="Y162" t="s">
        <v>62</v>
      </c>
    </row>
    <row r="163" spans="1:25" x14ac:dyDescent="0.2">
      <c r="A163" s="14">
        <v>51.5</v>
      </c>
      <c r="B163" t="s">
        <v>65</v>
      </c>
      <c r="E163" s="25" t="s">
        <v>63</v>
      </c>
      <c r="F163" s="27"/>
      <c r="G163" s="27"/>
      <c r="H163" s="22" t="s">
        <v>65</v>
      </c>
      <c r="J163" s="25" t="s">
        <v>62</v>
      </c>
      <c r="K163" s="30"/>
      <c r="L163" s="22" t="s">
        <v>174</v>
      </c>
      <c r="M163" s="30"/>
      <c r="N163" s="86" t="s">
        <v>63</v>
      </c>
      <c r="P163" s="101" t="s">
        <v>62</v>
      </c>
      <c r="Q163" s="108" t="s">
        <v>63</v>
      </c>
      <c r="R163" s="30"/>
      <c r="S163" s="22" t="s">
        <v>63</v>
      </c>
      <c r="T163" s="30"/>
      <c r="U163" s="22" t="s">
        <v>62</v>
      </c>
      <c r="W163" s="25" t="s">
        <v>63</v>
      </c>
      <c r="X163" s="30"/>
      <c r="Y163" t="s">
        <v>62</v>
      </c>
    </row>
    <row r="164" spans="1:25" x14ac:dyDescent="0.2">
      <c r="A164" s="14">
        <v>52</v>
      </c>
      <c r="B164" t="s">
        <v>62</v>
      </c>
      <c r="E164" s="25" t="s">
        <v>63</v>
      </c>
      <c r="F164" s="27"/>
      <c r="G164" s="27"/>
      <c r="H164" s="22" t="s">
        <v>62</v>
      </c>
      <c r="J164" s="25" t="s">
        <v>63</v>
      </c>
      <c r="K164" s="30"/>
      <c r="L164" s="22" t="s">
        <v>62</v>
      </c>
      <c r="M164" s="30"/>
      <c r="N164" s="86" t="s">
        <v>63</v>
      </c>
      <c r="P164" s="101" t="s">
        <v>62</v>
      </c>
      <c r="Q164" s="108" t="s">
        <v>63</v>
      </c>
      <c r="R164" s="30"/>
      <c r="S164" s="22" t="s">
        <v>63</v>
      </c>
      <c r="T164" s="30"/>
      <c r="U164" s="22" t="s">
        <v>62</v>
      </c>
      <c r="W164" s="25" t="s">
        <v>62</v>
      </c>
      <c r="X164" s="30"/>
      <c r="Y164" t="s">
        <v>62</v>
      </c>
    </row>
    <row r="165" spans="1:25" x14ac:dyDescent="0.2">
      <c r="A165" s="14">
        <v>52.5</v>
      </c>
      <c r="B165" t="s">
        <v>62</v>
      </c>
      <c r="E165" s="25" t="s">
        <v>65</v>
      </c>
      <c r="F165" s="27"/>
      <c r="G165" s="27"/>
      <c r="H165" s="22" t="s">
        <v>63</v>
      </c>
      <c r="J165" s="25" t="s">
        <v>62</v>
      </c>
      <c r="K165" s="30"/>
      <c r="L165" s="22" t="s">
        <v>174</v>
      </c>
      <c r="M165" s="30"/>
      <c r="N165" s="86" t="s">
        <v>63</v>
      </c>
      <c r="P165" s="101" t="s">
        <v>62</v>
      </c>
      <c r="Q165" s="108" t="s">
        <v>63</v>
      </c>
      <c r="R165" s="30"/>
      <c r="S165" s="22" t="s">
        <v>63</v>
      </c>
      <c r="T165" s="30"/>
      <c r="U165" s="22" t="s">
        <v>63</v>
      </c>
      <c r="W165" s="25" t="s">
        <v>63</v>
      </c>
      <c r="X165" s="30"/>
      <c r="Y165" t="s">
        <v>62</v>
      </c>
    </row>
    <row r="166" spans="1:25" x14ac:dyDescent="0.2">
      <c r="A166" s="14">
        <v>53</v>
      </c>
      <c r="B166" t="s">
        <v>62</v>
      </c>
      <c r="E166" s="25" t="s">
        <v>63</v>
      </c>
      <c r="F166" s="27"/>
      <c r="G166" s="27"/>
      <c r="H166" s="22" t="s">
        <v>62</v>
      </c>
      <c r="J166" s="25" t="s">
        <v>62</v>
      </c>
      <c r="K166" s="30"/>
      <c r="L166" s="22" t="s">
        <v>62</v>
      </c>
      <c r="M166" s="30"/>
      <c r="N166" s="86" t="s">
        <v>63</v>
      </c>
      <c r="P166" s="101" t="s">
        <v>62</v>
      </c>
      <c r="Q166" s="108" t="s">
        <v>63</v>
      </c>
      <c r="R166" s="30"/>
      <c r="S166" s="22" t="s">
        <v>63</v>
      </c>
      <c r="T166" s="30"/>
      <c r="U166" s="22" t="s">
        <v>63</v>
      </c>
      <c r="W166" s="25" t="s">
        <v>62</v>
      </c>
      <c r="X166" s="30"/>
      <c r="Y166" t="s">
        <v>63</v>
      </c>
    </row>
    <row r="167" spans="1:25" x14ac:dyDescent="0.2">
      <c r="A167" s="14">
        <v>53.5</v>
      </c>
      <c r="B167" t="s">
        <v>62</v>
      </c>
      <c r="E167" s="25" t="s">
        <v>63</v>
      </c>
      <c r="F167" s="27"/>
      <c r="G167" s="27"/>
      <c r="H167" s="22" t="s">
        <v>62</v>
      </c>
      <c r="J167" s="25" t="s">
        <v>63</v>
      </c>
      <c r="K167" s="30"/>
      <c r="L167" s="22" t="s">
        <v>174</v>
      </c>
      <c r="M167" s="30"/>
      <c r="N167" s="86" t="s">
        <v>63</v>
      </c>
      <c r="P167" s="101" t="s">
        <v>62</v>
      </c>
      <c r="Q167" s="108" t="s">
        <v>63</v>
      </c>
      <c r="R167" s="30"/>
      <c r="S167" s="22" t="s">
        <v>63</v>
      </c>
      <c r="T167" s="30"/>
      <c r="U167" s="22" t="s">
        <v>62</v>
      </c>
      <c r="W167" s="25" t="s">
        <v>63</v>
      </c>
      <c r="X167" s="30"/>
      <c r="Y167" t="s">
        <v>63</v>
      </c>
    </row>
    <row r="168" spans="1:25" x14ac:dyDescent="0.2">
      <c r="A168" s="14">
        <v>54</v>
      </c>
      <c r="B168" t="s">
        <v>62</v>
      </c>
      <c r="E168" s="25" t="s">
        <v>62</v>
      </c>
      <c r="F168" s="27"/>
      <c r="G168" s="27"/>
      <c r="H168" s="22" t="s">
        <v>62</v>
      </c>
      <c r="J168" s="25" t="s">
        <v>63</v>
      </c>
      <c r="K168" s="30"/>
      <c r="L168" s="22" t="s">
        <v>62</v>
      </c>
      <c r="M168" s="30"/>
      <c r="N168" s="86" t="s">
        <v>63</v>
      </c>
      <c r="P168" s="101" t="s">
        <v>62</v>
      </c>
      <c r="Q168" s="108" t="s">
        <v>62</v>
      </c>
      <c r="R168" s="30"/>
      <c r="S168" s="22" t="s">
        <v>63</v>
      </c>
      <c r="T168" s="30"/>
      <c r="U168" s="22" t="s">
        <v>62</v>
      </c>
      <c r="W168" s="25" t="s">
        <v>63</v>
      </c>
      <c r="X168" s="30"/>
      <c r="Y168" t="s">
        <v>63</v>
      </c>
    </row>
    <row r="169" spans="1:25" x14ac:dyDescent="0.2">
      <c r="A169" s="14">
        <v>54.5</v>
      </c>
      <c r="B169" t="s">
        <v>62</v>
      </c>
      <c r="E169" s="25" t="s">
        <v>63</v>
      </c>
      <c r="F169" s="27"/>
      <c r="G169" s="27"/>
      <c r="H169" s="22" t="s">
        <v>63</v>
      </c>
      <c r="J169" s="25" t="s">
        <v>63</v>
      </c>
      <c r="K169" s="30"/>
      <c r="L169" s="22" t="s">
        <v>62</v>
      </c>
      <c r="M169" s="30"/>
      <c r="N169" s="86" t="s">
        <v>63</v>
      </c>
      <c r="P169" s="101" t="s">
        <v>62</v>
      </c>
      <c r="Q169" s="108" t="s">
        <v>63</v>
      </c>
      <c r="R169" s="30"/>
      <c r="S169" s="22" t="s">
        <v>63</v>
      </c>
      <c r="T169" s="30"/>
      <c r="U169" s="22" t="s">
        <v>62</v>
      </c>
      <c r="W169" s="25" t="s">
        <v>62</v>
      </c>
      <c r="X169" s="30"/>
      <c r="Y169" t="s">
        <v>62</v>
      </c>
    </row>
    <row r="170" spans="1:25" x14ac:dyDescent="0.2">
      <c r="A170" s="14">
        <v>55</v>
      </c>
      <c r="B170" t="s">
        <v>62</v>
      </c>
      <c r="E170" s="25" t="s">
        <v>63</v>
      </c>
      <c r="F170" s="27"/>
      <c r="G170" s="27"/>
      <c r="H170" s="22" t="s">
        <v>63</v>
      </c>
      <c r="J170" s="25" t="s">
        <v>63</v>
      </c>
      <c r="K170" s="30"/>
      <c r="L170" s="22" t="s">
        <v>62</v>
      </c>
      <c r="M170" s="30"/>
      <c r="N170" s="86" t="s">
        <v>63</v>
      </c>
      <c r="P170" s="101" t="s">
        <v>62</v>
      </c>
      <c r="Q170" s="108" t="s">
        <v>62</v>
      </c>
      <c r="R170" s="30"/>
      <c r="S170" s="22" t="s">
        <v>62</v>
      </c>
      <c r="T170" s="30"/>
      <c r="U170" s="22" t="s">
        <v>62</v>
      </c>
      <c r="W170" s="25" t="s">
        <v>62</v>
      </c>
      <c r="X170" s="30"/>
      <c r="Y170" t="s">
        <v>62</v>
      </c>
    </row>
    <row r="171" spans="1:25" x14ac:dyDescent="0.2">
      <c r="A171" s="14">
        <v>55.5</v>
      </c>
      <c r="B171" t="s">
        <v>62</v>
      </c>
      <c r="E171" s="25" t="s">
        <v>63</v>
      </c>
      <c r="F171" s="27"/>
      <c r="G171" s="27"/>
      <c r="H171" s="22" t="s">
        <v>62</v>
      </c>
      <c r="J171" s="25" t="s">
        <v>62</v>
      </c>
      <c r="K171" s="30"/>
      <c r="L171" s="22" t="s">
        <v>62</v>
      </c>
      <c r="M171" s="30"/>
      <c r="N171" s="86" t="s">
        <v>63</v>
      </c>
      <c r="P171" s="101" t="s">
        <v>62</v>
      </c>
      <c r="Q171" s="108" t="s">
        <v>63</v>
      </c>
      <c r="R171" s="30"/>
      <c r="S171" s="22" t="s">
        <v>63</v>
      </c>
      <c r="T171" s="30"/>
      <c r="U171" s="22" t="s">
        <v>62</v>
      </c>
      <c r="W171" s="25" t="s">
        <v>63</v>
      </c>
      <c r="X171" s="30"/>
      <c r="Y171" t="s">
        <v>63</v>
      </c>
    </row>
    <row r="172" spans="1:25" x14ac:dyDescent="0.2">
      <c r="A172" s="14">
        <v>56</v>
      </c>
      <c r="B172" t="s">
        <v>62</v>
      </c>
      <c r="E172" s="25" t="s">
        <v>63</v>
      </c>
      <c r="F172" s="27"/>
      <c r="G172" s="27"/>
      <c r="H172" s="22" t="s">
        <v>62</v>
      </c>
      <c r="J172" s="25" t="s">
        <v>62</v>
      </c>
      <c r="K172" s="30"/>
      <c r="L172" s="22" t="s">
        <v>174</v>
      </c>
      <c r="M172" s="30"/>
      <c r="N172" s="86" t="s">
        <v>62</v>
      </c>
      <c r="P172" s="101" t="s">
        <v>62</v>
      </c>
      <c r="Q172" s="108" t="s">
        <v>63</v>
      </c>
      <c r="R172" s="30"/>
      <c r="S172" s="22" t="s">
        <v>63</v>
      </c>
      <c r="T172" s="30"/>
      <c r="U172" s="22" t="s">
        <v>63</v>
      </c>
      <c r="W172" s="25" t="s">
        <v>63</v>
      </c>
      <c r="X172" s="30"/>
      <c r="Y172" t="s">
        <v>63</v>
      </c>
    </row>
    <row r="173" spans="1:25" x14ac:dyDescent="0.2">
      <c r="A173" s="14">
        <v>56.5</v>
      </c>
      <c r="B173" t="s">
        <v>69</v>
      </c>
      <c r="E173" s="25" t="s">
        <v>62</v>
      </c>
      <c r="F173" s="27"/>
      <c r="G173" s="27"/>
      <c r="H173" s="22" t="s">
        <v>63</v>
      </c>
      <c r="J173" s="25" t="s">
        <v>63</v>
      </c>
      <c r="K173" s="30"/>
      <c r="L173" s="22" t="s">
        <v>174</v>
      </c>
      <c r="M173" s="30"/>
      <c r="N173" s="86" t="s">
        <v>62</v>
      </c>
      <c r="P173" s="101" t="s">
        <v>62</v>
      </c>
      <c r="Q173" s="108" t="s">
        <v>62</v>
      </c>
      <c r="R173" s="30"/>
      <c r="S173" s="22" t="s">
        <v>63</v>
      </c>
      <c r="T173" s="30"/>
      <c r="U173" s="22" t="s">
        <v>63</v>
      </c>
      <c r="W173" s="25" t="s">
        <v>62</v>
      </c>
      <c r="X173" s="30"/>
      <c r="Y173" t="s">
        <v>62</v>
      </c>
    </row>
    <row r="174" spans="1:25" x14ac:dyDescent="0.2">
      <c r="A174" s="14">
        <v>57</v>
      </c>
      <c r="B174" t="s">
        <v>62</v>
      </c>
      <c r="E174" s="25" t="s">
        <v>62</v>
      </c>
      <c r="F174" s="27"/>
      <c r="G174" s="27"/>
      <c r="H174" s="22" t="s">
        <v>63</v>
      </c>
      <c r="J174" s="25" t="s">
        <v>63</v>
      </c>
      <c r="K174" s="30"/>
      <c r="L174" s="22" t="s">
        <v>62</v>
      </c>
      <c r="M174" s="30"/>
      <c r="N174" s="86" t="s">
        <v>63</v>
      </c>
      <c r="P174" s="101" t="s">
        <v>62</v>
      </c>
      <c r="Q174" s="108" t="s">
        <v>63</v>
      </c>
      <c r="R174" s="30"/>
      <c r="S174" s="22" t="s">
        <v>62</v>
      </c>
      <c r="T174" s="30"/>
      <c r="U174" s="22" t="s">
        <v>62</v>
      </c>
      <c r="W174" s="25" t="s">
        <v>63</v>
      </c>
      <c r="X174" s="30"/>
      <c r="Y174" t="s">
        <v>63</v>
      </c>
    </row>
    <row r="175" spans="1:25" x14ac:dyDescent="0.2">
      <c r="A175" s="14">
        <v>57.5</v>
      </c>
      <c r="B175" t="s">
        <v>62</v>
      </c>
      <c r="E175" s="25" t="s">
        <v>62</v>
      </c>
      <c r="F175" s="27"/>
      <c r="G175" s="27"/>
      <c r="H175" s="22" t="s">
        <v>63</v>
      </c>
      <c r="J175" s="25" t="s">
        <v>63</v>
      </c>
      <c r="K175" s="30"/>
      <c r="L175" s="22" t="s">
        <v>62</v>
      </c>
      <c r="M175" s="30"/>
      <c r="N175" s="86" t="s">
        <v>63</v>
      </c>
      <c r="P175" s="101" t="s">
        <v>62</v>
      </c>
      <c r="Q175" s="108" t="s">
        <v>62</v>
      </c>
      <c r="R175" s="30"/>
      <c r="S175" s="22" t="s">
        <v>63</v>
      </c>
      <c r="T175" s="30"/>
      <c r="U175" s="22" t="s">
        <v>62</v>
      </c>
      <c r="W175" s="25" t="s">
        <v>63</v>
      </c>
      <c r="X175" s="30"/>
      <c r="Y175" t="s">
        <v>63</v>
      </c>
    </row>
    <row r="176" spans="1:25" x14ac:dyDescent="0.2">
      <c r="A176" s="14">
        <v>58</v>
      </c>
      <c r="B176" t="s">
        <v>62</v>
      </c>
      <c r="E176" s="25" t="s">
        <v>63</v>
      </c>
      <c r="F176" s="27"/>
      <c r="G176" s="27"/>
      <c r="H176" s="22" t="s">
        <v>62</v>
      </c>
      <c r="J176" s="25" t="s">
        <v>62</v>
      </c>
      <c r="K176" s="30"/>
      <c r="L176" s="22" t="s">
        <v>62</v>
      </c>
      <c r="M176" s="30"/>
      <c r="N176" s="86" t="s">
        <v>63</v>
      </c>
      <c r="P176" s="101" t="s">
        <v>62</v>
      </c>
      <c r="Q176" s="108" t="s">
        <v>63</v>
      </c>
      <c r="R176" s="30"/>
      <c r="S176" s="22" t="s">
        <v>63</v>
      </c>
      <c r="T176" s="30"/>
      <c r="U176" s="22" t="s">
        <v>62</v>
      </c>
      <c r="W176" s="25" t="s">
        <v>63</v>
      </c>
      <c r="X176" s="30"/>
      <c r="Y176" t="s">
        <v>63</v>
      </c>
    </row>
    <row r="177" spans="1:25" x14ac:dyDescent="0.2">
      <c r="A177" s="14">
        <v>58.5</v>
      </c>
      <c r="B177" t="s">
        <v>62</v>
      </c>
      <c r="E177" s="25" t="s">
        <v>62</v>
      </c>
      <c r="F177" s="27"/>
      <c r="G177" s="27"/>
      <c r="H177" s="22" t="s">
        <v>62</v>
      </c>
      <c r="J177" s="25" t="s">
        <v>63</v>
      </c>
      <c r="K177" s="30"/>
      <c r="L177" s="22" t="s">
        <v>174</v>
      </c>
      <c r="M177" s="30"/>
      <c r="N177" s="86" t="s">
        <v>63</v>
      </c>
      <c r="P177" s="101" t="s">
        <v>62</v>
      </c>
      <c r="Q177" s="108" t="s">
        <v>63</v>
      </c>
      <c r="R177" s="30"/>
      <c r="S177" s="22" t="s">
        <v>63</v>
      </c>
      <c r="T177" s="30"/>
      <c r="U177" s="22" t="s">
        <v>63</v>
      </c>
      <c r="W177" s="25" t="s">
        <v>63</v>
      </c>
      <c r="X177" s="30"/>
      <c r="Y177" t="s">
        <v>62</v>
      </c>
    </row>
    <row r="178" spans="1:25" x14ac:dyDescent="0.2">
      <c r="A178" s="14">
        <v>59</v>
      </c>
      <c r="B178" t="s">
        <v>62</v>
      </c>
      <c r="E178" s="25" t="s">
        <v>63</v>
      </c>
      <c r="F178" s="27"/>
      <c r="G178" s="27"/>
      <c r="H178" s="22" t="s">
        <v>63</v>
      </c>
      <c r="J178" s="25" t="s">
        <v>63</v>
      </c>
      <c r="K178" s="30"/>
      <c r="L178" s="22" t="s">
        <v>62</v>
      </c>
      <c r="M178" s="30"/>
      <c r="N178" s="86" t="s">
        <v>63</v>
      </c>
      <c r="P178" s="101" t="s">
        <v>62</v>
      </c>
      <c r="Q178" s="108" t="s">
        <v>63</v>
      </c>
      <c r="R178" s="30"/>
      <c r="S178" s="22" t="s">
        <v>63</v>
      </c>
      <c r="T178" s="30"/>
      <c r="U178" s="22" t="s">
        <v>62</v>
      </c>
      <c r="W178" s="25" t="s">
        <v>63</v>
      </c>
      <c r="X178" s="30"/>
      <c r="Y178" t="s">
        <v>62</v>
      </c>
    </row>
    <row r="179" spans="1:25" x14ac:dyDescent="0.2">
      <c r="A179" s="14">
        <v>59.5</v>
      </c>
      <c r="B179" t="s">
        <v>62</v>
      </c>
      <c r="E179" s="25" t="s">
        <v>62</v>
      </c>
      <c r="F179" s="27"/>
      <c r="G179" s="27"/>
      <c r="H179" s="22" t="s">
        <v>62</v>
      </c>
      <c r="J179" s="25" t="s">
        <v>62</v>
      </c>
      <c r="K179" s="30"/>
      <c r="L179" s="22" t="s">
        <v>174</v>
      </c>
      <c r="M179" s="30"/>
      <c r="N179" s="86" t="s">
        <v>63</v>
      </c>
      <c r="P179" s="101" t="s">
        <v>62</v>
      </c>
      <c r="Q179" s="108" t="s">
        <v>62</v>
      </c>
      <c r="R179" s="30"/>
      <c r="S179" s="22" t="s">
        <v>63</v>
      </c>
      <c r="T179" s="30"/>
      <c r="U179" s="22" t="s">
        <v>63</v>
      </c>
      <c r="W179" s="25" t="s">
        <v>62</v>
      </c>
      <c r="X179" s="30"/>
      <c r="Y179" t="s">
        <v>62</v>
      </c>
    </row>
    <row r="180" spans="1:25" x14ac:dyDescent="0.2">
      <c r="A180" s="14">
        <v>60</v>
      </c>
      <c r="B180" t="s">
        <v>62</v>
      </c>
      <c r="E180" s="25" t="s">
        <v>80</v>
      </c>
      <c r="F180" s="27"/>
      <c r="G180" s="27"/>
      <c r="J180" s="25"/>
      <c r="K180" s="30"/>
      <c r="L180" s="22"/>
      <c r="M180" s="30"/>
      <c r="P180" s="25"/>
      <c r="Q180" s="25"/>
      <c r="R180" s="30"/>
      <c r="T180" s="30"/>
      <c r="U180" s="22"/>
      <c r="W180" s="25"/>
      <c r="X180" s="30"/>
      <c r="Y180" t="s">
        <v>63</v>
      </c>
    </row>
    <row r="181" spans="1:25" x14ac:dyDescent="0.2">
      <c r="A181" s="14"/>
      <c r="E181" s="25"/>
      <c r="F181" s="27"/>
      <c r="G181" s="27"/>
      <c r="J181" s="25"/>
      <c r="K181" s="30"/>
      <c r="M181" s="30"/>
      <c r="P181" s="25"/>
      <c r="Q181" s="25"/>
      <c r="R181" s="30"/>
      <c r="T181" s="30"/>
      <c r="W181" s="25"/>
      <c r="X181" s="30"/>
    </row>
    <row r="182" spans="1:25" x14ac:dyDescent="0.2">
      <c r="A182" s="21" t="s">
        <v>75</v>
      </c>
      <c r="B182" s="16"/>
      <c r="C182" s="16"/>
      <c r="D182" s="32"/>
      <c r="E182" s="31"/>
      <c r="F182" s="16"/>
      <c r="G182" s="16"/>
      <c r="H182" s="16"/>
      <c r="I182" s="16"/>
      <c r="J182" s="31"/>
      <c r="K182" s="32"/>
      <c r="L182" s="31"/>
      <c r="M182" s="32"/>
      <c r="N182" s="31"/>
      <c r="O182" s="16"/>
      <c r="P182" s="31"/>
      <c r="Q182" s="25"/>
      <c r="R182" s="30"/>
      <c r="T182" s="30"/>
      <c r="W182" s="25"/>
      <c r="X182" s="30"/>
    </row>
    <row r="183" spans="1:25" x14ac:dyDescent="0.2">
      <c r="A183" s="14">
        <v>0</v>
      </c>
      <c r="B183" t="s">
        <v>65</v>
      </c>
      <c r="E183" s="24" t="s">
        <v>65</v>
      </c>
      <c r="H183" t="s">
        <v>65</v>
      </c>
      <c r="J183" s="25" t="s">
        <v>62</v>
      </c>
      <c r="K183" s="30"/>
      <c r="L183" t="s">
        <v>63</v>
      </c>
      <c r="M183" s="30"/>
      <c r="N183" s="36" t="s">
        <v>63</v>
      </c>
      <c r="P183" s="101" t="s">
        <v>62</v>
      </c>
      <c r="Q183" s="108" t="s">
        <v>63</v>
      </c>
      <c r="R183" s="30"/>
      <c r="S183" s="22" t="s">
        <v>63</v>
      </c>
      <c r="T183" s="30"/>
      <c r="U183" s="22" t="s">
        <v>63</v>
      </c>
      <c r="W183" s="25" t="s">
        <v>63</v>
      </c>
      <c r="X183" s="30"/>
      <c r="Y183" t="s">
        <v>63</v>
      </c>
    </row>
    <row r="184" spans="1:25" x14ac:dyDescent="0.2">
      <c r="A184">
        <v>0.5</v>
      </c>
      <c r="B184" t="s">
        <v>62</v>
      </c>
      <c r="E184" s="25" t="s">
        <v>62</v>
      </c>
      <c r="H184" t="s">
        <v>62</v>
      </c>
      <c r="J184" s="25" t="s">
        <v>62</v>
      </c>
      <c r="K184" s="30"/>
      <c r="L184" t="s">
        <v>62</v>
      </c>
      <c r="M184" s="30"/>
      <c r="N184" s="36" t="s">
        <v>63</v>
      </c>
      <c r="P184" s="101" t="s">
        <v>62</v>
      </c>
      <c r="Q184" s="108" t="s">
        <v>62</v>
      </c>
      <c r="R184" s="30"/>
      <c r="S184" s="22" t="s">
        <v>63</v>
      </c>
      <c r="T184" s="30"/>
      <c r="U184" s="22" t="s">
        <v>62</v>
      </c>
      <c r="W184" s="25" t="s">
        <v>62</v>
      </c>
      <c r="X184" s="30"/>
      <c r="Y184" t="s">
        <v>62</v>
      </c>
    </row>
    <row r="185" spans="1:25" x14ac:dyDescent="0.2">
      <c r="A185" s="14">
        <v>1</v>
      </c>
      <c r="B185" t="s">
        <v>62</v>
      </c>
      <c r="E185" s="25" t="s">
        <v>62</v>
      </c>
      <c r="H185" t="s">
        <v>62</v>
      </c>
      <c r="J185" s="25" t="s">
        <v>63</v>
      </c>
      <c r="K185" s="30"/>
      <c r="L185" t="s">
        <v>63</v>
      </c>
      <c r="M185" s="30"/>
      <c r="N185" s="36" t="s">
        <v>63</v>
      </c>
      <c r="P185" s="101" t="s">
        <v>62</v>
      </c>
      <c r="Q185" s="108" t="s">
        <v>62</v>
      </c>
      <c r="R185" s="30"/>
      <c r="S185" s="22" t="s">
        <v>63</v>
      </c>
      <c r="T185" s="30"/>
      <c r="U185" s="22" t="s">
        <v>63</v>
      </c>
      <c r="W185" s="25" t="s">
        <v>62</v>
      </c>
      <c r="X185" s="30"/>
      <c r="Y185" t="s">
        <v>62</v>
      </c>
    </row>
    <row r="186" spans="1:25" x14ac:dyDescent="0.2">
      <c r="A186" s="14">
        <v>1.5</v>
      </c>
      <c r="B186" t="s">
        <v>64</v>
      </c>
      <c r="E186" s="25" t="s">
        <v>65</v>
      </c>
      <c r="H186" t="s">
        <v>64</v>
      </c>
      <c r="J186" s="25" t="s">
        <v>63</v>
      </c>
      <c r="K186" s="30"/>
      <c r="L186" t="s">
        <v>62</v>
      </c>
      <c r="M186" s="30"/>
      <c r="N186" s="36" t="s">
        <v>62</v>
      </c>
      <c r="P186" s="101" t="s">
        <v>62</v>
      </c>
      <c r="Q186" s="108" t="s">
        <v>63</v>
      </c>
      <c r="R186" s="30"/>
      <c r="S186" s="22" t="s">
        <v>63</v>
      </c>
      <c r="T186" s="30"/>
      <c r="U186" s="22" t="s">
        <v>62</v>
      </c>
      <c r="W186" s="25" t="s">
        <v>62</v>
      </c>
      <c r="X186" s="30"/>
      <c r="Y186" t="s">
        <v>62</v>
      </c>
    </row>
    <row r="187" spans="1:25" x14ac:dyDescent="0.2">
      <c r="A187" s="14">
        <v>2</v>
      </c>
      <c r="B187" t="s">
        <v>65</v>
      </c>
      <c r="E187" s="25" t="s">
        <v>65</v>
      </c>
      <c r="H187" t="s">
        <v>62</v>
      </c>
      <c r="J187" s="25" t="s">
        <v>63</v>
      </c>
      <c r="K187" s="30"/>
      <c r="L187" t="s">
        <v>69</v>
      </c>
      <c r="M187" s="30"/>
      <c r="N187" s="36" t="s">
        <v>63</v>
      </c>
      <c r="P187" s="101" t="s">
        <v>62</v>
      </c>
      <c r="Q187" s="108" t="s">
        <v>63</v>
      </c>
      <c r="R187" s="30"/>
      <c r="S187" s="22" t="s">
        <v>63</v>
      </c>
      <c r="T187" s="30"/>
      <c r="U187" s="22" t="s">
        <v>62</v>
      </c>
      <c r="W187" s="25" t="s">
        <v>62</v>
      </c>
      <c r="X187" s="30"/>
      <c r="Y187" t="s">
        <v>101</v>
      </c>
    </row>
    <row r="188" spans="1:25" x14ac:dyDescent="0.2">
      <c r="A188" s="14">
        <v>2.5</v>
      </c>
      <c r="B188" t="s">
        <v>62</v>
      </c>
      <c r="E188" s="25" t="s">
        <v>62</v>
      </c>
      <c r="H188" t="s">
        <v>62</v>
      </c>
      <c r="J188" s="25" t="s">
        <v>62</v>
      </c>
      <c r="K188" s="30"/>
      <c r="L188" t="s">
        <v>62</v>
      </c>
      <c r="M188" s="30"/>
      <c r="N188" s="36" t="s">
        <v>62</v>
      </c>
      <c r="P188" s="101" t="s">
        <v>62</v>
      </c>
      <c r="Q188" s="108" t="s">
        <v>63</v>
      </c>
      <c r="R188" s="30"/>
      <c r="S188" s="22" t="s">
        <v>63</v>
      </c>
      <c r="T188" s="30"/>
      <c r="U188" s="22" t="s">
        <v>63</v>
      </c>
      <c r="W188" s="25" t="s">
        <v>62</v>
      </c>
      <c r="X188" s="30"/>
      <c r="Y188" t="s">
        <v>101</v>
      </c>
    </row>
    <row r="189" spans="1:25" x14ac:dyDescent="0.2">
      <c r="A189" s="14">
        <v>3</v>
      </c>
      <c r="B189" t="s">
        <v>64</v>
      </c>
      <c r="E189" s="25" t="s">
        <v>65</v>
      </c>
      <c r="H189" t="s">
        <v>62</v>
      </c>
      <c r="J189" s="25" t="s">
        <v>63</v>
      </c>
      <c r="K189" s="30"/>
      <c r="L189" t="s">
        <v>63</v>
      </c>
      <c r="M189" s="30"/>
      <c r="N189" s="36" t="s">
        <v>63</v>
      </c>
      <c r="P189" s="101" t="s">
        <v>62</v>
      </c>
      <c r="Q189" s="108" t="s">
        <v>63</v>
      </c>
      <c r="R189" s="30"/>
      <c r="S189" s="22" t="s">
        <v>63</v>
      </c>
      <c r="T189" s="30"/>
      <c r="U189" s="22" t="s">
        <v>62</v>
      </c>
      <c r="W189" s="25" t="s">
        <v>63</v>
      </c>
      <c r="X189" s="30"/>
      <c r="Y189" t="s">
        <v>62</v>
      </c>
    </row>
    <row r="190" spans="1:25" x14ac:dyDescent="0.2">
      <c r="A190" s="14">
        <v>3.5</v>
      </c>
      <c r="B190" t="s">
        <v>62</v>
      </c>
      <c r="E190" s="25" t="s">
        <v>62</v>
      </c>
      <c r="H190" t="s">
        <v>62</v>
      </c>
      <c r="J190" s="25" t="s">
        <v>63</v>
      </c>
      <c r="K190" s="30"/>
      <c r="L190" t="s">
        <v>62</v>
      </c>
      <c r="M190" s="30"/>
      <c r="N190" s="36" t="s">
        <v>63</v>
      </c>
      <c r="P190" s="101" t="s">
        <v>62</v>
      </c>
      <c r="Q190" s="108" t="s">
        <v>63</v>
      </c>
      <c r="R190" s="30"/>
      <c r="S190" s="22" t="s">
        <v>63</v>
      </c>
      <c r="T190" s="30"/>
      <c r="U190" s="22" t="s">
        <v>62</v>
      </c>
      <c r="W190" s="25" t="s">
        <v>62</v>
      </c>
      <c r="X190" s="30"/>
      <c r="Y190" t="s">
        <v>101</v>
      </c>
    </row>
    <row r="191" spans="1:25" x14ac:dyDescent="0.2">
      <c r="A191" s="14">
        <v>4</v>
      </c>
      <c r="B191" t="s">
        <v>65</v>
      </c>
      <c r="E191" s="25" t="s">
        <v>64</v>
      </c>
      <c r="H191" t="s">
        <v>62</v>
      </c>
      <c r="J191" s="25" t="s">
        <v>62</v>
      </c>
      <c r="K191" s="30"/>
      <c r="L191" t="s">
        <v>62</v>
      </c>
      <c r="M191" s="30"/>
      <c r="N191" s="36" t="s">
        <v>63</v>
      </c>
      <c r="P191" s="101" t="s">
        <v>62</v>
      </c>
      <c r="Q191" s="108" t="s">
        <v>62</v>
      </c>
      <c r="R191" s="30"/>
      <c r="S191" s="22" t="s">
        <v>63</v>
      </c>
      <c r="T191" s="30"/>
      <c r="U191" s="22" t="s">
        <v>63</v>
      </c>
      <c r="W191" s="25" t="s">
        <v>62</v>
      </c>
      <c r="X191" s="30"/>
      <c r="Y191" t="s">
        <v>62</v>
      </c>
    </row>
    <row r="192" spans="1:25" x14ac:dyDescent="0.2">
      <c r="A192" s="14">
        <v>4.5</v>
      </c>
      <c r="B192" t="s">
        <v>62</v>
      </c>
      <c r="E192" s="25" t="s">
        <v>62</v>
      </c>
      <c r="H192" t="s">
        <v>69</v>
      </c>
      <c r="J192" s="25" t="s">
        <v>63</v>
      </c>
      <c r="K192" s="30"/>
      <c r="L192" t="s">
        <v>62</v>
      </c>
      <c r="M192" s="30"/>
      <c r="N192" s="36" t="s">
        <v>63</v>
      </c>
      <c r="P192" s="101" t="s">
        <v>62</v>
      </c>
      <c r="Q192" s="108" t="s">
        <v>62</v>
      </c>
      <c r="R192" s="30"/>
      <c r="S192" s="22" t="s">
        <v>63</v>
      </c>
      <c r="T192" s="30"/>
      <c r="U192" s="22" t="s">
        <v>63</v>
      </c>
      <c r="W192" s="25" t="s">
        <v>62</v>
      </c>
      <c r="X192" s="30"/>
      <c r="Y192" t="s">
        <v>62</v>
      </c>
    </row>
    <row r="193" spans="1:25" x14ac:dyDescent="0.2">
      <c r="A193" s="14">
        <v>5</v>
      </c>
      <c r="B193" t="s">
        <v>64</v>
      </c>
      <c r="E193" s="25" t="s">
        <v>65</v>
      </c>
      <c r="H193" t="s">
        <v>63</v>
      </c>
      <c r="J193" s="25" t="s">
        <v>62</v>
      </c>
      <c r="K193" s="30"/>
      <c r="L193" t="s">
        <v>174</v>
      </c>
      <c r="M193" s="30"/>
      <c r="N193" s="36" t="s">
        <v>63</v>
      </c>
      <c r="P193" s="101" t="s">
        <v>62</v>
      </c>
      <c r="Q193" s="108" t="s">
        <v>63</v>
      </c>
      <c r="R193" s="30"/>
      <c r="S193" s="22" t="s">
        <v>62</v>
      </c>
      <c r="T193" s="30"/>
      <c r="U193" s="22" t="s">
        <v>62</v>
      </c>
      <c r="W193" s="25" t="s">
        <v>62</v>
      </c>
      <c r="X193" s="30"/>
      <c r="Y193" t="s">
        <v>101</v>
      </c>
    </row>
    <row r="194" spans="1:25" x14ac:dyDescent="0.2">
      <c r="A194" s="14">
        <v>5.5</v>
      </c>
      <c r="B194" t="s">
        <v>62</v>
      </c>
      <c r="E194" s="25" t="s">
        <v>62</v>
      </c>
      <c r="H194" t="s">
        <v>63</v>
      </c>
      <c r="J194" s="25" t="s">
        <v>63</v>
      </c>
      <c r="K194" s="30"/>
      <c r="L194" t="s">
        <v>174</v>
      </c>
      <c r="M194" s="30"/>
      <c r="N194" s="36" t="s">
        <v>63</v>
      </c>
      <c r="P194" s="101" t="s">
        <v>62</v>
      </c>
      <c r="Q194" s="108" t="s">
        <v>63</v>
      </c>
      <c r="R194" s="30"/>
      <c r="S194" s="22" t="s">
        <v>62</v>
      </c>
      <c r="T194" s="30"/>
      <c r="U194" s="22" t="s">
        <v>63</v>
      </c>
      <c r="W194" s="25" t="s">
        <v>62</v>
      </c>
      <c r="X194" s="30"/>
      <c r="Y194" t="s">
        <v>62</v>
      </c>
    </row>
    <row r="195" spans="1:25" x14ac:dyDescent="0.2">
      <c r="A195" s="14">
        <v>6</v>
      </c>
      <c r="B195" t="s">
        <v>65</v>
      </c>
      <c r="E195" s="25" t="s">
        <v>63</v>
      </c>
      <c r="H195" t="s">
        <v>62</v>
      </c>
      <c r="J195" s="25" t="s">
        <v>62</v>
      </c>
      <c r="K195" s="30"/>
      <c r="L195" t="s">
        <v>62</v>
      </c>
      <c r="M195" s="30"/>
      <c r="N195" s="36" t="s">
        <v>63</v>
      </c>
      <c r="P195" s="101" t="s">
        <v>62</v>
      </c>
      <c r="Q195" s="108" t="s">
        <v>63</v>
      </c>
      <c r="R195" s="30"/>
      <c r="S195" s="22" t="s">
        <v>63</v>
      </c>
      <c r="T195" s="30"/>
      <c r="U195" s="22" t="s">
        <v>63</v>
      </c>
      <c r="W195" s="25" t="s">
        <v>63</v>
      </c>
      <c r="X195" s="30"/>
      <c r="Y195" t="s">
        <v>63</v>
      </c>
    </row>
    <row r="196" spans="1:25" x14ac:dyDescent="0.2">
      <c r="A196" s="14">
        <v>6.5</v>
      </c>
      <c r="B196" t="s">
        <v>62</v>
      </c>
      <c r="E196" s="25" t="s">
        <v>65</v>
      </c>
      <c r="F196" t="s">
        <v>63</v>
      </c>
      <c r="H196" t="s">
        <v>62</v>
      </c>
      <c r="J196" s="25" t="s">
        <v>62</v>
      </c>
      <c r="K196" s="30"/>
      <c r="L196" t="s">
        <v>62</v>
      </c>
      <c r="M196" s="30"/>
      <c r="N196" s="36" t="s">
        <v>63</v>
      </c>
      <c r="P196" s="101" t="s">
        <v>62</v>
      </c>
      <c r="Q196" s="108" t="s">
        <v>62</v>
      </c>
      <c r="R196" s="30"/>
      <c r="S196" s="22" t="s">
        <v>63</v>
      </c>
      <c r="T196" s="30"/>
      <c r="U196" s="22" t="s">
        <v>63</v>
      </c>
      <c r="W196" s="25" t="s">
        <v>63</v>
      </c>
      <c r="X196" s="30"/>
      <c r="Y196" t="s">
        <v>62</v>
      </c>
    </row>
    <row r="197" spans="1:25" x14ac:dyDescent="0.2">
      <c r="A197" s="14">
        <v>7</v>
      </c>
      <c r="B197" t="s">
        <v>65</v>
      </c>
      <c r="E197" s="25" t="s">
        <v>62</v>
      </c>
      <c r="H197" t="s">
        <v>62</v>
      </c>
      <c r="J197" s="25" t="s">
        <v>63</v>
      </c>
      <c r="K197" s="30"/>
      <c r="L197" t="s">
        <v>62</v>
      </c>
      <c r="M197" s="30"/>
      <c r="N197" s="36" t="s">
        <v>63</v>
      </c>
      <c r="P197" s="101" t="s">
        <v>62</v>
      </c>
      <c r="Q197" s="108" t="s">
        <v>63</v>
      </c>
      <c r="R197" s="30"/>
      <c r="S197" s="22" t="s">
        <v>63</v>
      </c>
      <c r="T197" s="30"/>
      <c r="U197" s="22" t="s">
        <v>63</v>
      </c>
      <c r="W197" s="25" t="s">
        <v>62</v>
      </c>
      <c r="X197" s="30"/>
      <c r="Y197" t="s">
        <v>63</v>
      </c>
    </row>
    <row r="198" spans="1:25" x14ac:dyDescent="0.2">
      <c r="A198" s="14">
        <v>7.5</v>
      </c>
      <c r="B198" t="s">
        <v>62</v>
      </c>
      <c r="E198" s="25" t="s">
        <v>63</v>
      </c>
      <c r="H198" t="s">
        <v>62</v>
      </c>
      <c r="J198" s="25" t="s">
        <v>63</v>
      </c>
      <c r="K198" s="30"/>
      <c r="L198" t="s">
        <v>62</v>
      </c>
      <c r="M198" s="30"/>
      <c r="N198" s="36" t="s">
        <v>63</v>
      </c>
      <c r="P198" s="101" t="s">
        <v>62</v>
      </c>
      <c r="Q198" s="108" t="s">
        <v>63</v>
      </c>
      <c r="R198" s="30"/>
      <c r="S198" s="22" t="s">
        <v>63</v>
      </c>
      <c r="T198" s="30"/>
      <c r="U198" s="22" t="s">
        <v>62</v>
      </c>
      <c r="W198" s="25" t="s">
        <v>63</v>
      </c>
      <c r="X198" s="30"/>
      <c r="Y198" t="s">
        <v>63</v>
      </c>
    </row>
    <row r="199" spans="1:25" x14ac:dyDescent="0.2">
      <c r="A199" s="14">
        <v>8</v>
      </c>
      <c r="B199" t="s">
        <v>65</v>
      </c>
      <c r="E199" s="25" t="s">
        <v>69</v>
      </c>
      <c r="H199" t="s">
        <v>62</v>
      </c>
      <c r="J199" s="25" t="s">
        <v>63</v>
      </c>
      <c r="K199" s="30"/>
      <c r="L199" t="s">
        <v>62</v>
      </c>
      <c r="M199" s="30"/>
      <c r="N199" s="36" t="s">
        <v>63</v>
      </c>
      <c r="P199" s="101" t="s">
        <v>62</v>
      </c>
      <c r="Q199" s="108" t="s">
        <v>62</v>
      </c>
      <c r="R199" s="30"/>
      <c r="S199" s="22" t="s">
        <v>63</v>
      </c>
      <c r="T199" s="30"/>
      <c r="U199" s="22" t="s">
        <v>62</v>
      </c>
      <c r="W199" s="25" t="s">
        <v>62</v>
      </c>
      <c r="X199" s="30"/>
      <c r="Y199" t="s">
        <v>62</v>
      </c>
    </row>
    <row r="200" spans="1:25" x14ac:dyDescent="0.2">
      <c r="A200" s="14">
        <v>8.5</v>
      </c>
      <c r="B200" t="s">
        <v>62</v>
      </c>
      <c r="E200" s="25" t="s">
        <v>62</v>
      </c>
      <c r="H200" t="s">
        <v>63</v>
      </c>
      <c r="J200" s="25" t="s">
        <v>63</v>
      </c>
      <c r="K200" s="30"/>
      <c r="L200" t="s">
        <v>174</v>
      </c>
      <c r="M200" s="30"/>
      <c r="N200" s="36" t="s">
        <v>62</v>
      </c>
      <c r="P200" s="101" t="s">
        <v>62</v>
      </c>
      <c r="Q200" s="108" t="s">
        <v>63</v>
      </c>
      <c r="R200" s="30"/>
      <c r="S200" s="22" t="s">
        <v>63</v>
      </c>
      <c r="T200" s="30"/>
      <c r="U200" s="22" t="s">
        <v>63</v>
      </c>
      <c r="W200" s="25" t="s">
        <v>63</v>
      </c>
      <c r="X200" s="30"/>
      <c r="Y200" t="s">
        <v>62</v>
      </c>
    </row>
    <row r="201" spans="1:25" x14ac:dyDescent="0.2">
      <c r="A201" s="14">
        <v>9</v>
      </c>
      <c r="B201" t="s">
        <v>62</v>
      </c>
      <c r="E201" s="25" t="s">
        <v>62</v>
      </c>
      <c r="H201" t="s">
        <v>63</v>
      </c>
      <c r="J201" s="25" t="s">
        <v>63</v>
      </c>
      <c r="K201" s="30"/>
      <c r="L201" t="s">
        <v>62</v>
      </c>
      <c r="M201" s="30"/>
      <c r="N201" s="36" t="s">
        <v>62</v>
      </c>
      <c r="P201" s="101" t="s">
        <v>62</v>
      </c>
      <c r="Q201" s="108" t="s">
        <v>63</v>
      </c>
      <c r="R201" s="30"/>
      <c r="S201" s="22" t="s">
        <v>63</v>
      </c>
      <c r="T201" s="30"/>
      <c r="U201" s="22" t="s">
        <v>62</v>
      </c>
      <c r="W201" s="25" t="s">
        <v>63</v>
      </c>
      <c r="X201" s="30"/>
      <c r="Y201" t="s">
        <v>62</v>
      </c>
    </row>
    <row r="202" spans="1:25" x14ac:dyDescent="0.2">
      <c r="A202" s="14">
        <v>9.5</v>
      </c>
      <c r="B202" t="s">
        <v>62</v>
      </c>
      <c r="E202" s="25" t="s">
        <v>62</v>
      </c>
      <c r="H202" t="s">
        <v>63</v>
      </c>
      <c r="J202" s="25" t="s">
        <v>63</v>
      </c>
      <c r="K202" s="30"/>
      <c r="L202" t="s">
        <v>62</v>
      </c>
      <c r="M202" s="30"/>
      <c r="N202" s="36" t="s">
        <v>63</v>
      </c>
      <c r="P202" s="101" t="s">
        <v>62</v>
      </c>
      <c r="Q202" s="108" t="s">
        <v>63</v>
      </c>
      <c r="R202" s="30"/>
      <c r="S202" s="22" t="s">
        <v>63</v>
      </c>
      <c r="T202" s="30"/>
      <c r="U202" s="22" t="s">
        <v>62</v>
      </c>
      <c r="W202" s="25" t="s">
        <v>62</v>
      </c>
      <c r="X202" s="30"/>
      <c r="Y202" t="s">
        <v>62</v>
      </c>
    </row>
    <row r="203" spans="1:25" x14ac:dyDescent="0.2">
      <c r="A203" s="14">
        <v>10</v>
      </c>
      <c r="B203" t="s">
        <v>62</v>
      </c>
      <c r="E203" s="25" t="s">
        <v>62</v>
      </c>
      <c r="H203" t="s">
        <v>62</v>
      </c>
      <c r="J203" s="25" t="s">
        <v>63</v>
      </c>
      <c r="K203" s="30"/>
      <c r="L203" t="s">
        <v>62</v>
      </c>
      <c r="M203" s="30"/>
      <c r="N203" s="36" t="s">
        <v>63</v>
      </c>
      <c r="P203" s="101" t="s">
        <v>62</v>
      </c>
      <c r="Q203" s="108" t="s">
        <v>62</v>
      </c>
      <c r="R203" s="30"/>
      <c r="S203" s="22" t="s">
        <v>62</v>
      </c>
      <c r="T203" s="30"/>
      <c r="U203" s="22" t="s">
        <v>62</v>
      </c>
      <c r="W203" s="25" t="s">
        <v>62</v>
      </c>
      <c r="X203" s="30"/>
      <c r="Y203" t="s">
        <v>62</v>
      </c>
    </row>
    <row r="204" spans="1:25" x14ac:dyDescent="0.2">
      <c r="A204" s="14">
        <v>10.5</v>
      </c>
      <c r="B204" t="s">
        <v>65</v>
      </c>
      <c r="E204" s="25" t="s">
        <v>62</v>
      </c>
      <c r="H204" t="s">
        <v>63</v>
      </c>
      <c r="J204" s="25" t="s">
        <v>62</v>
      </c>
      <c r="K204" s="30"/>
      <c r="L204" t="s">
        <v>62</v>
      </c>
      <c r="M204" s="30"/>
      <c r="N204" s="36" t="s">
        <v>63</v>
      </c>
      <c r="P204" s="101" t="s">
        <v>62</v>
      </c>
      <c r="Q204" s="108" t="s">
        <v>63</v>
      </c>
      <c r="R204" s="30"/>
      <c r="S204" s="22" t="s">
        <v>63</v>
      </c>
      <c r="T204" s="30"/>
      <c r="U204" s="22" t="s">
        <v>62</v>
      </c>
      <c r="W204" s="25" t="s">
        <v>63</v>
      </c>
      <c r="X204" s="30"/>
      <c r="Y204" t="s">
        <v>62</v>
      </c>
    </row>
    <row r="205" spans="1:25" x14ac:dyDescent="0.2">
      <c r="A205" s="14">
        <v>11</v>
      </c>
      <c r="B205" t="s">
        <v>62</v>
      </c>
      <c r="E205" s="25" t="s">
        <v>62</v>
      </c>
      <c r="H205" t="s">
        <v>62</v>
      </c>
      <c r="J205" s="25" t="s">
        <v>62</v>
      </c>
      <c r="K205" s="30"/>
      <c r="L205" t="s">
        <v>62</v>
      </c>
      <c r="M205" s="30"/>
      <c r="N205" s="36" t="s">
        <v>62</v>
      </c>
      <c r="P205" s="101" t="s">
        <v>62</v>
      </c>
      <c r="Q205" s="108" t="s">
        <v>63</v>
      </c>
      <c r="R205" s="30"/>
      <c r="S205" s="22" t="s">
        <v>62</v>
      </c>
      <c r="T205" s="30"/>
      <c r="U205" s="22" t="s">
        <v>63</v>
      </c>
      <c r="W205" s="25" t="s">
        <v>62</v>
      </c>
      <c r="X205" s="30"/>
      <c r="Y205" t="s">
        <v>63</v>
      </c>
    </row>
    <row r="206" spans="1:25" x14ac:dyDescent="0.2">
      <c r="A206" s="14">
        <v>11.5</v>
      </c>
      <c r="B206" t="s">
        <v>62</v>
      </c>
      <c r="E206" s="25" t="s">
        <v>63</v>
      </c>
      <c r="H206" t="s">
        <v>63</v>
      </c>
      <c r="J206" s="25" t="s">
        <v>62</v>
      </c>
      <c r="K206" s="30"/>
      <c r="L206" t="s">
        <v>62</v>
      </c>
      <c r="M206" s="30"/>
      <c r="N206" s="36" t="s">
        <v>63</v>
      </c>
      <c r="P206" s="101" t="s">
        <v>62</v>
      </c>
      <c r="Q206" s="108" t="s">
        <v>63</v>
      </c>
      <c r="R206" s="30"/>
      <c r="S206" s="22" t="s">
        <v>63</v>
      </c>
      <c r="T206" s="30"/>
      <c r="U206" s="22" t="s">
        <v>63</v>
      </c>
      <c r="W206" s="25" t="s">
        <v>62</v>
      </c>
      <c r="X206" s="30"/>
      <c r="Y206" t="s">
        <v>62</v>
      </c>
    </row>
    <row r="207" spans="1:25" x14ac:dyDescent="0.2">
      <c r="A207" s="14">
        <v>12</v>
      </c>
      <c r="B207" t="s">
        <v>65</v>
      </c>
      <c r="E207" s="25" t="s">
        <v>63</v>
      </c>
      <c r="H207" t="s">
        <v>63</v>
      </c>
      <c r="J207" s="25" t="s">
        <v>62</v>
      </c>
      <c r="K207" s="30"/>
      <c r="L207" t="s">
        <v>62</v>
      </c>
      <c r="M207" s="30"/>
      <c r="N207" s="36" t="s">
        <v>63</v>
      </c>
      <c r="P207" s="101" t="s">
        <v>62</v>
      </c>
      <c r="Q207" s="108" t="s">
        <v>62</v>
      </c>
      <c r="R207" s="30"/>
      <c r="S207" s="22" t="s">
        <v>63</v>
      </c>
      <c r="T207" s="30"/>
      <c r="U207" s="22" t="s">
        <v>62</v>
      </c>
      <c r="W207" s="25" t="s">
        <v>62</v>
      </c>
      <c r="X207" s="30"/>
      <c r="Y207" t="s">
        <v>62</v>
      </c>
    </row>
    <row r="208" spans="1:25" x14ac:dyDescent="0.2">
      <c r="A208" s="14">
        <v>12.5</v>
      </c>
      <c r="B208" t="s">
        <v>62</v>
      </c>
      <c r="E208" s="25" t="s">
        <v>63</v>
      </c>
      <c r="H208" t="s">
        <v>63</v>
      </c>
      <c r="I208" t="s">
        <v>69</v>
      </c>
      <c r="J208" s="25" t="s">
        <v>62</v>
      </c>
      <c r="K208" s="30"/>
      <c r="L208" s="22" t="s">
        <v>62</v>
      </c>
      <c r="M208" s="30"/>
      <c r="N208" s="86" t="s">
        <v>62</v>
      </c>
      <c r="P208" s="101" t="s">
        <v>62</v>
      </c>
      <c r="Q208" s="108" t="s">
        <v>62</v>
      </c>
      <c r="R208" s="30"/>
      <c r="S208" s="22" t="s">
        <v>63</v>
      </c>
      <c r="T208" s="30"/>
      <c r="U208" s="22" t="s">
        <v>62</v>
      </c>
      <c r="W208" s="25" t="s">
        <v>62</v>
      </c>
      <c r="X208" s="30"/>
      <c r="Y208" t="s">
        <v>62</v>
      </c>
    </row>
    <row r="209" spans="1:25" x14ac:dyDescent="0.2">
      <c r="A209" s="14">
        <v>13</v>
      </c>
      <c r="B209" t="s">
        <v>62</v>
      </c>
      <c r="E209" s="25" t="s">
        <v>62</v>
      </c>
      <c r="H209" t="s">
        <v>63</v>
      </c>
      <c r="J209" s="25" t="s">
        <v>63</v>
      </c>
      <c r="K209" s="30"/>
      <c r="L209" s="22" t="s">
        <v>62</v>
      </c>
      <c r="M209" s="30"/>
      <c r="N209" s="86" t="s">
        <v>63</v>
      </c>
      <c r="P209" s="101" t="s">
        <v>62</v>
      </c>
      <c r="Q209" s="108" t="s">
        <v>62</v>
      </c>
      <c r="R209" s="30"/>
      <c r="S209" s="22" t="s">
        <v>63</v>
      </c>
      <c r="T209" s="30"/>
      <c r="U209" s="22" t="s">
        <v>62</v>
      </c>
      <c r="W209" s="25" t="s">
        <v>62</v>
      </c>
      <c r="X209" s="30"/>
      <c r="Y209" t="s">
        <v>62</v>
      </c>
    </row>
    <row r="210" spans="1:25" x14ac:dyDescent="0.2">
      <c r="A210" s="14">
        <v>13.5</v>
      </c>
      <c r="B210" t="s">
        <v>62</v>
      </c>
      <c r="E210" s="25" t="s">
        <v>62</v>
      </c>
      <c r="H210" t="s">
        <v>63</v>
      </c>
      <c r="J210" s="25" t="s">
        <v>62</v>
      </c>
      <c r="K210" s="30"/>
      <c r="L210" s="22" t="s">
        <v>174</v>
      </c>
      <c r="M210" s="30"/>
      <c r="N210" s="86" t="s">
        <v>62</v>
      </c>
      <c r="P210" s="101" t="s">
        <v>62</v>
      </c>
      <c r="Q210" s="108" t="s">
        <v>62</v>
      </c>
      <c r="R210" s="30"/>
      <c r="S210" s="22" t="s">
        <v>62</v>
      </c>
      <c r="T210" s="30"/>
      <c r="U210" s="22" t="s">
        <v>62</v>
      </c>
      <c r="W210" s="25" t="s">
        <v>62</v>
      </c>
      <c r="X210" s="30"/>
      <c r="Y210" t="s">
        <v>62</v>
      </c>
    </row>
    <row r="211" spans="1:25" x14ac:dyDescent="0.2">
      <c r="A211" s="14">
        <v>14</v>
      </c>
      <c r="B211" t="s">
        <v>62</v>
      </c>
      <c r="E211" s="25" t="s">
        <v>62</v>
      </c>
      <c r="H211" t="s">
        <v>63</v>
      </c>
      <c r="J211" s="25" t="s">
        <v>62</v>
      </c>
      <c r="K211" s="30"/>
      <c r="L211" s="22" t="s">
        <v>174</v>
      </c>
      <c r="M211" s="30"/>
      <c r="N211" s="86" t="s">
        <v>62</v>
      </c>
      <c r="P211" s="101" t="s">
        <v>62</v>
      </c>
      <c r="Q211" s="108" t="s">
        <v>62</v>
      </c>
      <c r="R211" s="30"/>
      <c r="S211" s="22" t="s">
        <v>63</v>
      </c>
      <c r="T211" s="30"/>
      <c r="U211" s="22" t="s">
        <v>62</v>
      </c>
      <c r="W211" s="25" t="s">
        <v>63</v>
      </c>
      <c r="X211" s="30"/>
      <c r="Y211" t="s">
        <v>62</v>
      </c>
    </row>
    <row r="212" spans="1:25" x14ac:dyDescent="0.2">
      <c r="A212" s="14">
        <v>14.5</v>
      </c>
      <c r="B212" t="s">
        <v>69</v>
      </c>
      <c r="E212" s="25" t="s">
        <v>63</v>
      </c>
      <c r="H212" t="s">
        <v>63</v>
      </c>
      <c r="J212" s="25" t="s">
        <v>63</v>
      </c>
      <c r="K212" s="30"/>
      <c r="L212" s="22" t="s">
        <v>174</v>
      </c>
      <c r="M212" s="30"/>
      <c r="N212" s="86" t="s">
        <v>63</v>
      </c>
      <c r="P212" s="101" t="s">
        <v>62</v>
      </c>
      <c r="Q212" s="108" t="s">
        <v>62</v>
      </c>
      <c r="R212" s="30"/>
      <c r="S212" s="22" t="s">
        <v>63</v>
      </c>
      <c r="T212" s="30"/>
      <c r="U212" s="22" t="s">
        <v>62</v>
      </c>
      <c r="W212" s="25" t="s">
        <v>63</v>
      </c>
      <c r="X212" s="30"/>
      <c r="Y212" t="s">
        <v>63</v>
      </c>
    </row>
    <row r="213" spans="1:25" x14ac:dyDescent="0.2">
      <c r="A213" s="14">
        <v>15</v>
      </c>
      <c r="B213" t="s">
        <v>62</v>
      </c>
      <c r="E213" s="25" t="s">
        <v>62</v>
      </c>
      <c r="H213" t="s">
        <v>63</v>
      </c>
      <c r="J213" s="25" t="s">
        <v>62</v>
      </c>
      <c r="K213" s="30"/>
      <c r="L213" s="22" t="s">
        <v>63</v>
      </c>
      <c r="M213" s="30"/>
      <c r="N213" s="86" t="s">
        <v>63</v>
      </c>
      <c r="P213" s="101" t="s">
        <v>62</v>
      </c>
      <c r="Q213" s="108" t="s">
        <v>63</v>
      </c>
      <c r="R213" s="30"/>
      <c r="S213" s="22" t="s">
        <v>63</v>
      </c>
      <c r="T213" s="30"/>
      <c r="U213" s="22" t="s">
        <v>62</v>
      </c>
      <c r="W213" s="25" t="s">
        <v>62</v>
      </c>
      <c r="X213" s="30"/>
      <c r="Y213" t="s">
        <v>62</v>
      </c>
    </row>
    <row r="214" spans="1:25" x14ac:dyDescent="0.2">
      <c r="A214" s="14">
        <v>15.5</v>
      </c>
      <c r="B214" t="s">
        <v>62</v>
      </c>
      <c r="E214" s="25" t="s">
        <v>62</v>
      </c>
      <c r="H214" t="s">
        <v>62</v>
      </c>
      <c r="J214" s="25" t="s">
        <v>62</v>
      </c>
      <c r="K214" s="30"/>
      <c r="L214" s="22" t="s">
        <v>63</v>
      </c>
      <c r="M214" s="30"/>
      <c r="N214" s="86" t="s">
        <v>63</v>
      </c>
      <c r="P214" s="101" t="s">
        <v>62</v>
      </c>
      <c r="Q214" s="108" t="s">
        <v>63</v>
      </c>
      <c r="R214" s="30"/>
      <c r="S214" s="22" t="s">
        <v>63</v>
      </c>
      <c r="T214" s="30"/>
      <c r="U214" s="22" t="s">
        <v>62</v>
      </c>
      <c r="W214" s="25" t="s">
        <v>62</v>
      </c>
      <c r="X214" s="30"/>
      <c r="Y214" t="s">
        <v>62</v>
      </c>
    </row>
    <row r="215" spans="1:25" x14ac:dyDescent="0.2">
      <c r="A215" s="14">
        <v>16</v>
      </c>
      <c r="B215" t="s">
        <v>62</v>
      </c>
      <c r="E215" s="25" t="s">
        <v>65</v>
      </c>
      <c r="H215" t="s">
        <v>63</v>
      </c>
      <c r="J215" s="25" t="s">
        <v>62</v>
      </c>
      <c r="K215" s="30"/>
      <c r="L215" s="22" t="s">
        <v>174</v>
      </c>
      <c r="M215" s="30"/>
      <c r="N215" s="86" t="s">
        <v>63</v>
      </c>
      <c r="P215" s="101" t="s">
        <v>62</v>
      </c>
      <c r="Q215" s="108" t="s">
        <v>63</v>
      </c>
      <c r="R215" s="30"/>
      <c r="S215" s="22" t="s">
        <v>63</v>
      </c>
      <c r="T215" s="30"/>
      <c r="U215" s="22" t="s">
        <v>62</v>
      </c>
      <c r="W215" s="25" t="s">
        <v>63</v>
      </c>
      <c r="X215" s="30"/>
      <c r="Y215" t="s">
        <v>62</v>
      </c>
    </row>
    <row r="216" spans="1:25" x14ac:dyDescent="0.2">
      <c r="A216" s="14">
        <v>16.5</v>
      </c>
      <c r="B216" t="s">
        <v>62</v>
      </c>
      <c r="E216" s="25" t="s">
        <v>62</v>
      </c>
      <c r="H216" t="s">
        <v>63</v>
      </c>
      <c r="J216" s="25" t="s">
        <v>62</v>
      </c>
      <c r="K216" s="30"/>
      <c r="L216" s="22" t="s">
        <v>62</v>
      </c>
      <c r="M216" s="30"/>
      <c r="N216" s="86" t="s">
        <v>63</v>
      </c>
      <c r="P216" s="101" t="s">
        <v>62</v>
      </c>
      <c r="Q216" s="108" t="s">
        <v>63</v>
      </c>
      <c r="R216" s="30"/>
      <c r="S216" s="22" t="s">
        <v>63</v>
      </c>
      <c r="T216" s="30"/>
      <c r="U216" s="22" t="s">
        <v>62</v>
      </c>
      <c r="W216" s="25" t="s">
        <v>63</v>
      </c>
      <c r="X216" s="30"/>
      <c r="Y216" t="s">
        <v>63</v>
      </c>
    </row>
    <row r="217" spans="1:25" x14ac:dyDescent="0.2">
      <c r="A217" s="14">
        <v>17</v>
      </c>
      <c r="B217" t="s">
        <v>62</v>
      </c>
      <c r="E217" s="25" t="s">
        <v>62</v>
      </c>
      <c r="H217" t="s">
        <v>63</v>
      </c>
      <c r="J217" s="25" t="s">
        <v>62</v>
      </c>
      <c r="K217" s="30"/>
      <c r="L217" s="22" t="s">
        <v>174</v>
      </c>
      <c r="M217" s="30"/>
      <c r="N217" s="86" t="s">
        <v>63</v>
      </c>
      <c r="P217" s="101" t="s">
        <v>62</v>
      </c>
      <c r="Q217" s="108" t="s">
        <v>62</v>
      </c>
      <c r="R217" s="30"/>
      <c r="S217" s="22" t="s">
        <v>63</v>
      </c>
      <c r="T217" s="30"/>
      <c r="U217" s="22" t="s">
        <v>63</v>
      </c>
      <c r="W217" s="25" t="s">
        <v>62</v>
      </c>
      <c r="X217" s="30"/>
      <c r="Y217" t="s">
        <v>101</v>
      </c>
    </row>
    <row r="218" spans="1:25" x14ac:dyDescent="0.2">
      <c r="A218" s="14">
        <v>17.5</v>
      </c>
      <c r="B218" t="s">
        <v>62</v>
      </c>
      <c r="E218" s="25" t="s">
        <v>62</v>
      </c>
      <c r="H218" t="s">
        <v>63</v>
      </c>
      <c r="J218" s="25" t="s">
        <v>62</v>
      </c>
      <c r="K218" s="30"/>
      <c r="L218" s="22" t="s">
        <v>174</v>
      </c>
      <c r="M218" s="30"/>
      <c r="N218" s="86" t="s">
        <v>63</v>
      </c>
      <c r="P218" s="101" t="s">
        <v>62</v>
      </c>
      <c r="Q218" s="108" t="s">
        <v>62</v>
      </c>
      <c r="R218" s="30"/>
      <c r="S218" s="22" t="s">
        <v>62</v>
      </c>
      <c r="T218" s="30"/>
      <c r="U218" s="22" t="s">
        <v>62</v>
      </c>
      <c r="W218" s="25" t="s">
        <v>62</v>
      </c>
      <c r="X218" s="30"/>
      <c r="Y218" t="s">
        <v>63</v>
      </c>
    </row>
    <row r="219" spans="1:25" x14ac:dyDescent="0.2">
      <c r="A219" s="14">
        <v>18</v>
      </c>
      <c r="B219" t="s">
        <v>62</v>
      </c>
      <c r="E219" s="25" t="s">
        <v>65</v>
      </c>
      <c r="H219" t="s">
        <v>63</v>
      </c>
      <c r="J219" s="25" t="s">
        <v>63</v>
      </c>
      <c r="K219" s="30"/>
      <c r="L219" s="22" t="s">
        <v>174</v>
      </c>
      <c r="M219" s="30"/>
      <c r="N219" s="86" t="s">
        <v>63</v>
      </c>
      <c r="P219" s="101" t="s">
        <v>62</v>
      </c>
      <c r="Q219" s="108" t="s">
        <v>63</v>
      </c>
      <c r="R219" s="30"/>
      <c r="S219" s="22" t="s">
        <v>63</v>
      </c>
      <c r="T219" s="30"/>
      <c r="U219" s="22" t="s">
        <v>63</v>
      </c>
      <c r="W219" s="25" t="s">
        <v>63</v>
      </c>
      <c r="X219" s="30"/>
      <c r="Y219" t="s">
        <v>66</v>
      </c>
    </row>
    <row r="220" spans="1:25" x14ac:dyDescent="0.2">
      <c r="A220" s="14">
        <v>18.5</v>
      </c>
      <c r="B220" t="s">
        <v>62</v>
      </c>
      <c r="E220" s="25" t="s">
        <v>65</v>
      </c>
      <c r="H220" t="s">
        <v>63</v>
      </c>
      <c r="J220" s="25" t="s">
        <v>63</v>
      </c>
      <c r="K220" s="30"/>
      <c r="L220" s="22" t="s">
        <v>63</v>
      </c>
      <c r="M220" s="30"/>
      <c r="N220" s="86" t="s">
        <v>63</v>
      </c>
      <c r="P220" s="101" t="s">
        <v>62</v>
      </c>
      <c r="Q220" s="108" t="s">
        <v>62</v>
      </c>
      <c r="R220" s="30"/>
      <c r="S220" s="22" t="s">
        <v>63</v>
      </c>
      <c r="T220" s="30"/>
      <c r="U220" s="22" t="s">
        <v>63</v>
      </c>
      <c r="W220" s="25" t="s">
        <v>63</v>
      </c>
      <c r="X220" s="30"/>
      <c r="Y220" t="s">
        <v>63</v>
      </c>
    </row>
    <row r="221" spans="1:25" x14ac:dyDescent="0.2">
      <c r="A221" s="14">
        <v>19</v>
      </c>
      <c r="B221" t="s">
        <v>65</v>
      </c>
      <c r="E221" s="25" t="s">
        <v>62</v>
      </c>
      <c r="H221" t="s">
        <v>63</v>
      </c>
      <c r="J221" s="25" t="s">
        <v>62</v>
      </c>
      <c r="K221" s="30"/>
      <c r="L221" s="22" t="s">
        <v>63</v>
      </c>
      <c r="M221" s="30"/>
      <c r="N221" s="86" t="s">
        <v>63</v>
      </c>
      <c r="P221" s="101" t="s">
        <v>62</v>
      </c>
      <c r="Q221" s="108" t="s">
        <v>63</v>
      </c>
      <c r="R221" s="30"/>
      <c r="S221" s="22" t="s">
        <v>63</v>
      </c>
      <c r="T221" s="30"/>
      <c r="U221" s="22" t="s">
        <v>63</v>
      </c>
      <c r="W221" s="25" t="s">
        <v>66</v>
      </c>
      <c r="X221" s="30" t="s">
        <v>63</v>
      </c>
      <c r="Y221" s="22" t="s">
        <v>62</v>
      </c>
    </row>
    <row r="222" spans="1:25" x14ac:dyDescent="0.2">
      <c r="A222" s="14">
        <v>19.5</v>
      </c>
      <c r="B222" t="s">
        <v>65</v>
      </c>
      <c r="E222" s="25" t="s">
        <v>65</v>
      </c>
      <c r="H222" t="s">
        <v>63</v>
      </c>
      <c r="I222" t="s">
        <v>65</v>
      </c>
      <c r="J222" s="25" t="s">
        <v>62</v>
      </c>
      <c r="K222" s="30"/>
      <c r="L222" s="22" t="s">
        <v>63</v>
      </c>
      <c r="M222" s="30"/>
      <c r="N222" s="86" t="s">
        <v>63</v>
      </c>
      <c r="P222" s="101" t="s">
        <v>62</v>
      </c>
      <c r="Q222" s="108" t="s">
        <v>62</v>
      </c>
      <c r="R222" s="30"/>
      <c r="S222" s="22" t="s">
        <v>62</v>
      </c>
      <c r="T222" s="30"/>
      <c r="U222" s="22" t="s">
        <v>63</v>
      </c>
      <c r="W222" s="25" t="s">
        <v>62</v>
      </c>
      <c r="X222" s="30"/>
      <c r="Y222" s="22" t="s">
        <v>62</v>
      </c>
    </row>
    <row r="223" spans="1:25" x14ac:dyDescent="0.2">
      <c r="A223" s="14">
        <v>20</v>
      </c>
      <c r="B223" t="s">
        <v>62</v>
      </c>
      <c r="E223" s="25" t="s">
        <v>63</v>
      </c>
      <c r="H223" t="s">
        <v>62</v>
      </c>
      <c r="J223" s="25" t="s">
        <v>62</v>
      </c>
      <c r="K223" s="30"/>
      <c r="L223" s="22" t="s">
        <v>63</v>
      </c>
      <c r="M223" s="30"/>
      <c r="N223" s="86" t="s">
        <v>63</v>
      </c>
      <c r="P223" s="101" t="s">
        <v>62</v>
      </c>
      <c r="Q223" s="108" t="s">
        <v>62</v>
      </c>
      <c r="R223" s="30"/>
      <c r="S223" s="22" t="s">
        <v>63</v>
      </c>
      <c r="T223" s="30"/>
      <c r="U223" s="22" t="s">
        <v>63</v>
      </c>
      <c r="W223" s="25" t="s">
        <v>66</v>
      </c>
      <c r="X223" s="30"/>
      <c r="Y223" s="22" t="s">
        <v>62</v>
      </c>
    </row>
    <row r="224" spans="1:25" x14ac:dyDescent="0.2">
      <c r="A224" s="14">
        <v>20.5</v>
      </c>
      <c r="B224" t="s">
        <v>65</v>
      </c>
      <c r="E224" s="25" t="s">
        <v>63</v>
      </c>
      <c r="H224" t="s">
        <v>63</v>
      </c>
      <c r="J224" s="25" t="s">
        <v>62</v>
      </c>
      <c r="K224" s="30"/>
      <c r="L224" s="22" t="s">
        <v>63</v>
      </c>
      <c r="M224" s="30"/>
      <c r="N224" s="86" t="s">
        <v>63</v>
      </c>
      <c r="P224" s="101" t="s">
        <v>62</v>
      </c>
      <c r="Q224" s="108" t="s">
        <v>63</v>
      </c>
      <c r="R224" s="30"/>
      <c r="S224" s="22" t="s">
        <v>63</v>
      </c>
      <c r="T224" s="30"/>
      <c r="U224" s="22" t="s">
        <v>62</v>
      </c>
      <c r="W224" s="25" t="s">
        <v>66</v>
      </c>
      <c r="X224" s="30"/>
      <c r="Y224" s="22" t="s">
        <v>63</v>
      </c>
    </row>
    <row r="225" spans="1:26" x14ac:dyDescent="0.2">
      <c r="A225" s="14">
        <v>21</v>
      </c>
      <c r="B225" t="s">
        <v>65</v>
      </c>
      <c r="C225" t="s">
        <v>63</v>
      </c>
      <c r="E225" s="25" t="s">
        <v>63</v>
      </c>
      <c r="H225" t="s">
        <v>62</v>
      </c>
      <c r="J225" s="25" t="s">
        <v>62</v>
      </c>
      <c r="K225" s="30"/>
      <c r="L225" s="22" t="s">
        <v>63</v>
      </c>
      <c r="M225" s="30"/>
      <c r="N225" s="86" t="s">
        <v>63</v>
      </c>
      <c r="P225" s="101" t="s">
        <v>62</v>
      </c>
      <c r="Q225" s="108" t="s">
        <v>62</v>
      </c>
      <c r="R225" s="30"/>
      <c r="S225" s="22" t="s">
        <v>63</v>
      </c>
      <c r="T225" s="30"/>
      <c r="U225" s="22" t="s">
        <v>63</v>
      </c>
      <c r="W225" s="25" t="s">
        <v>66</v>
      </c>
      <c r="X225" s="30"/>
      <c r="Y225" s="22" t="s">
        <v>63</v>
      </c>
    </row>
    <row r="226" spans="1:26" x14ac:dyDescent="0.2">
      <c r="A226" s="14">
        <v>21.5</v>
      </c>
      <c r="B226" t="s">
        <v>63</v>
      </c>
      <c r="E226" s="25" t="s">
        <v>63</v>
      </c>
      <c r="H226" t="s">
        <v>62</v>
      </c>
      <c r="J226" s="25" t="s">
        <v>62</v>
      </c>
      <c r="K226" s="30"/>
      <c r="L226" s="22" t="s">
        <v>63</v>
      </c>
      <c r="M226" s="30"/>
      <c r="N226" s="86" t="s">
        <v>63</v>
      </c>
      <c r="P226" s="101" t="s">
        <v>62</v>
      </c>
      <c r="Q226" s="108" t="s">
        <v>62</v>
      </c>
      <c r="R226" s="30"/>
      <c r="S226" s="22" t="s">
        <v>63</v>
      </c>
      <c r="T226" s="30"/>
      <c r="U226" s="22" t="s">
        <v>63</v>
      </c>
      <c r="W226" s="25" t="s">
        <v>62</v>
      </c>
      <c r="X226" s="30"/>
      <c r="Y226" s="22" t="s">
        <v>62</v>
      </c>
    </row>
    <row r="227" spans="1:26" x14ac:dyDescent="0.2">
      <c r="A227" s="14">
        <v>22</v>
      </c>
      <c r="B227" t="s">
        <v>63</v>
      </c>
      <c r="E227" s="25" t="s">
        <v>63</v>
      </c>
      <c r="H227" t="s">
        <v>63</v>
      </c>
      <c r="J227" s="25" t="s">
        <v>62</v>
      </c>
      <c r="K227" s="30"/>
      <c r="L227" s="22" t="s">
        <v>63</v>
      </c>
      <c r="M227" s="30"/>
      <c r="N227" s="86" t="s">
        <v>63</v>
      </c>
      <c r="O227" s="86" t="s">
        <v>66</v>
      </c>
      <c r="P227" s="101" t="s">
        <v>66</v>
      </c>
      <c r="Q227" s="108" t="s">
        <v>62</v>
      </c>
      <c r="R227" s="30"/>
      <c r="S227" s="22" t="s">
        <v>63</v>
      </c>
      <c r="T227" s="30"/>
      <c r="U227" s="22" t="s">
        <v>63</v>
      </c>
      <c r="W227" s="25" t="s">
        <v>62</v>
      </c>
      <c r="X227" s="30"/>
      <c r="Y227" s="22" t="s">
        <v>62</v>
      </c>
    </row>
    <row r="228" spans="1:26" x14ac:dyDescent="0.2">
      <c r="A228" s="14">
        <v>22.5</v>
      </c>
      <c r="B228" t="s">
        <v>63</v>
      </c>
      <c r="E228" s="25" t="s">
        <v>63</v>
      </c>
      <c r="H228" t="s">
        <v>63</v>
      </c>
      <c r="J228" s="25" t="s">
        <v>62</v>
      </c>
      <c r="K228" s="30"/>
      <c r="L228" s="22" t="s">
        <v>63</v>
      </c>
      <c r="M228" s="30"/>
      <c r="N228" s="86" t="s">
        <v>63</v>
      </c>
      <c r="P228" s="101" t="s">
        <v>66</v>
      </c>
      <c r="Q228" s="108" t="s">
        <v>66</v>
      </c>
      <c r="R228" s="30"/>
      <c r="S228" s="22" t="s">
        <v>66</v>
      </c>
      <c r="T228" s="49" t="s">
        <v>63</v>
      </c>
      <c r="U228" s="22" t="s">
        <v>63</v>
      </c>
      <c r="W228" s="25" t="s">
        <v>62</v>
      </c>
      <c r="X228" s="30"/>
      <c r="Y228" s="22" t="s">
        <v>66</v>
      </c>
    </row>
    <row r="229" spans="1:26" x14ac:dyDescent="0.2">
      <c r="A229" s="14">
        <v>23</v>
      </c>
      <c r="B229" t="s">
        <v>63</v>
      </c>
      <c r="E229" s="25" t="s">
        <v>66</v>
      </c>
      <c r="F229" t="s">
        <v>63</v>
      </c>
      <c r="H229" t="s">
        <v>62</v>
      </c>
      <c r="J229" s="25" t="s">
        <v>66</v>
      </c>
      <c r="K229" s="30"/>
      <c r="L229" s="22" t="s">
        <v>174</v>
      </c>
      <c r="M229" s="30"/>
      <c r="N229" s="86" t="s">
        <v>63</v>
      </c>
      <c r="O229" s="86" t="s">
        <v>66</v>
      </c>
      <c r="P229" s="101" t="s">
        <v>62</v>
      </c>
      <c r="Q229" s="108" t="s">
        <v>62</v>
      </c>
      <c r="R229" s="30"/>
      <c r="S229" s="22" t="s">
        <v>63</v>
      </c>
      <c r="T229" s="30"/>
      <c r="U229" s="22" t="s">
        <v>66</v>
      </c>
      <c r="W229" s="25" t="s">
        <v>66</v>
      </c>
      <c r="X229" s="30" t="s">
        <v>63</v>
      </c>
      <c r="Y229" s="22" t="s">
        <v>62</v>
      </c>
    </row>
    <row r="230" spans="1:26" x14ac:dyDescent="0.2">
      <c r="A230" s="14">
        <v>23.5</v>
      </c>
      <c r="B230" t="s">
        <v>67</v>
      </c>
      <c r="E230" s="25" t="s">
        <v>64</v>
      </c>
      <c r="F230" t="s">
        <v>63</v>
      </c>
      <c r="H230" t="s">
        <v>66</v>
      </c>
      <c r="J230" s="25" t="s">
        <v>63</v>
      </c>
      <c r="K230" s="30"/>
      <c r="L230" s="22" t="s">
        <v>66</v>
      </c>
      <c r="M230" s="49" t="s">
        <v>174</v>
      </c>
      <c r="N230" s="86" t="s">
        <v>63</v>
      </c>
      <c r="P230" s="101" t="s">
        <v>66</v>
      </c>
      <c r="Q230" s="108" t="s">
        <v>63</v>
      </c>
      <c r="R230" s="89" t="s">
        <v>66</v>
      </c>
      <c r="S230" s="85" t="s">
        <v>62</v>
      </c>
      <c r="T230" s="30"/>
      <c r="U230" s="22" t="s">
        <v>66</v>
      </c>
      <c r="W230" s="25" t="s">
        <v>66</v>
      </c>
      <c r="X230" s="30"/>
      <c r="Y230" s="22" t="s">
        <v>62</v>
      </c>
    </row>
    <row r="231" spans="1:26" x14ac:dyDescent="0.2">
      <c r="A231" s="14">
        <v>24</v>
      </c>
      <c r="B231" t="s">
        <v>66</v>
      </c>
      <c r="E231" s="25" t="s">
        <v>62</v>
      </c>
      <c r="H231" t="s">
        <v>62</v>
      </c>
      <c r="J231" s="25" t="s">
        <v>63</v>
      </c>
      <c r="K231" s="30"/>
      <c r="L231" s="22" t="s">
        <v>66</v>
      </c>
      <c r="M231" s="49" t="s">
        <v>174</v>
      </c>
      <c r="N231" s="86" t="s">
        <v>66</v>
      </c>
      <c r="P231" s="101" t="s">
        <v>62</v>
      </c>
      <c r="Q231" s="108" t="s">
        <v>62</v>
      </c>
      <c r="R231" s="30"/>
      <c r="S231" s="86" t="s">
        <v>63</v>
      </c>
      <c r="T231" s="30"/>
      <c r="U231" s="22" t="s">
        <v>66</v>
      </c>
      <c r="W231" s="25" t="s">
        <v>63</v>
      </c>
      <c r="X231" s="30"/>
      <c r="Y231" s="22" t="s">
        <v>62</v>
      </c>
    </row>
    <row r="232" spans="1:26" x14ac:dyDescent="0.2">
      <c r="A232" s="14">
        <v>24.5</v>
      </c>
      <c r="B232" t="s">
        <v>67</v>
      </c>
      <c r="E232" s="25" t="s">
        <v>62</v>
      </c>
      <c r="H232" t="s">
        <v>62</v>
      </c>
      <c r="J232" s="25" t="s">
        <v>66</v>
      </c>
      <c r="K232" s="30"/>
      <c r="L232" s="22" t="s">
        <v>63</v>
      </c>
      <c r="M232" s="30"/>
      <c r="N232" s="86" t="s">
        <v>63</v>
      </c>
      <c r="O232" s="86" t="s">
        <v>66</v>
      </c>
      <c r="P232" s="101" t="s">
        <v>66</v>
      </c>
      <c r="Q232" s="108" t="s">
        <v>66</v>
      </c>
      <c r="R232" s="30"/>
      <c r="S232" s="86" t="s">
        <v>66</v>
      </c>
      <c r="T232" s="88" t="s">
        <v>63</v>
      </c>
      <c r="U232" s="86" t="s">
        <v>62</v>
      </c>
      <c r="W232" s="25" t="s">
        <v>66</v>
      </c>
      <c r="X232" s="30" t="s">
        <v>63</v>
      </c>
      <c r="Y232" s="22" t="s">
        <v>66</v>
      </c>
      <c r="Z232" s="22" t="s">
        <v>63</v>
      </c>
    </row>
    <row r="233" spans="1:26" x14ac:dyDescent="0.2">
      <c r="A233" s="14">
        <v>25</v>
      </c>
      <c r="B233" t="s">
        <v>65</v>
      </c>
      <c r="E233" s="25" t="s">
        <v>62</v>
      </c>
      <c r="H233" t="s">
        <v>62</v>
      </c>
      <c r="J233" s="25" t="s">
        <v>62</v>
      </c>
      <c r="K233" s="30"/>
      <c r="L233" s="22" t="s">
        <v>63</v>
      </c>
      <c r="M233" s="30"/>
      <c r="N233" s="86" t="s">
        <v>63</v>
      </c>
      <c r="P233" s="101" t="s">
        <v>62</v>
      </c>
      <c r="Q233" s="108" t="s">
        <v>62</v>
      </c>
      <c r="R233" s="30"/>
      <c r="S233" s="86" t="s">
        <v>63</v>
      </c>
      <c r="T233" s="30"/>
      <c r="U233" s="86" t="s">
        <v>63</v>
      </c>
      <c r="V233" s="86" t="s">
        <v>66</v>
      </c>
      <c r="W233" s="25" t="s">
        <v>62</v>
      </c>
      <c r="X233" s="30"/>
      <c r="Y233" s="22" t="s">
        <v>62</v>
      </c>
    </row>
    <row r="234" spans="1:26" x14ac:dyDescent="0.2">
      <c r="A234" s="14">
        <v>25.5</v>
      </c>
      <c r="B234" t="s">
        <v>62</v>
      </c>
      <c r="E234" s="25" t="s">
        <v>63</v>
      </c>
      <c r="H234" t="s">
        <v>62</v>
      </c>
      <c r="J234" s="25" t="s">
        <v>62</v>
      </c>
      <c r="K234" s="30"/>
      <c r="L234" s="22" t="s">
        <v>63</v>
      </c>
      <c r="M234" s="30"/>
      <c r="N234" s="86" t="s">
        <v>63</v>
      </c>
      <c r="P234" s="101" t="s">
        <v>62</v>
      </c>
      <c r="Q234" s="108" t="s">
        <v>62</v>
      </c>
      <c r="R234" s="30"/>
      <c r="S234" s="86" t="s">
        <v>63</v>
      </c>
      <c r="T234" s="30"/>
      <c r="U234" s="86" t="s">
        <v>63</v>
      </c>
      <c r="W234" s="25" t="s">
        <v>66</v>
      </c>
      <c r="X234" s="30"/>
      <c r="Y234" s="22" t="s">
        <v>62</v>
      </c>
    </row>
    <row r="235" spans="1:26" x14ac:dyDescent="0.2">
      <c r="A235" s="14">
        <v>26</v>
      </c>
      <c r="B235" t="s">
        <v>65</v>
      </c>
      <c r="E235" s="25" t="s">
        <v>63</v>
      </c>
      <c r="H235" t="s">
        <v>63</v>
      </c>
      <c r="J235" s="25" t="s">
        <v>62</v>
      </c>
      <c r="K235" s="30"/>
      <c r="L235" s="22" t="s">
        <v>62</v>
      </c>
      <c r="M235" s="30"/>
      <c r="N235" s="86" t="s">
        <v>63</v>
      </c>
      <c r="P235" s="101" t="s">
        <v>62</v>
      </c>
      <c r="Q235" s="108" t="s">
        <v>62</v>
      </c>
      <c r="R235" s="30"/>
      <c r="S235" s="86" t="s">
        <v>63</v>
      </c>
      <c r="T235" s="30"/>
      <c r="U235" s="86" t="s">
        <v>63</v>
      </c>
      <c r="W235" s="25" t="s">
        <v>63</v>
      </c>
      <c r="X235" s="30"/>
      <c r="Y235" s="22" t="s">
        <v>66</v>
      </c>
    </row>
    <row r="236" spans="1:26" x14ac:dyDescent="0.2">
      <c r="A236" s="14">
        <v>26.5</v>
      </c>
      <c r="B236" t="s">
        <v>62</v>
      </c>
      <c r="E236" s="25" t="s">
        <v>62</v>
      </c>
      <c r="H236" t="s">
        <v>65</v>
      </c>
      <c r="J236" s="25" t="s">
        <v>62</v>
      </c>
      <c r="K236" s="30"/>
      <c r="L236" s="22" t="s">
        <v>63</v>
      </c>
      <c r="M236" s="30"/>
      <c r="N236" s="86" t="s">
        <v>63</v>
      </c>
      <c r="P236" s="101" t="s">
        <v>62</v>
      </c>
      <c r="Q236" s="108" t="s">
        <v>66</v>
      </c>
      <c r="R236" s="30"/>
      <c r="S236" s="86" t="s">
        <v>66</v>
      </c>
      <c r="T236" s="30"/>
      <c r="U236" s="86" t="s">
        <v>63</v>
      </c>
      <c r="V236" s="86" t="s">
        <v>66</v>
      </c>
      <c r="W236" s="25" t="s">
        <v>66</v>
      </c>
      <c r="X236" s="30" t="s">
        <v>63</v>
      </c>
      <c r="Y236" s="22" t="s">
        <v>63</v>
      </c>
    </row>
    <row r="237" spans="1:26" x14ac:dyDescent="0.2">
      <c r="A237" s="14">
        <v>27</v>
      </c>
      <c r="B237" t="s">
        <v>62</v>
      </c>
      <c r="E237" s="25" t="s">
        <v>63</v>
      </c>
      <c r="H237" t="s">
        <v>62</v>
      </c>
      <c r="J237" s="25" t="s">
        <v>62</v>
      </c>
      <c r="K237" s="30"/>
      <c r="L237" s="22" t="s">
        <v>63</v>
      </c>
      <c r="M237" s="30"/>
      <c r="N237" s="86" t="s">
        <v>63</v>
      </c>
      <c r="P237" s="101" t="s">
        <v>62</v>
      </c>
      <c r="Q237" s="108" t="s">
        <v>62</v>
      </c>
      <c r="R237" s="30"/>
      <c r="S237" s="86" t="s">
        <v>66</v>
      </c>
      <c r="T237" s="88" t="s">
        <v>63</v>
      </c>
      <c r="U237" s="86" t="s">
        <v>63</v>
      </c>
      <c r="V237" s="86" t="s">
        <v>66</v>
      </c>
      <c r="W237" s="25" t="s">
        <v>62</v>
      </c>
      <c r="X237" s="30"/>
      <c r="Y237" s="22" t="s">
        <v>62</v>
      </c>
    </row>
    <row r="238" spans="1:26" x14ac:dyDescent="0.2">
      <c r="A238" s="14">
        <v>27.5</v>
      </c>
      <c r="B238" t="s">
        <v>62</v>
      </c>
      <c r="E238" s="25" t="s">
        <v>65</v>
      </c>
      <c r="H238" t="s">
        <v>63</v>
      </c>
      <c r="J238" s="25" t="s">
        <v>62</v>
      </c>
      <c r="K238" s="30"/>
      <c r="L238" s="22" t="s">
        <v>174</v>
      </c>
      <c r="M238" s="30"/>
      <c r="N238" s="86" t="s">
        <v>63</v>
      </c>
      <c r="P238" s="101" t="s">
        <v>62</v>
      </c>
      <c r="Q238" s="108" t="s">
        <v>63</v>
      </c>
      <c r="R238" s="30"/>
      <c r="S238" s="86" t="s">
        <v>63</v>
      </c>
      <c r="T238" s="30"/>
      <c r="U238" s="86" t="s">
        <v>62</v>
      </c>
      <c r="W238" s="25" t="s">
        <v>62</v>
      </c>
      <c r="X238" s="30"/>
      <c r="Y238" s="22" t="s">
        <v>63</v>
      </c>
    </row>
    <row r="239" spans="1:26" x14ac:dyDescent="0.2">
      <c r="A239" s="14">
        <v>28</v>
      </c>
      <c r="B239" t="s">
        <v>62</v>
      </c>
      <c r="E239" s="25" t="s">
        <v>62</v>
      </c>
      <c r="H239" t="s">
        <v>63</v>
      </c>
      <c r="J239" s="25" t="s">
        <v>62</v>
      </c>
      <c r="K239" s="30"/>
      <c r="L239" s="22" t="s">
        <v>63</v>
      </c>
      <c r="M239" s="30"/>
      <c r="N239" s="86" t="s">
        <v>63</v>
      </c>
      <c r="P239" s="101" t="s">
        <v>62</v>
      </c>
      <c r="Q239" s="108" t="s">
        <v>63</v>
      </c>
      <c r="R239" s="30"/>
      <c r="S239" s="86" t="s">
        <v>66</v>
      </c>
      <c r="T239" s="88" t="s">
        <v>63</v>
      </c>
      <c r="U239" s="86" t="s">
        <v>63</v>
      </c>
      <c r="W239" s="25" t="s">
        <v>66</v>
      </c>
      <c r="X239" s="30" t="s">
        <v>63</v>
      </c>
      <c r="Y239" s="22" t="s">
        <v>66</v>
      </c>
    </row>
    <row r="240" spans="1:26" x14ac:dyDescent="0.2">
      <c r="A240" s="14">
        <v>28.5</v>
      </c>
      <c r="B240" t="s">
        <v>65</v>
      </c>
      <c r="E240" s="25" t="s">
        <v>63</v>
      </c>
      <c r="H240" t="s">
        <v>62</v>
      </c>
      <c r="J240" s="25" t="s">
        <v>62</v>
      </c>
      <c r="K240" s="30"/>
      <c r="L240" s="22" t="s">
        <v>174</v>
      </c>
      <c r="M240" s="30"/>
      <c r="N240" s="86" t="s">
        <v>63</v>
      </c>
      <c r="P240" s="101" t="s">
        <v>62</v>
      </c>
      <c r="Q240" s="108" t="s">
        <v>62</v>
      </c>
      <c r="R240" s="30"/>
      <c r="S240" s="86" t="s">
        <v>63</v>
      </c>
      <c r="T240" s="30"/>
      <c r="U240" s="86" t="s">
        <v>62</v>
      </c>
      <c r="W240" s="25" t="s">
        <v>66</v>
      </c>
      <c r="X240" s="30" t="s">
        <v>63</v>
      </c>
      <c r="Y240" s="22" t="s">
        <v>62</v>
      </c>
    </row>
    <row r="241" spans="1:25" x14ac:dyDescent="0.2">
      <c r="A241" s="14">
        <v>29</v>
      </c>
      <c r="B241" t="s">
        <v>62</v>
      </c>
      <c r="E241" s="25" t="s">
        <v>62</v>
      </c>
      <c r="H241" t="s">
        <v>62</v>
      </c>
      <c r="J241" s="25" t="s">
        <v>65</v>
      </c>
      <c r="K241" s="30"/>
      <c r="L241" s="22" t="s">
        <v>174</v>
      </c>
      <c r="M241" s="30"/>
      <c r="N241" s="86" t="s">
        <v>63</v>
      </c>
      <c r="P241" s="101" t="s">
        <v>62</v>
      </c>
      <c r="Q241" s="108" t="s">
        <v>62</v>
      </c>
      <c r="R241" s="30"/>
      <c r="S241" s="86" t="s">
        <v>62</v>
      </c>
      <c r="T241" s="30"/>
      <c r="U241" s="86" t="s">
        <v>62</v>
      </c>
      <c r="W241" s="25" t="s">
        <v>63</v>
      </c>
      <c r="X241" s="30"/>
      <c r="Y241" s="22" t="s">
        <v>62</v>
      </c>
    </row>
    <row r="242" spans="1:25" x14ac:dyDescent="0.2">
      <c r="A242" s="14">
        <v>29.5</v>
      </c>
      <c r="B242" t="s">
        <v>62</v>
      </c>
      <c r="E242" s="25" t="s">
        <v>62</v>
      </c>
      <c r="H242" t="s">
        <v>62</v>
      </c>
      <c r="J242" s="25" t="s">
        <v>63</v>
      </c>
      <c r="K242" s="30"/>
      <c r="L242" s="22" t="s">
        <v>174</v>
      </c>
      <c r="M242" s="30"/>
      <c r="N242" s="86" t="s">
        <v>62</v>
      </c>
      <c r="P242" s="101" t="s">
        <v>62</v>
      </c>
      <c r="Q242" s="108" t="s">
        <v>63</v>
      </c>
      <c r="R242" s="30"/>
      <c r="S242" s="86" t="s">
        <v>63</v>
      </c>
      <c r="T242" s="30"/>
      <c r="U242" s="86" t="s">
        <v>62</v>
      </c>
      <c r="W242" s="25" t="s">
        <v>63</v>
      </c>
      <c r="X242" s="30"/>
      <c r="Y242" s="22" t="s">
        <v>62</v>
      </c>
    </row>
    <row r="243" spans="1:25" x14ac:dyDescent="0.2">
      <c r="A243" s="14">
        <v>30</v>
      </c>
      <c r="B243" t="s">
        <v>65</v>
      </c>
      <c r="E243" s="25" t="s">
        <v>63</v>
      </c>
      <c r="H243" t="s">
        <v>65</v>
      </c>
      <c r="J243" s="25" t="s">
        <v>65</v>
      </c>
      <c r="K243" s="30"/>
      <c r="L243" s="22" t="s">
        <v>65</v>
      </c>
      <c r="M243" s="30"/>
      <c r="N243" s="86" t="s">
        <v>63</v>
      </c>
      <c r="P243" s="101" t="s">
        <v>64</v>
      </c>
      <c r="Q243" s="108" t="s">
        <v>65</v>
      </c>
      <c r="R243" s="30"/>
      <c r="S243" s="86" t="s">
        <v>63</v>
      </c>
      <c r="T243" s="30"/>
      <c r="U243" s="86" t="s">
        <v>207</v>
      </c>
      <c r="W243" s="25" t="s">
        <v>207</v>
      </c>
      <c r="X243" s="30"/>
      <c r="Y243" s="22" t="s">
        <v>62</v>
      </c>
    </row>
    <row r="244" spans="1:25" x14ac:dyDescent="0.2">
      <c r="A244" s="14">
        <v>30.5</v>
      </c>
      <c r="B244" t="s">
        <v>62</v>
      </c>
      <c r="E244" s="25" t="s">
        <v>63</v>
      </c>
      <c r="H244" t="s">
        <v>63</v>
      </c>
      <c r="J244" s="25" t="s">
        <v>62</v>
      </c>
      <c r="K244" s="30"/>
      <c r="L244" s="22" t="s">
        <v>62</v>
      </c>
      <c r="M244" s="30"/>
      <c r="N244" s="86" t="s">
        <v>62</v>
      </c>
      <c r="P244" s="101" t="s">
        <v>62</v>
      </c>
      <c r="Q244" s="108" t="s">
        <v>63</v>
      </c>
      <c r="R244" s="30"/>
      <c r="S244" s="86" t="s">
        <v>63</v>
      </c>
      <c r="T244" s="30"/>
      <c r="U244" s="86" t="s">
        <v>62</v>
      </c>
      <c r="W244" s="25" t="s">
        <v>63</v>
      </c>
      <c r="X244" s="30"/>
      <c r="Y244" s="22" t="s">
        <v>62</v>
      </c>
    </row>
    <row r="245" spans="1:25" x14ac:dyDescent="0.2">
      <c r="A245" s="14">
        <v>31</v>
      </c>
      <c r="B245" t="s">
        <v>62</v>
      </c>
      <c r="E245" s="25" t="s">
        <v>62</v>
      </c>
      <c r="H245" t="s">
        <v>62</v>
      </c>
      <c r="J245" s="25" t="s">
        <v>62</v>
      </c>
      <c r="K245" s="30"/>
      <c r="L245" s="22" t="s">
        <v>62</v>
      </c>
      <c r="M245" s="30"/>
      <c r="N245" s="86" t="s">
        <v>63</v>
      </c>
      <c r="P245" s="101" t="s">
        <v>62</v>
      </c>
      <c r="Q245" s="108" t="s">
        <v>62</v>
      </c>
      <c r="R245" s="30"/>
      <c r="S245" s="86" t="s">
        <v>62</v>
      </c>
      <c r="T245" s="30"/>
      <c r="U245" s="86" t="s">
        <v>62</v>
      </c>
      <c r="W245" s="25" t="s">
        <v>62</v>
      </c>
      <c r="X245" s="30"/>
      <c r="Y245" s="22" t="s">
        <v>62</v>
      </c>
    </row>
    <row r="246" spans="1:25" x14ac:dyDescent="0.2">
      <c r="A246" s="14">
        <v>31.5</v>
      </c>
      <c r="B246" t="s">
        <v>62</v>
      </c>
      <c r="E246" s="25" t="s">
        <v>62</v>
      </c>
      <c r="H246" t="s">
        <v>62</v>
      </c>
      <c r="J246" s="25" t="s">
        <v>62</v>
      </c>
      <c r="K246" s="30"/>
      <c r="L246" s="22" t="s">
        <v>62</v>
      </c>
      <c r="M246" s="30"/>
      <c r="N246" s="86" t="s">
        <v>63</v>
      </c>
      <c r="P246" s="101" t="s">
        <v>62</v>
      </c>
      <c r="Q246" s="108" t="s">
        <v>62</v>
      </c>
      <c r="R246" s="30"/>
      <c r="S246" s="86" t="s">
        <v>63</v>
      </c>
      <c r="T246" s="30"/>
      <c r="U246" s="86" t="s">
        <v>62</v>
      </c>
      <c r="W246" s="25" t="s">
        <v>62</v>
      </c>
      <c r="X246" s="30"/>
      <c r="Y246" s="22" t="s">
        <v>62</v>
      </c>
    </row>
    <row r="247" spans="1:25" x14ac:dyDescent="0.2">
      <c r="A247" s="14">
        <v>32</v>
      </c>
      <c r="B247" t="s">
        <v>62</v>
      </c>
      <c r="E247" s="25" t="s">
        <v>62</v>
      </c>
      <c r="H247" t="s">
        <v>62</v>
      </c>
      <c r="J247" s="25" t="s">
        <v>62</v>
      </c>
      <c r="K247" s="30"/>
      <c r="L247" s="22" t="s">
        <v>62</v>
      </c>
      <c r="M247" s="30"/>
      <c r="N247" s="86" t="s">
        <v>63</v>
      </c>
      <c r="P247" s="101" t="s">
        <v>62</v>
      </c>
      <c r="Q247" s="108" t="s">
        <v>62</v>
      </c>
      <c r="R247" s="30"/>
      <c r="S247" s="86" t="s">
        <v>63</v>
      </c>
      <c r="T247" s="30"/>
      <c r="U247" s="86" t="s">
        <v>62</v>
      </c>
      <c r="W247" s="25" t="s">
        <v>63</v>
      </c>
      <c r="X247" s="30"/>
      <c r="Y247" s="22" t="s">
        <v>62</v>
      </c>
    </row>
    <row r="248" spans="1:25" x14ac:dyDescent="0.2">
      <c r="A248" s="14">
        <v>32.5</v>
      </c>
      <c r="B248" t="s">
        <v>64</v>
      </c>
      <c r="E248" s="25" t="s">
        <v>63</v>
      </c>
      <c r="F248" t="s">
        <v>65</v>
      </c>
      <c r="G248" t="s">
        <v>64</v>
      </c>
      <c r="H248" t="s">
        <v>63</v>
      </c>
      <c r="J248" s="25" t="s">
        <v>65</v>
      </c>
      <c r="K248" s="30"/>
      <c r="L248" s="22" t="s">
        <v>62</v>
      </c>
      <c r="M248" s="30"/>
      <c r="N248" s="86" t="s">
        <v>63</v>
      </c>
      <c r="P248" s="101" t="s">
        <v>62</v>
      </c>
      <c r="Q248" s="108" t="s">
        <v>63</v>
      </c>
      <c r="R248" s="30"/>
      <c r="S248" s="86" t="s">
        <v>63</v>
      </c>
      <c r="T248" s="30"/>
      <c r="U248" s="86" t="s">
        <v>62</v>
      </c>
      <c r="W248" s="25" t="s">
        <v>63</v>
      </c>
      <c r="X248" s="30"/>
      <c r="Y248" s="22" t="s">
        <v>62</v>
      </c>
    </row>
    <row r="249" spans="1:25" x14ac:dyDescent="0.2">
      <c r="A249" s="14">
        <v>33</v>
      </c>
      <c r="B249" t="s">
        <v>62</v>
      </c>
      <c r="E249" s="25" t="s">
        <v>62</v>
      </c>
      <c r="H249" t="s">
        <v>63</v>
      </c>
      <c r="J249" s="25" t="s">
        <v>62</v>
      </c>
      <c r="K249" s="30"/>
      <c r="L249" s="22" t="s">
        <v>174</v>
      </c>
      <c r="M249" s="30"/>
      <c r="N249" s="86" t="s">
        <v>62</v>
      </c>
      <c r="P249" s="101" t="s">
        <v>62</v>
      </c>
      <c r="Q249" s="108" t="s">
        <v>63</v>
      </c>
      <c r="R249" s="30"/>
      <c r="S249" s="86" t="s">
        <v>63</v>
      </c>
      <c r="T249" s="30"/>
      <c r="U249" s="86" t="s">
        <v>62</v>
      </c>
      <c r="W249" s="25" t="s">
        <v>63</v>
      </c>
      <c r="X249" s="30"/>
      <c r="Y249" s="22" t="s">
        <v>62</v>
      </c>
    </row>
    <row r="250" spans="1:25" x14ac:dyDescent="0.2">
      <c r="A250" s="14">
        <v>33.5</v>
      </c>
      <c r="B250" t="s">
        <v>62</v>
      </c>
      <c r="E250" s="25" t="s">
        <v>63</v>
      </c>
      <c r="H250" t="s">
        <v>63</v>
      </c>
      <c r="J250" s="25" t="s">
        <v>63</v>
      </c>
      <c r="K250" s="30"/>
      <c r="L250" s="22" t="s">
        <v>63</v>
      </c>
      <c r="M250" s="30"/>
      <c r="N250" s="86" t="s">
        <v>63</v>
      </c>
      <c r="P250" s="101" t="s">
        <v>62</v>
      </c>
      <c r="Q250" s="108" t="s">
        <v>63</v>
      </c>
      <c r="R250" s="30"/>
      <c r="S250" s="86" t="s">
        <v>63</v>
      </c>
      <c r="T250" s="30"/>
      <c r="U250" s="86" t="s">
        <v>62</v>
      </c>
      <c r="W250" s="25" t="s">
        <v>62</v>
      </c>
      <c r="X250" s="30"/>
      <c r="Y250" s="22" t="s">
        <v>62</v>
      </c>
    </row>
    <row r="251" spans="1:25" x14ac:dyDescent="0.2">
      <c r="A251" s="14">
        <v>34</v>
      </c>
      <c r="B251" t="s">
        <v>65</v>
      </c>
      <c r="E251" s="25" t="s">
        <v>63</v>
      </c>
      <c r="H251" t="s">
        <v>63</v>
      </c>
      <c r="J251" s="25" t="s">
        <v>62</v>
      </c>
      <c r="K251" s="30"/>
      <c r="L251" s="22" t="s">
        <v>62</v>
      </c>
      <c r="M251" s="30"/>
      <c r="N251" s="86" t="s">
        <v>63</v>
      </c>
      <c r="P251" s="101" t="s">
        <v>62</v>
      </c>
      <c r="Q251" s="108" t="s">
        <v>63</v>
      </c>
      <c r="R251" s="30"/>
      <c r="S251" s="86" t="s">
        <v>63</v>
      </c>
      <c r="T251" s="30"/>
      <c r="U251" s="86" t="s">
        <v>62</v>
      </c>
      <c r="W251" s="25" t="s">
        <v>62</v>
      </c>
      <c r="X251" s="30"/>
      <c r="Y251" s="22" t="s">
        <v>62</v>
      </c>
    </row>
    <row r="252" spans="1:25" x14ac:dyDescent="0.2">
      <c r="A252" s="14">
        <v>34.5</v>
      </c>
      <c r="B252" t="s">
        <v>62</v>
      </c>
      <c r="E252" s="25" t="s">
        <v>63</v>
      </c>
      <c r="H252" t="s">
        <v>63</v>
      </c>
      <c r="J252" s="25" t="s">
        <v>62</v>
      </c>
      <c r="K252" s="30"/>
      <c r="L252" s="22" t="s">
        <v>63</v>
      </c>
      <c r="M252" s="30"/>
      <c r="N252" s="86" t="s">
        <v>63</v>
      </c>
      <c r="P252" s="101" t="s">
        <v>62</v>
      </c>
      <c r="Q252" s="108" t="s">
        <v>63</v>
      </c>
      <c r="R252" s="30"/>
      <c r="S252" s="86" t="s">
        <v>63</v>
      </c>
      <c r="T252" s="30"/>
      <c r="U252" s="86" t="s">
        <v>63</v>
      </c>
      <c r="W252" s="25" t="s">
        <v>62</v>
      </c>
      <c r="X252" s="30"/>
      <c r="Y252" s="22" t="s">
        <v>62</v>
      </c>
    </row>
    <row r="253" spans="1:25" x14ac:dyDescent="0.2">
      <c r="A253" s="14">
        <v>35</v>
      </c>
      <c r="B253" t="s">
        <v>62</v>
      </c>
      <c r="E253" s="25" t="s">
        <v>63</v>
      </c>
      <c r="H253" t="s">
        <v>65</v>
      </c>
      <c r="J253" s="25" t="s">
        <v>65</v>
      </c>
      <c r="K253" s="30"/>
      <c r="L253" s="22" t="s">
        <v>65</v>
      </c>
      <c r="M253" s="49" t="s">
        <v>63</v>
      </c>
      <c r="N253" s="86" t="s">
        <v>63</v>
      </c>
      <c r="P253" s="101" t="s">
        <v>62</v>
      </c>
      <c r="Q253" s="108" t="s">
        <v>62</v>
      </c>
      <c r="R253" s="30"/>
      <c r="S253" s="86" t="s">
        <v>63</v>
      </c>
      <c r="T253" s="30"/>
      <c r="U253" s="86" t="s">
        <v>62</v>
      </c>
      <c r="W253" s="25" t="s">
        <v>62</v>
      </c>
      <c r="X253" s="30"/>
      <c r="Y253" s="22" t="s">
        <v>63</v>
      </c>
    </row>
    <row r="254" spans="1:25" x14ac:dyDescent="0.2">
      <c r="A254" s="14">
        <v>35.5</v>
      </c>
      <c r="B254" t="s">
        <v>62</v>
      </c>
      <c r="E254" s="25" t="s">
        <v>63</v>
      </c>
      <c r="H254" t="s">
        <v>63</v>
      </c>
      <c r="J254" s="25" t="s">
        <v>63</v>
      </c>
      <c r="K254" s="30"/>
      <c r="L254" s="22" t="s">
        <v>62</v>
      </c>
      <c r="M254" s="30"/>
      <c r="N254" s="86" t="s">
        <v>63</v>
      </c>
      <c r="P254" s="101" t="s">
        <v>62</v>
      </c>
      <c r="Q254" s="108" t="s">
        <v>63</v>
      </c>
      <c r="R254" s="30"/>
      <c r="S254" s="86" t="s">
        <v>62</v>
      </c>
      <c r="T254" s="30"/>
      <c r="U254" s="86" t="s">
        <v>62</v>
      </c>
      <c r="W254" s="25" t="s">
        <v>62</v>
      </c>
      <c r="X254" s="30"/>
      <c r="Y254" s="22" t="s">
        <v>62</v>
      </c>
    </row>
    <row r="255" spans="1:25" x14ac:dyDescent="0.2">
      <c r="A255" s="14">
        <v>36</v>
      </c>
      <c r="B255" t="s">
        <v>62</v>
      </c>
      <c r="E255" s="25" t="s">
        <v>63</v>
      </c>
      <c r="H255" t="s">
        <v>63</v>
      </c>
      <c r="J255" s="25" t="s">
        <v>62</v>
      </c>
      <c r="K255" s="30"/>
      <c r="L255" s="22" t="s">
        <v>62</v>
      </c>
      <c r="M255" s="30"/>
      <c r="N255" s="86" t="s">
        <v>62</v>
      </c>
      <c r="P255" s="101" t="s">
        <v>62</v>
      </c>
      <c r="Q255" s="108" t="s">
        <v>62</v>
      </c>
      <c r="R255" s="30"/>
      <c r="S255" s="86" t="s">
        <v>63</v>
      </c>
      <c r="T255" s="30"/>
      <c r="U255" s="86" t="s">
        <v>62</v>
      </c>
      <c r="W255" s="25" t="s">
        <v>62</v>
      </c>
      <c r="X255" s="30"/>
      <c r="Y255" s="22" t="s">
        <v>101</v>
      </c>
    </row>
    <row r="256" spans="1:25" x14ac:dyDescent="0.2">
      <c r="A256" s="14">
        <v>36.5</v>
      </c>
      <c r="B256" t="s">
        <v>62</v>
      </c>
      <c r="E256" s="25" t="s">
        <v>62</v>
      </c>
      <c r="H256" t="s">
        <v>63</v>
      </c>
      <c r="J256" s="25" t="s">
        <v>62</v>
      </c>
      <c r="K256" s="30"/>
      <c r="L256" s="22" t="s">
        <v>62</v>
      </c>
      <c r="M256" s="30"/>
      <c r="N256" s="86" t="s">
        <v>63</v>
      </c>
      <c r="P256" s="101" t="s">
        <v>62</v>
      </c>
      <c r="Q256" s="108" t="s">
        <v>62</v>
      </c>
      <c r="R256" s="30"/>
      <c r="S256" s="86" t="s">
        <v>63</v>
      </c>
      <c r="T256" s="30"/>
      <c r="U256" s="86" t="s">
        <v>62</v>
      </c>
      <c r="W256" s="25" t="s">
        <v>63</v>
      </c>
      <c r="X256" s="30"/>
      <c r="Y256" s="22" t="s">
        <v>62</v>
      </c>
    </row>
    <row r="257" spans="1:25" x14ac:dyDescent="0.2">
      <c r="A257" s="14">
        <v>37</v>
      </c>
      <c r="B257" t="s">
        <v>62</v>
      </c>
      <c r="E257" s="25" t="s">
        <v>62</v>
      </c>
      <c r="H257" t="s">
        <v>62</v>
      </c>
      <c r="J257" s="25" t="s">
        <v>62</v>
      </c>
      <c r="K257" s="30"/>
      <c r="L257" s="22" t="s">
        <v>62</v>
      </c>
      <c r="M257" s="30"/>
      <c r="N257" s="86" t="s">
        <v>63</v>
      </c>
      <c r="P257" s="101" t="s">
        <v>62</v>
      </c>
      <c r="Q257" s="108" t="s">
        <v>63</v>
      </c>
      <c r="R257" s="30"/>
      <c r="S257" s="86" t="s">
        <v>63</v>
      </c>
      <c r="T257" s="30"/>
      <c r="U257" s="86" t="s">
        <v>62</v>
      </c>
      <c r="W257" s="25" t="s">
        <v>63</v>
      </c>
      <c r="X257" s="30"/>
      <c r="Y257" s="22" t="s">
        <v>101</v>
      </c>
    </row>
    <row r="258" spans="1:25" x14ac:dyDescent="0.2">
      <c r="A258" s="14">
        <v>37.5</v>
      </c>
      <c r="B258" t="s">
        <v>62</v>
      </c>
      <c r="E258" s="25" t="s">
        <v>65</v>
      </c>
      <c r="H258" t="s">
        <v>63</v>
      </c>
      <c r="J258" s="25" t="s">
        <v>65</v>
      </c>
      <c r="K258" s="30"/>
      <c r="L258" s="22" t="s">
        <v>62</v>
      </c>
      <c r="M258" s="30"/>
      <c r="N258" s="86" t="s">
        <v>63</v>
      </c>
      <c r="P258" s="101" t="s">
        <v>62</v>
      </c>
      <c r="Q258" s="108" t="s">
        <v>63</v>
      </c>
      <c r="R258" s="30"/>
      <c r="S258" s="86" t="s">
        <v>63</v>
      </c>
      <c r="T258" s="30"/>
      <c r="U258" s="86" t="s">
        <v>62</v>
      </c>
      <c r="W258" s="25" t="s">
        <v>62</v>
      </c>
      <c r="X258" s="30"/>
      <c r="Y258" s="22" t="s">
        <v>62</v>
      </c>
    </row>
    <row r="259" spans="1:25" x14ac:dyDescent="0.2">
      <c r="A259" s="14">
        <v>38</v>
      </c>
      <c r="B259" t="s">
        <v>62</v>
      </c>
      <c r="E259" s="25" t="s">
        <v>63</v>
      </c>
      <c r="H259" t="s">
        <v>62</v>
      </c>
      <c r="J259" s="25" t="s">
        <v>62</v>
      </c>
      <c r="K259" s="30"/>
      <c r="L259" s="22" t="s">
        <v>62</v>
      </c>
      <c r="M259" s="30"/>
      <c r="N259" s="86" t="s">
        <v>63</v>
      </c>
      <c r="P259" s="101" t="s">
        <v>62</v>
      </c>
      <c r="Q259" s="108" t="s">
        <v>63</v>
      </c>
      <c r="R259" s="30"/>
      <c r="S259" s="86" t="s">
        <v>62</v>
      </c>
      <c r="T259" s="30"/>
      <c r="U259" s="86" t="s">
        <v>62</v>
      </c>
      <c r="W259" s="25" t="s">
        <v>62</v>
      </c>
      <c r="X259" s="30"/>
      <c r="Y259" s="22" t="s">
        <v>101</v>
      </c>
    </row>
    <row r="260" spans="1:25" x14ac:dyDescent="0.2">
      <c r="A260" s="14">
        <v>38.5</v>
      </c>
      <c r="B260" t="s">
        <v>62</v>
      </c>
      <c r="E260" s="25" t="s">
        <v>62</v>
      </c>
      <c r="H260" t="s">
        <v>65</v>
      </c>
      <c r="J260" s="25" t="s">
        <v>63</v>
      </c>
      <c r="K260" s="30" t="s">
        <v>65</v>
      </c>
      <c r="L260" s="22" t="s">
        <v>65</v>
      </c>
      <c r="M260" s="30"/>
      <c r="N260" s="86" t="s">
        <v>63</v>
      </c>
      <c r="P260" s="101" t="s">
        <v>62</v>
      </c>
      <c r="Q260" s="108" t="s">
        <v>63</v>
      </c>
      <c r="R260" s="30"/>
      <c r="S260" s="86" t="s">
        <v>63</v>
      </c>
      <c r="T260" s="30"/>
      <c r="U260" s="86" t="s">
        <v>62</v>
      </c>
      <c r="W260" s="25" t="s">
        <v>62</v>
      </c>
      <c r="X260" s="30"/>
      <c r="Y260" s="22" t="s">
        <v>62</v>
      </c>
    </row>
    <row r="261" spans="1:25" x14ac:dyDescent="0.2">
      <c r="A261" s="14">
        <v>39</v>
      </c>
      <c r="B261" t="s">
        <v>67</v>
      </c>
      <c r="E261" s="25" t="s">
        <v>63</v>
      </c>
      <c r="F261" t="s">
        <v>65</v>
      </c>
      <c r="H261" t="s">
        <v>63</v>
      </c>
      <c r="J261" s="25" t="s">
        <v>63</v>
      </c>
      <c r="K261" s="30"/>
      <c r="L261" s="22" t="s">
        <v>62</v>
      </c>
      <c r="M261" s="30"/>
      <c r="N261" s="86" t="s">
        <v>62</v>
      </c>
      <c r="P261" s="101" t="s">
        <v>62</v>
      </c>
      <c r="Q261" s="108" t="s">
        <v>63</v>
      </c>
      <c r="R261" s="30"/>
      <c r="S261" s="86" t="s">
        <v>63</v>
      </c>
      <c r="T261" s="30"/>
      <c r="U261" s="86" t="s">
        <v>63</v>
      </c>
      <c r="W261" s="25" t="s">
        <v>63</v>
      </c>
      <c r="X261" s="30"/>
      <c r="Y261" s="22" t="s">
        <v>62</v>
      </c>
    </row>
    <row r="262" spans="1:25" x14ac:dyDescent="0.2">
      <c r="A262" s="14">
        <v>39.5</v>
      </c>
      <c r="B262" t="s">
        <v>67</v>
      </c>
      <c r="C262" t="s">
        <v>64</v>
      </c>
      <c r="E262" s="25" t="s">
        <v>63</v>
      </c>
      <c r="H262" t="s">
        <v>65</v>
      </c>
      <c r="J262" s="25" t="s">
        <v>63</v>
      </c>
      <c r="K262" s="30"/>
      <c r="L262" s="22" t="s">
        <v>62</v>
      </c>
      <c r="M262" s="30"/>
      <c r="N262" s="86" t="s">
        <v>62</v>
      </c>
      <c r="P262" s="101" t="s">
        <v>62</v>
      </c>
      <c r="Q262" s="108" t="s">
        <v>62</v>
      </c>
      <c r="R262" s="30"/>
      <c r="S262" s="86" t="s">
        <v>63</v>
      </c>
      <c r="T262" s="30"/>
      <c r="U262" s="86" t="s">
        <v>62</v>
      </c>
      <c r="W262" s="25" t="s">
        <v>63</v>
      </c>
      <c r="X262" s="30"/>
      <c r="Y262" s="22" t="s">
        <v>63</v>
      </c>
    </row>
    <row r="263" spans="1:25" x14ac:dyDescent="0.2">
      <c r="A263" s="14">
        <v>40</v>
      </c>
      <c r="B263" t="s">
        <v>62</v>
      </c>
      <c r="E263" s="25" t="s">
        <v>63</v>
      </c>
      <c r="H263" t="s">
        <v>63</v>
      </c>
      <c r="J263" s="25" t="s">
        <v>63</v>
      </c>
      <c r="K263" s="30"/>
      <c r="L263" s="22" t="s">
        <v>62</v>
      </c>
      <c r="M263" s="30"/>
      <c r="N263" s="86" t="s">
        <v>63</v>
      </c>
      <c r="P263" s="101" t="s">
        <v>62</v>
      </c>
      <c r="Q263" s="108" t="s">
        <v>63</v>
      </c>
      <c r="R263" s="30"/>
      <c r="S263" s="86" t="s">
        <v>63</v>
      </c>
      <c r="T263" s="30"/>
      <c r="U263" s="86" t="s">
        <v>62</v>
      </c>
      <c r="W263" s="25" t="s">
        <v>62</v>
      </c>
      <c r="X263" s="30"/>
      <c r="Y263" s="22" t="s">
        <v>62</v>
      </c>
    </row>
    <row r="264" spans="1:25" x14ac:dyDescent="0.2">
      <c r="A264" s="14">
        <v>40.5</v>
      </c>
      <c r="B264" t="s">
        <v>62</v>
      </c>
      <c r="E264" s="25" t="s">
        <v>63</v>
      </c>
      <c r="H264" t="s">
        <v>62</v>
      </c>
      <c r="J264" s="25" t="s">
        <v>63</v>
      </c>
      <c r="K264" s="30"/>
      <c r="L264" s="22" t="s">
        <v>63</v>
      </c>
      <c r="M264" s="30"/>
      <c r="N264" s="86" t="s">
        <v>63</v>
      </c>
      <c r="P264" s="101" t="s">
        <v>62</v>
      </c>
      <c r="Q264" s="108" t="s">
        <v>62</v>
      </c>
      <c r="R264" s="30"/>
      <c r="S264" s="86" t="s">
        <v>63</v>
      </c>
      <c r="T264" s="30"/>
      <c r="U264" s="86" t="s">
        <v>62</v>
      </c>
      <c r="W264" s="25" t="s">
        <v>62</v>
      </c>
      <c r="X264" s="30"/>
      <c r="Y264" s="22" t="s">
        <v>62</v>
      </c>
    </row>
    <row r="265" spans="1:25" x14ac:dyDescent="0.2">
      <c r="A265" s="14">
        <v>41</v>
      </c>
      <c r="B265" t="s">
        <v>62</v>
      </c>
      <c r="E265" s="25" t="s">
        <v>62</v>
      </c>
      <c r="H265" t="s">
        <v>63</v>
      </c>
      <c r="J265" s="25" t="s">
        <v>63</v>
      </c>
      <c r="K265" s="30"/>
      <c r="L265" s="22" t="s">
        <v>174</v>
      </c>
      <c r="M265" s="30"/>
      <c r="N265" s="86" t="s">
        <v>63</v>
      </c>
      <c r="P265" s="101" t="s">
        <v>62</v>
      </c>
      <c r="Q265" s="108" t="s">
        <v>62</v>
      </c>
      <c r="R265" s="30"/>
      <c r="S265" s="86" t="s">
        <v>63</v>
      </c>
      <c r="T265" s="30"/>
      <c r="U265" s="86" t="s">
        <v>62</v>
      </c>
      <c r="W265" s="25" t="s">
        <v>62</v>
      </c>
      <c r="X265" s="30"/>
      <c r="Y265" s="22" t="s">
        <v>62</v>
      </c>
    </row>
    <row r="266" spans="1:25" x14ac:dyDescent="0.2">
      <c r="A266" s="14">
        <v>41.5</v>
      </c>
      <c r="B266" t="s">
        <v>64</v>
      </c>
      <c r="E266" s="25" t="s">
        <v>65</v>
      </c>
      <c r="F266" t="s">
        <v>63</v>
      </c>
      <c r="H266" t="s">
        <v>63</v>
      </c>
      <c r="J266" s="25" t="s">
        <v>63</v>
      </c>
      <c r="K266" s="30"/>
      <c r="L266" s="22" t="s">
        <v>174</v>
      </c>
      <c r="M266" s="30"/>
      <c r="N266" s="86" t="s">
        <v>62</v>
      </c>
      <c r="P266" s="101" t="s">
        <v>62</v>
      </c>
      <c r="Q266" s="108" t="s">
        <v>62</v>
      </c>
      <c r="R266" s="30"/>
      <c r="S266" s="86" t="s">
        <v>62</v>
      </c>
      <c r="T266" s="30"/>
      <c r="U266" s="86" t="s">
        <v>62</v>
      </c>
      <c r="W266" s="25" t="s">
        <v>62</v>
      </c>
      <c r="X266" s="30"/>
      <c r="Y266" s="22" t="s">
        <v>62</v>
      </c>
    </row>
    <row r="267" spans="1:25" x14ac:dyDescent="0.2">
      <c r="A267" s="14">
        <v>42</v>
      </c>
      <c r="B267" t="s">
        <v>65</v>
      </c>
      <c r="E267" s="25" t="s">
        <v>65</v>
      </c>
      <c r="F267" t="s">
        <v>63</v>
      </c>
      <c r="H267" t="s">
        <v>65</v>
      </c>
      <c r="J267" s="25" t="s">
        <v>65</v>
      </c>
      <c r="K267" s="30"/>
      <c r="L267" s="22" t="s">
        <v>65</v>
      </c>
      <c r="M267" s="30"/>
      <c r="N267" s="86" t="s">
        <v>62</v>
      </c>
      <c r="P267" s="101" t="s">
        <v>62</v>
      </c>
      <c r="Q267" s="108" t="s">
        <v>63</v>
      </c>
      <c r="R267" s="30"/>
      <c r="S267" s="86" t="s">
        <v>62</v>
      </c>
      <c r="T267" s="30"/>
      <c r="U267" s="86" t="s">
        <v>62</v>
      </c>
      <c r="W267" s="25" t="s">
        <v>62</v>
      </c>
      <c r="X267" s="30"/>
      <c r="Y267" s="22" t="s">
        <v>62</v>
      </c>
    </row>
    <row r="268" spans="1:25" x14ac:dyDescent="0.2">
      <c r="A268" s="14">
        <v>42.5</v>
      </c>
      <c r="B268" t="s">
        <v>62</v>
      </c>
      <c r="E268" s="25" t="s">
        <v>62</v>
      </c>
      <c r="H268" t="s">
        <v>63</v>
      </c>
      <c r="J268" s="25" t="s">
        <v>62</v>
      </c>
      <c r="K268" s="30"/>
      <c r="L268" s="22" t="s">
        <v>62</v>
      </c>
      <c r="M268" s="30"/>
      <c r="N268" s="86" t="s">
        <v>62</v>
      </c>
      <c r="P268" s="101" t="s">
        <v>62</v>
      </c>
      <c r="Q268" s="108" t="s">
        <v>62</v>
      </c>
      <c r="R268" s="30"/>
      <c r="S268" s="86" t="s">
        <v>62</v>
      </c>
      <c r="T268" s="30"/>
      <c r="U268" s="86" t="s">
        <v>62</v>
      </c>
      <c r="W268" s="25" t="s">
        <v>62</v>
      </c>
      <c r="X268" s="30"/>
      <c r="Y268" s="22" t="s">
        <v>62</v>
      </c>
    </row>
    <row r="269" spans="1:25" x14ac:dyDescent="0.2">
      <c r="A269" s="14">
        <v>43</v>
      </c>
      <c r="B269" t="s">
        <v>62</v>
      </c>
      <c r="E269" s="25" t="s">
        <v>62</v>
      </c>
      <c r="H269" t="s">
        <v>63</v>
      </c>
      <c r="J269" s="25" t="s">
        <v>62</v>
      </c>
      <c r="K269" s="30"/>
      <c r="L269" s="22" t="s">
        <v>63</v>
      </c>
      <c r="M269" s="30"/>
      <c r="N269" s="86" t="s">
        <v>63</v>
      </c>
      <c r="P269" s="101" t="s">
        <v>62</v>
      </c>
      <c r="Q269" s="108" t="s">
        <v>62</v>
      </c>
      <c r="R269" s="30"/>
      <c r="S269" s="86" t="s">
        <v>62</v>
      </c>
      <c r="T269" s="30"/>
      <c r="U269" s="86" t="s">
        <v>62</v>
      </c>
      <c r="W269" s="25" t="s">
        <v>62</v>
      </c>
      <c r="X269" s="30"/>
      <c r="Y269" s="22" t="s">
        <v>62</v>
      </c>
    </row>
    <row r="270" spans="1:25" x14ac:dyDescent="0.2">
      <c r="A270" s="14">
        <v>43.5</v>
      </c>
      <c r="B270" t="s">
        <v>62</v>
      </c>
      <c r="E270" s="25" t="s">
        <v>62</v>
      </c>
      <c r="H270" t="s">
        <v>62</v>
      </c>
      <c r="J270" s="25" t="s">
        <v>62</v>
      </c>
      <c r="K270" s="30"/>
      <c r="L270" s="22" t="s">
        <v>63</v>
      </c>
      <c r="M270" s="30"/>
      <c r="N270" s="86" t="s">
        <v>63</v>
      </c>
      <c r="P270" s="101" t="s">
        <v>62</v>
      </c>
      <c r="Q270" s="108" t="s">
        <v>63</v>
      </c>
      <c r="R270" s="30"/>
      <c r="S270" s="86" t="s">
        <v>62</v>
      </c>
      <c r="T270" s="30"/>
      <c r="U270" s="86" t="s">
        <v>62</v>
      </c>
      <c r="W270" s="25" t="s">
        <v>62</v>
      </c>
      <c r="X270" s="30"/>
      <c r="Y270" s="22" t="s">
        <v>62</v>
      </c>
    </row>
    <row r="271" spans="1:25" x14ac:dyDescent="0.2">
      <c r="A271" s="14">
        <v>44</v>
      </c>
      <c r="B271" t="s">
        <v>62</v>
      </c>
      <c r="E271" s="25" t="s">
        <v>62</v>
      </c>
      <c r="H271" t="s">
        <v>63</v>
      </c>
      <c r="J271" s="25" t="s">
        <v>63</v>
      </c>
      <c r="K271" s="30"/>
      <c r="L271" s="22" t="s">
        <v>63</v>
      </c>
      <c r="M271" s="30"/>
      <c r="N271" s="86" t="s">
        <v>63</v>
      </c>
      <c r="P271" s="101" t="s">
        <v>62</v>
      </c>
      <c r="Q271" s="108" t="s">
        <v>63</v>
      </c>
      <c r="R271" s="30"/>
      <c r="S271" s="86" t="s">
        <v>62</v>
      </c>
      <c r="T271" s="30"/>
      <c r="U271" s="86" t="s">
        <v>63</v>
      </c>
      <c r="W271" s="25" t="s">
        <v>62</v>
      </c>
      <c r="X271" s="30"/>
      <c r="Y271" s="22" t="s">
        <v>62</v>
      </c>
    </row>
    <row r="272" spans="1:25" x14ac:dyDescent="0.2">
      <c r="A272" s="14">
        <v>44.5</v>
      </c>
      <c r="B272" t="s">
        <v>62</v>
      </c>
      <c r="E272" s="25" t="s">
        <v>62</v>
      </c>
      <c r="H272" t="s">
        <v>63</v>
      </c>
      <c r="J272" s="25" t="s">
        <v>62</v>
      </c>
      <c r="K272" s="30"/>
      <c r="L272" s="22" t="s">
        <v>62</v>
      </c>
      <c r="M272" s="30"/>
      <c r="N272" s="86" t="s">
        <v>63</v>
      </c>
      <c r="P272" s="101" t="s">
        <v>62</v>
      </c>
      <c r="Q272" s="108" t="s">
        <v>63</v>
      </c>
      <c r="R272" s="30"/>
      <c r="S272" s="86" t="s">
        <v>62</v>
      </c>
      <c r="T272" s="30"/>
      <c r="U272" s="86" t="s">
        <v>63</v>
      </c>
      <c r="W272" s="25" t="s">
        <v>62</v>
      </c>
      <c r="X272" s="30"/>
      <c r="Y272" s="22" t="s">
        <v>62</v>
      </c>
    </row>
    <row r="273" spans="1:25" x14ac:dyDescent="0.2">
      <c r="A273" s="14">
        <v>45</v>
      </c>
      <c r="B273" t="s">
        <v>62</v>
      </c>
      <c r="E273" s="25" t="s">
        <v>62</v>
      </c>
      <c r="H273" t="s">
        <v>63</v>
      </c>
      <c r="J273" s="25" t="s">
        <v>62</v>
      </c>
      <c r="K273" s="30"/>
      <c r="L273" s="22" t="s">
        <v>62</v>
      </c>
      <c r="M273" s="30"/>
      <c r="N273" s="86" t="s">
        <v>63</v>
      </c>
      <c r="P273" s="101" t="s">
        <v>62</v>
      </c>
      <c r="Q273" s="108" t="s">
        <v>62</v>
      </c>
      <c r="R273" s="30"/>
      <c r="S273" s="86" t="s">
        <v>62</v>
      </c>
      <c r="T273" s="30"/>
      <c r="U273" s="86" t="s">
        <v>62</v>
      </c>
      <c r="W273" s="25" t="s">
        <v>63</v>
      </c>
      <c r="X273" s="30"/>
      <c r="Y273" s="22" t="s">
        <v>62</v>
      </c>
    </row>
    <row r="274" spans="1:25" x14ac:dyDescent="0.2">
      <c r="A274" s="14">
        <v>45.5</v>
      </c>
      <c r="B274" t="s">
        <v>62</v>
      </c>
      <c r="E274" s="25" t="s">
        <v>63</v>
      </c>
      <c r="H274" t="s">
        <v>63</v>
      </c>
      <c r="J274" s="25" t="s">
        <v>62</v>
      </c>
      <c r="K274" s="30"/>
      <c r="L274" s="22" t="s">
        <v>63</v>
      </c>
      <c r="M274" s="30"/>
      <c r="N274" s="86" t="s">
        <v>63</v>
      </c>
      <c r="P274" s="101" t="s">
        <v>62</v>
      </c>
      <c r="Q274" s="108" t="s">
        <v>63</v>
      </c>
      <c r="R274" s="30"/>
      <c r="S274" s="86" t="s">
        <v>62</v>
      </c>
      <c r="T274" s="30"/>
      <c r="U274" s="86" t="s">
        <v>63</v>
      </c>
      <c r="W274" s="25" t="s">
        <v>62</v>
      </c>
      <c r="X274" s="30"/>
      <c r="Y274" s="22" t="s">
        <v>62</v>
      </c>
    </row>
    <row r="275" spans="1:25" x14ac:dyDescent="0.2">
      <c r="A275" s="14">
        <v>46</v>
      </c>
      <c r="B275" t="s">
        <v>63</v>
      </c>
      <c r="E275" s="25" t="s">
        <v>63</v>
      </c>
      <c r="H275" t="s">
        <v>62</v>
      </c>
      <c r="J275" s="25" t="s">
        <v>63</v>
      </c>
      <c r="K275" s="30"/>
      <c r="L275" s="22" t="s">
        <v>62</v>
      </c>
      <c r="M275" s="30"/>
      <c r="N275" s="86" t="s">
        <v>63</v>
      </c>
      <c r="P275" s="101" t="s">
        <v>62</v>
      </c>
      <c r="Q275" s="108" t="s">
        <v>63</v>
      </c>
      <c r="R275" s="30"/>
      <c r="S275" s="86" t="s">
        <v>62</v>
      </c>
      <c r="T275" s="30"/>
      <c r="U275" s="86" t="s">
        <v>62</v>
      </c>
      <c r="W275" s="25" t="s">
        <v>62</v>
      </c>
      <c r="X275" s="30"/>
      <c r="Y275" s="22" t="s">
        <v>62</v>
      </c>
    </row>
    <row r="276" spans="1:25" x14ac:dyDescent="0.2">
      <c r="A276" s="14">
        <v>46.5</v>
      </c>
      <c r="B276" t="s">
        <v>62</v>
      </c>
      <c r="E276" s="25" t="s">
        <v>63</v>
      </c>
      <c r="H276" t="s">
        <v>63</v>
      </c>
      <c r="J276" s="25" t="s">
        <v>63</v>
      </c>
      <c r="K276" s="30"/>
      <c r="L276" s="22" t="s">
        <v>174</v>
      </c>
      <c r="M276" s="30"/>
      <c r="N276" s="86" t="s">
        <v>63</v>
      </c>
      <c r="P276" s="101" t="s">
        <v>62</v>
      </c>
      <c r="Q276" s="108" t="s">
        <v>63</v>
      </c>
      <c r="R276" s="30"/>
      <c r="S276" s="86" t="s">
        <v>62</v>
      </c>
      <c r="T276" s="30"/>
      <c r="U276" s="86" t="s">
        <v>62</v>
      </c>
      <c r="W276" s="25" t="s">
        <v>62</v>
      </c>
      <c r="X276" s="30"/>
      <c r="Y276" s="22" t="s">
        <v>62</v>
      </c>
    </row>
    <row r="277" spans="1:25" x14ac:dyDescent="0.2">
      <c r="A277" s="14">
        <v>47</v>
      </c>
      <c r="B277" t="s">
        <v>62</v>
      </c>
      <c r="E277" s="25" t="s">
        <v>62</v>
      </c>
      <c r="H277" t="s">
        <v>62</v>
      </c>
      <c r="J277" s="25" t="s">
        <v>62</v>
      </c>
      <c r="K277" s="30"/>
      <c r="L277" s="22" t="s">
        <v>62</v>
      </c>
      <c r="M277" s="30"/>
      <c r="N277" s="86" t="s">
        <v>63</v>
      </c>
      <c r="P277" s="101" t="s">
        <v>62</v>
      </c>
      <c r="Q277" s="108" t="s">
        <v>63</v>
      </c>
      <c r="R277" s="30"/>
      <c r="S277" s="86" t="s">
        <v>62</v>
      </c>
      <c r="T277" s="30"/>
      <c r="U277" s="86" t="s">
        <v>62</v>
      </c>
      <c r="W277" s="25" t="s">
        <v>62</v>
      </c>
      <c r="X277" s="30"/>
      <c r="Y277" s="22" t="s">
        <v>62</v>
      </c>
    </row>
    <row r="278" spans="1:25" x14ac:dyDescent="0.2">
      <c r="A278" s="14">
        <v>47.5</v>
      </c>
      <c r="B278" t="s">
        <v>62</v>
      </c>
      <c r="E278" s="25" t="s">
        <v>63</v>
      </c>
      <c r="H278" t="s">
        <v>63</v>
      </c>
      <c r="J278" s="25" t="s">
        <v>62</v>
      </c>
      <c r="K278" s="30"/>
      <c r="L278" s="22" t="s">
        <v>62</v>
      </c>
      <c r="M278" s="30"/>
      <c r="N278" s="86" t="s">
        <v>63</v>
      </c>
      <c r="P278" s="101" t="s">
        <v>62</v>
      </c>
      <c r="Q278" s="108" t="s">
        <v>63</v>
      </c>
      <c r="R278" s="30"/>
      <c r="S278" s="86" t="s">
        <v>62</v>
      </c>
      <c r="T278" s="30"/>
      <c r="U278" s="86" t="s">
        <v>63</v>
      </c>
      <c r="W278" s="25" t="s">
        <v>62</v>
      </c>
      <c r="X278" s="30"/>
      <c r="Y278" s="22" t="s">
        <v>62</v>
      </c>
    </row>
    <row r="279" spans="1:25" x14ac:dyDescent="0.2">
      <c r="A279" s="14">
        <v>48</v>
      </c>
      <c r="B279" t="s">
        <v>62</v>
      </c>
      <c r="E279" s="25" t="s">
        <v>63</v>
      </c>
      <c r="H279" t="s">
        <v>63</v>
      </c>
      <c r="J279" s="25" t="s">
        <v>62</v>
      </c>
      <c r="K279" s="30"/>
      <c r="L279" s="22" t="s">
        <v>62</v>
      </c>
      <c r="M279" s="30"/>
      <c r="N279" s="86" t="s">
        <v>63</v>
      </c>
      <c r="P279" s="101" t="s">
        <v>62</v>
      </c>
      <c r="Q279" s="108" t="s">
        <v>63</v>
      </c>
      <c r="R279" s="30"/>
      <c r="S279" s="86" t="s">
        <v>63</v>
      </c>
      <c r="T279" s="30"/>
      <c r="U279" s="86" t="s">
        <v>62</v>
      </c>
      <c r="W279" s="25" t="s">
        <v>62</v>
      </c>
      <c r="X279" s="30"/>
      <c r="Y279" s="22" t="s">
        <v>62</v>
      </c>
    </row>
    <row r="280" spans="1:25" x14ac:dyDescent="0.2">
      <c r="A280" s="14">
        <v>48.5</v>
      </c>
      <c r="B280" t="s">
        <v>65</v>
      </c>
      <c r="E280" s="25" t="s">
        <v>62</v>
      </c>
      <c r="H280" t="s">
        <v>63</v>
      </c>
      <c r="J280" s="25" t="s">
        <v>62</v>
      </c>
      <c r="K280" s="30"/>
      <c r="L280" s="22" t="s">
        <v>62</v>
      </c>
      <c r="M280" s="30"/>
      <c r="N280" s="86" t="s">
        <v>63</v>
      </c>
      <c r="P280" s="101" t="s">
        <v>62</v>
      </c>
      <c r="Q280" s="108" t="s">
        <v>63</v>
      </c>
      <c r="R280" s="30"/>
      <c r="S280" s="86" t="s">
        <v>63</v>
      </c>
      <c r="T280" s="30"/>
      <c r="U280" s="86" t="s">
        <v>62</v>
      </c>
      <c r="W280" s="25" t="s">
        <v>62</v>
      </c>
      <c r="X280" s="30"/>
      <c r="Y280" s="22" t="s">
        <v>62</v>
      </c>
    </row>
    <row r="281" spans="1:25" x14ac:dyDescent="0.2">
      <c r="A281" s="14">
        <v>49</v>
      </c>
      <c r="B281" t="s">
        <v>62</v>
      </c>
      <c r="E281" s="25" t="s">
        <v>63</v>
      </c>
      <c r="H281" t="s">
        <v>63</v>
      </c>
      <c r="J281" s="25" t="s">
        <v>62</v>
      </c>
      <c r="K281" s="30"/>
      <c r="L281" s="22" t="s">
        <v>63</v>
      </c>
      <c r="M281" s="30"/>
      <c r="N281" s="86" t="s">
        <v>63</v>
      </c>
      <c r="P281" s="101" t="s">
        <v>62</v>
      </c>
      <c r="Q281" s="108" t="s">
        <v>63</v>
      </c>
      <c r="R281" s="30"/>
      <c r="S281" s="86" t="s">
        <v>62</v>
      </c>
      <c r="T281" s="30"/>
      <c r="U281" s="86" t="s">
        <v>63</v>
      </c>
      <c r="W281" s="25" t="s">
        <v>62</v>
      </c>
      <c r="X281" s="30"/>
      <c r="Y281" s="22" t="s">
        <v>62</v>
      </c>
    </row>
    <row r="282" spans="1:25" x14ac:dyDescent="0.2">
      <c r="A282" s="14">
        <v>49.5</v>
      </c>
      <c r="B282" t="s">
        <v>62</v>
      </c>
      <c r="E282" s="25" t="s">
        <v>65</v>
      </c>
      <c r="F282" t="s">
        <v>63</v>
      </c>
      <c r="H282" t="s">
        <v>63</v>
      </c>
      <c r="J282" s="25" t="s">
        <v>62</v>
      </c>
      <c r="K282" s="30"/>
      <c r="L282" s="22" t="s">
        <v>63</v>
      </c>
      <c r="M282" s="30"/>
      <c r="N282" s="86" t="s">
        <v>63</v>
      </c>
      <c r="P282" s="101" t="s">
        <v>62</v>
      </c>
      <c r="Q282" s="108" t="s">
        <v>62</v>
      </c>
      <c r="R282" s="30"/>
      <c r="S282" s="86" t="s">
        <v>63</v>
      </c>
      <c r="T282" s="30"/>
      <c r="U282" s="86" t="s">
        <v>62</v>
      </c>
      <c r="W282" s="25" t="s">
        <v>62</v>
      </c>
      <c r="X282" s="30"/>
      <c r="Y282" s="22" t="s">
        <v>101</v>
      </c>
    </row>
    <row r="283" spans="1:25" x14ac:dyDescent="0.2">
      <c r="A283" s="14">
        <v>50</v>
      </c>
      <c r="B283" t="s">
        <v>62</v>
      </c>
      <c r="E283" s="25" t="s">
        <v>63</v>
      </c>
      <c r="H283" t="s">
        <v>63</v>
      </c>
      <c r="J283" s="25" t="s">
        <v>62</v>
      </c>
      <c r="K283" s="30"/>
      <c r="L283" s="22" t="s">
        <v>63</v>
      </c>
      <c r="M283" s="30"/>
      <c r="N283" s="86" t="s">
        <v>63</v>
      </c>
      <c r="P283" s="101" t="s">
        <v>62</v>
      </c>
      <c r="Q283" s="108" t="s">
        <v>63</v>
      </c>
      <c r="R283" s="30"/>
      <c r="S283" s="86" t="s">
        <v>62</v>
      </c>
      <c r="T283" s="30"/>
      <c r="U283" s="86" t="s">
        <v>62</v>
      </c>
      <c r="W283" s="25" t="s">
        <v>63</v>
      </c>
      <c r="X283" s="30" t="s">
        <v>101</v>
      </c>
      <c r="Y283" s="22" t="s">
        <v>62</v>
      </c>
    </row>
    <row r="284" spans="1:25" x14ac:dyDescent="0.2">
      <c r="A284" s="14">
        <v>50.5</v>
      </c>
      <c r="B284" t="s">
        <v>62</v>
      </c>
      <c r="E284" s="25" t="s">
        <v>62</v>
      </c>
      <c r="H284" t="s">
        <v>63</v>
      </c>
      <c r="J284" s="25" t="s">
        <v>62</v>
      </c>
      <c r="K284" s="30"/>
      <c r="L284" s="22" t="s">
        <v>63</v>
      </c>
      <c r="M284" s="30"/>
      <c r="N284" s="86" t="s">
        <v>63</v>
      </c>
      <c r="P284" s="101" t="s">
        <v>62</v>
      </c>
      <c r="Q284" s="108" t="s">
        <v>63</v>
      </c>
      <c r="R284" s="30"/>
      <c r="S284" s="86" t="s">
        <v>62</v>
      </c>
      <c r="T284" s="30"/>
      <c r="U284" s="86" t="s">
        <v>62</v>
      </c>
      <c r="W284" s="25" t="s">
        <v>63</v>
      </c>
      <c r="X284" s="30"/>
      <c r="Y284" s="22" t="s">
        <v>62</v>
      </c>
    </row>
    <row r="285" spans="1:25" x14ac:dyDescent="0.2">
      <c r="A285" s="14">
        <v>51</v>
      </c>
      <c r="B285" t="s">
        <v>62</v>
      </c>
      <c r="E285" s="25" t="s">
        <v>63</v>
      </c>
      <c r="H285" t="s">
        <v>63</v>
      </c>
      <c r="J285" s="25" t="s">
        <v>62</v>
      </c>
      <c r="K285" s="30"/>
      <c r="L285" s="22" t="s">
        <v>63</v>
      </c>
      <c r="M285" s="30"/>
      <c r="N285" s="86" t="s">
        <v>63</v>
      </c>
      <c r="P285" s="101" t="s">
        <v>62</v>
      </c>
      <c r="Q285" s="108" t="s">
        <v>63</v>
      </c>
      <c r="R285" s="30"/>
      <c r="S285" s="86" t="s">
        <v>62</v>
      </c>
      <c r="T285" s="30"/>
      <c r="U285" s="86" t="s">
        <v>63</v>
      </c>
      <c r="W285" s="25" t="s">
        <v>63</v>
      </c>
      <c r="X285" s="30"/>
      <c r="Y285" s="22" t="s">
        <v>101</v>
      </c>
    </row>
    <row r="286" spans="1:25" x14ac:dyDescent="0.2">
      <c r="A286" s="14">
        <v>51.5</v>
      </c>
      <c r="B286" t="s">
        <v>62</v>
      </c>
      <c r="E286" s="25" t="s">
        <v>63</v>
      </c>
      <c r="H286" t="s">
        <v>62</v>
      </c>
      <c r="J286" s="25" t="s">
        <v>62</v>
      </c>
      <c r="K286" s="30"/>
      <c r="L286" s="22" t="s">
        <v>63</v>
      </c>
      <c r="M286" s="30"/>
      <c r="N286" s="86" t="s">
        <v>63</v>
      </c>
      <c r="P286" s="101" t="s">
        <v>62</v>
      </c>
      <c r="Q286" s="108" t="s">
        <v>62</v>
      </c>
      <c r="R286" s="30"/>
      <c r="S286" s="86" t="s">
        <v>62</v>
      </c>
      <c r="T286" s="30"/>
      <c r="U286" s="86" t="s">
        <v>62</v>
      </c>
      <c r="W286" s="25" t="s">
        <v>63</v>
      </c>
      <c r="X286" s="30"/>
      <c r="Y286" s="22" t="s">
        <v>101</v>
      </c>
    </row>
    <row r="287" spans="1:25" x14ac:dyDescent="0.2">
      <c r="A287" s="14">
        <v>52</v>
      </c>
      <c r="B287" t="s">
        <v>62</v>
      </c>
      <c r="E287" s="25" t="s">
        <v>63</v>
      </c>
      <c r="H287" t="s">
        <v>63</v>
      </c>
      <c r="J287" s="25" t="s">
        <v>63</v>
      </c>
      <c r="K287" s="30"/>
      <c r="L287" s="22" t="s">
        <v>63</v>
      </c>
      <c r="M287" s="30"/>
      <c r="N287" s="86" t="s">
        <v>63</v>
      </c>
      <c r="P287" s="101" t="s">
        <v>62</v>
      </c>
      <c r="Q287" s="108" t="s">
        <v>63</v>
      </c>
      <c r="R287" s="30"/>
      <c r="S287" s="86" t="s">
        <v>62</v>
      </c>
      <c r="T287" s="30"/>
      <c r="U287" s="86" t="s">
        <v>62</v>
      </c>
      <c r="W287" s="25" t="s">
        <v>63</v>
      </c>
      <c r="X287" s="30" t="s">
        <v>101</v>
      </c>
      <c r="Y287" s="22" t="s">
        <v>101</v>
      </c>
    </row>
    <row r="288" spans="1:25" x14ac:dyDescent="0.2">
      <c r="A288" s="14">
        <v>52.5</v>
      </c>
      <c r="B288" t="s">
        <v>62</v>
      </c>
      <c r="E288" s="25" t="s">
        <v>63</v>
      </c>
      <c r="H288" t="s">
        <v>63</v>
      </c>
      <c r="J288" s="25" t="s">
        <v>62</v>
      </c>
      <c r="K288" s="30"/>
      <c r="L288" s="22" t="s">
        <v>63</v>
      </c>
      <c r="M288" s="30"/>
      <c r="N288" s="86" t="s">
        <v>63</v>
      </c>
      <c r="P288" s="101" t="s">
        <v>62</v>
      </c>
      <c r="Q288" s="108" t="s">
        <v>63</v>
      </c>
      <c r="R288" s="30"/>
      <c r="S288" s="86" t="s">
        <v>63</v>
      </c>
      <c r="T288" s="30"/>
      <c r="U288" s="86" t="s">
        <v>62</v>
      </c>
      <c r="W288" s="25" t="s">
        <v>101</v>
      </c>
      <c r="X288" s="30" t="s">
        <v>99</v>
      </c>
      <c r="Y288" s="22" t="s">
        <v>101</v>
      </c>
    </row>
    <row r="289" spans="1:26" x14ac:dyDescent="0.2">
      <c r="A289" s="14">
        <v>53</v>
      </c>
      <c r="B289" t="s">
        <v>65</v>
      </c>
      <c r="E289" s="25" t="s">
        <v>63</v>
      </c>
      <c r="H289" t="s">
        <v>63</v>
      </c>
      <c r="J289" s="25" t="s">
        <v>62</v>
      </c>
      <c r="K289" s="30"/>
      <c r="L289" s="22" t="s">
        <v>62</v>
      </c>
      <c r="M289" s="30"/>
      <c r="N289" s="86" t="s">
        <v>63</v>
      </c>
      <c r="P289" s="101" t="s">
        <v>62</v>
      </c>
      <c r="Q289" s="108" t="s">
        <v>63</v>
      </c>
      <c r="R289" s="30"/>
      <c r="S289" s="86" t="s">
        <v>62</v>
      </c>
      <c r="T289" s="30"/>
      <c r="U289" s="86" t="s">
        <v>62</v>
      </c>
      <c r="W289" s="25" t="s">
        <v>63</v>
      </c>
      <c r="X289" s="30" t="s">
        <v>101</v>
      </c>
      <c r="Y289" s="22" t="s">
        <v>62</v>
      </c>
    </row>
    <row r="290" spans="1:26" x14ac:dyDescent="0.2">
      <c r="A290" s="14">
        <v>53.5</v>
      </c>
      <c r="B290" t="s">
        <v>63</v>
      </c>
      <c r="E290" s="25" t="s">
        <v>63</v>
      </c>
      <c r="H290" t="s">
        <v>63</v>
      </c>
      <c r="I290" t="s">
        <v>65</v>
      </c>
      <c r="J290" s="25" t="s">
        <v>62</v>
      </c>
      <c r="K290" s="30"/>
      <c r="L290" s="22" t="s">
        <v>62</v>
      </c>
      <c r="M290" s="30"/>
      <c r="N290" s="86" t="s">
        <v>63</v>
      </c>
      <c r="P290" s="101" t="s">
        <v>62</v>
      </c>
      <c r="Q290" s="108" t="s">
        <v>63</v>
      </c>
      <c r="R290" s="30"/>
      <c r="S290" s="86" t="s">
        <v>63</v>
      </c>
      <c r="T290" s="30"/>
      <c r="U290" s="86" t="s">
        <v>62</v>
      </c>
      <c r="W290" s="25" t="s">
        <v>62</v>
      </c>
      <c r="X290" s="30"/>
      <c r="Y290" s="22" t="s">
        <v>101</v>
      </c>
    </row>
    <row r="291" spans="1:26" x14ac:dyDescent="0.2">
      <c r="A291" s="14">
        <v>54</v>
      </c>
      <c r="B291" t="s">
        <v>62</v>
      </c>
      <c r="E291" s="25" t="s">
        <v>63</v>
      </c>
      <c r="H291" t="s">
        <v>63</v>
      </c>
      <c r="J291" s="25" t="s">
        <v>62</v>
      </c>
      <c r="K291" s="30"/>
      <c r="L291" s="22" t="s">
        <v>62</v>
      </c>
      <c r="M291" s="30"/>
      <c r="N291" s="86" t="s">
        <v>63</v>
      </c>
      <c r="P291" s="101" t="s">
        <v>62</v>
      </c>
      <c r="Q291" s="108" t="s">
        <v>63</v>
      </c>
      <c r="R291" s="30"/>
      <c r="S291" s="86" t="s">
        <v>63</v>
      </c>
      <c r="T291" s="30"/>
      <c r="U291" s="86" t="s">
        <v>62</v>
      </c>
      <c r="W291" s="25" t="s">
        <v>63</v>
      </c>
      <c r="X291" s="30"/>
      <c r="Y291" s="22" t="s">
        <v>63</v>
      </c>
    </row>
    <row r="292" spans="1:26" x14ac:dyDescent="0.2">
      <c r="A292" s="14">
        <v>54.5</v>
      </c>
      <c r="B292" t="s">
        <v>63</v>
      </c>
      <c r="E292" s="25" t="s">
        <v>63</v>
      </c>
      <c r="H292" t="s">
        <v>63</v>
      </c>
      <c r="J292" s="25" t="s">
        <v>62</v>
      </c>
      <c r="K292" s="30"/>
      <c r="L292" s="22" t="s">
        <v>62</v>
      </c>
      <c r="M292" s="30"/>
      <c r="N292" s="86" t="s">
        <v>63</v>
      </c>
      <c r="P292" s="101" t="s">
        <v>62</v>
      </c>
      <c r="Q292" s="108" t="s">
        <v>63</v>
      </c>
      <c r="R292" s="30"/>
      <c r="S292" s="86" t="s">
        <v>62</v>
      </c>
      <c r="T292" s="30"/>
      <c r="U292" s="86" t="s">
        <v>62</v>
      </c>
      <c r="W292" s="25" t="s">
        <v>101</v>
      </c>
      <c r="X292" s="30"/>
      <c r="Y292" s="22" t="s">
        <v>101</v>
      </c>
    </row>
    <row r="293" spans="1:26" x14ac:dyDescent="0.2">
      <c r="A293" s="14">
        <v>55</v>
      </c>
      <c r="B293" t="s">
        <v>62</v>
      </c>
      <c r="E293" s="25" t="s">
        <v>62</v>
      </c>
      <c r="H293" t="s">
        <v>63</v>
      </c>
      <c r="J293" s="25" t="s">
        <v>62</v>
      </c>
      <c r="K293" s="30"/>
      <c r="L293" s="22" t="s">
        <v>63</v>
      </c>
      <c r="M293" s="30"/>
      <c r="N293" s="86" t="s">
        <v>63</v>
      </c>
      <c r="P293" s="101" t="s">
        <v>62</v>
      </c>
      <c r="Q293" s="108" t="s">
        <v>63</v>
      </c>
      <c r="R293" s="30"/>
      <c r="S293" s="86" t="s">
        <v>62</v>
      </c>
      <c r="T293" s="30"/>
      <c r="U293" s="86" t="s">
        <v>62</v>
      </c>
      <c r="W293" s="25" t="s">
        <v>101</v>
      </c>
      <c r="X293" s="30"/>
      <c r="Y293" s="22" t="s">
        <v>62</v>
      </c>
    </row>
    <row r="294" spans="1:26" x14ac:dyDescent="0.2">
      <c r="A294" s="14">
        <v>55.5</v>
      </c>
      <c r="B294" t="s">
        <v>62</v>
      </c>
      <c r="E294" s="25" t="s">
        <v>63</v>
      </c>
      <c r="H294" t="s">
        <v>62</v>
      </c>
      <c r="J294" s="25" t="s">
        <v>65</v>
      </c>
      <c r="K294" s="30"/>
      <c r="L294" s="22" t="s">
        <v>65</v>
      </c>
      <c r="M294" s="30"/>
      <c r="N294" s="86" t="s">
        <v>63</v>
      </c>
      <c r="P294" s="101" t="s">
        <v>62</v>
      </c>
      <c r="Q294" s="108" t="s">
        <v>63</v>
      </c>
      <c r="R294" s="30"/>
      <c r="S294" s="86" t="s">
        <v>62</v>
      </c>
      <c r="T294" s="30"/>
      <c r="U294" s="86" t="s">
        <v>63</v>
      </c>
      <c r="W294" s="25" t="s">
        <v>63</v>
      </c>
      <c r="X294" s="30" t="s">
        <v>101</v>
      </c>
      <c r="Y294" s="22" t="s">
        <v>63</v>
      </c>
    </row>
    <row r="295" spans="1:26" x14ac:dyDescent="0.2">
      <c r="A295" s="14">
        <v>56</v>
      </c>
      <c r="B295" t="s">
        <v>62</v>
      </c>
      <c r="E295" s="25" t="s">
        <v>63</v>
      </c>
      <c r="H295" t="s">
        <v>63</v>
      </c>
      <c r="J295" s="25" t="s">
        <v>62</v>
      </c>
      <c r="K295" s="30"/>
      <c r="L295" s="22" t="s">
        <v>63</v>
      </c>
      <c r="M295" s="30"/>
      <c r="N295" s="86" t="s">
        <v>63</v>
      </c>
      <c r="P295" s="101" t="s">
        <v>62</v>
      </c>
      <c r="Q295" s="108" t="s">
        <v>63</v>
      </c>
      <c r="R295" s="30"/>
      <c r="S295" s="86" t="s">
        <v>62</v>
      </c>
      <c r="T295" s="30"/>
      <c r="U295" s="86" t="s">
        <v>63</v>
      </c>
      <c r="W295" s="25" t="s">
        <v>63</v>
      </c>
      <c r="X295" s="30"/>
      <c r="Y295" s="22" t="s">
        <v>63</v>
      </c>
    </row>
    <row r="296" spans="1:26" x14ac:dyDescent="0.2">
      <c r="A296" s="14">
        <v>56.5</v>
      </c>
      <c r="B296" t="s">
        <v>62</v>
      </c>
      <c r="E296" s="25" t="s">
        <v>62</v>
      </c>
      <c r="H296" t="s">
        <v>63</v>
      </c>
      <c r="J296" s="25" t="s">
        <v>62</v>
      </c>
      <c r="K296" s="30"/>
      <c r="L296" s="22" t="s">
        <v>62</v>
      </c>
      <c r="M296" s="30"/>
      <c r="N296" s="86" t="s">
        <v>63</v>
      </c>
      <c r="P296" s="101" t="s">
        <v>62</v>
      </c>
      <c r="Q296" s="108" t="s">
        <v>63</v>
      </c>
      <c r="R296" s="30"/>
      <c r="S296" s="86" t="s">
        <v>62</v>
      </c>
      <c r="T296" s="30"/>
      <c r="U296" s="86" t="s">
        <v>62</v>
      </c>
      <c r="W296" s="25" t="s">
        <v>63</v>
      </c>
      <c r="X296" s="30"/>
      <c r="Y296" s="22" t="s">
        <v>63</v>
      </c>
    </row>
    <row r="297" spans="1:26" x14ac:dyDescent="0.2">
      <c r="A297" s="14">
        <v>57</v>
      </c>
      <c r="B297" t="s">
        <v>62</v>
      </c>
      <c r="E297" s="25" t="s">
        <v>63</v>
      </c>
      <c r="H297" t="s">
        <v>63</v>
      </c>
      <c r="I297" t="s">
        <v>70</v>
      </c>
      <c r="J297" s="25" t="s">
        <v>62</v>
      </c>
      <c r="K297" s="30"/>
      <c r="L297" s="22" t="s">
        <v>70</v>
      </c>
      <c r="M297" s="30"/>
      <c r="N297" s="85" t="s">
        <v>70</v>
      </c>
      <c r="P297" s="101" t="s">
        <v>62</v>
      </c>
      <c r="Q297" s="108" t="s">
        <v>63</v>
      </c>
      <c r="R297" s="30"/>
      <c r="S297" s="86" t="s">
        <v>62</v>
      </c>
      <c r="T297" s="30"/>
      <c r="U297" s="86" t="s">
        <v>63</v>
      </c>
      <c r="V297" s="86" t="s">
        <v>70</v>
      </c>
      <c r="W297" s="25" t="s">
        <v>63</v>
      </c>
      <c r="X297" s="30" t="s">
        <v>101</v>
      </c>
      <c r="Y297" s="22" t="s">
        <v>63</v>
      </c>
      <c r="Z297" s="22" t="s">
        <v>70</v>
      </c>
    </row>
    <row r="298" spans="1:26" x14ac:dyDescent="0.2">
      <c r="A298" s="14">
        <v>57.5</v>
      </c>
      <c r="B298" t="s">
        <v>62</v>
      </c>
      <c r="E298" s="25" t="s">
        <v>70</v>
      </c>
      <c r="H298" t="s">
        <v>63</v>
      </c>
      <c r="I298" t="s">
        <v>70</v>
      </c>
      <c r="J298" s="25" t="s">
        <v>70</v>
      </c>
      <c r="K298" s="30"/>
      <c r="L298" s="22" t="s">
        <v>70</v>
      </c>
      <c r="M298" s="49" t="s">
        <v>63</v>
      </c>
      <c r="N298" s="85" t="s">
        <v>70</v>
      </c>
      <c r="P298" s="101" t="s">
        <v>62</v>
      </c>
      <c r="Q298" s="108" t="s">
        <v>63</v>
      </c>
      <c r="R298" s="30"/>
      <c r="S298" s="86" t="s">
        <v>63</v>
      </c>
      <c r="T298" s="30"/>
      <c r="U298" s="86" t="s">
        <v>63</v>
      </c>
      <c r="W298" s="25" t="s">
        <v>70</v>
      </c>
      <c r="X298" s="30" t="s">
        <v>101</v>
      </c>
      <c r="Y298" s="22" t="s">
        <v>70</v>
      </c>
    </row>
    <row r="299" spans="1:26" x14ac:dyDescent="0.2">
      <c r="A299" s="14">
        <v>58</v>
      </c>
      <c r="B299" t="s">
        <v>62</v>
      </c>
      <c r="E299" s="25" t="s">
        <v>62</v>
      </c>
      <c r="H299" t="s">
        <v>63</v>
      </c>
      <c r="J299" s="25" t="s">
        <v>62</v>
      </c>
      <c r="K299" s="30"/>
      <c r="L299" s="22" t="s">
        <v>62</v>
      </c>
      <c r="M299" s="30"/>
      <c r="N299" s="86" t="s">
        <v>63</v>
      </c>
      <c r="P299" s="101" t="s">
        <v>62</v>
      </c>
      <c r="Q299" s="108" t="s">
        <v>62</v>
      </c>
      <c r="R299" s="30"/>
      <c r="S299" s="86" t="s">
        <v>62</v>
      </c>
      <c r="T299" s="30"/>
      <c r="U299" s="86" t="s">
        <v>63</v>
      </c>
      <c r="W299" s="25" t="s">
        <v>63</v>
      </c>
      <c r="X299" s="30" t="s">
        <v>101</v>
      </c>
      <c r="Y299" s="22" t="s">
        <v>62</v>
      </c>
    </row>
    <row r="300" spans="1:26" x14ac:dyDescent="0.2">
      <c r="A300" s="14">
        <v>58.5</v>
      </c>
      <c r="B300" t="s">
        <v>62</v>
      </c>
      <c r="E300" s="25" t="s">
        <v>62</v>
      </c>
      <c r="H300" t="s">
        <v>63</v>
      </c>
      <c r="J300" s="25" t="s">
        <v>62</v>
      </c>
      <c r="K300" s="30"/>
      <c r="L300" s="22" t="s">
        <v>62</v>
      </c>
      <c r="M300" s="30"/>
      <c r="N300" s="86" t="s">
        <v>63</v>
      </c>
      <c r="P300" s="101" t="s">
        <v>62</v>
      </c>
      <c r="Q300" s="108" t="s">
        <v>62</v>
      </c>
      <c r="R300" s="30"/>
      <c r="S300" s="86" t="s">
        <v>62</v>
      </c>
      <c r="T300" s="30"/>
      <c r="U300" s="86" t="s">
        <v>62</v>
      </c>
      <c r="W300" s="25" t="s">
        <v>62</v>
      </c>
      <c r="X300" s="30"/>
      <c r="Y300" s="22" t="s">
        <v>101</v>
      </c>
    </row>
    <row r="301" spans="1:26" x14ac:dyDescent="0.2">
      <c r="A301" s="14">
        <v>59</v>
      </c>
      <c r="B301" t="s">
        <v>62</v>
      </c>
      <c r="E301" s="25" t="s">
        <v>62</v>
      </c>
      <c r="H301" t="s">
        <v>63</v>
      </c>
      <c r="J301" s="25" t="s">
        <v>62</v>
      </c>
      <c r="K301" s="30"/>
      <c r="L301" s="22" t="s">
        <v>62</v>
      </c>
      <c r="M301" s="30"/>
      <c r="N301" s="86" t="s">
        <v>63</v>
      </c>
      <c r="P301" s="101" t="s">
        <v>62</v>
      </c>
      <c r="Q301" s="108" t="s">
        <v>63</v>
      </c>
      <c r="R301" s="30"/>
      <c r="S301" s="86" t="s">
        <v>63</v>
      </c>
      <c r="T301" s="30"/>
      <c r="U301" s="86" t="s">
        <v>63</v>
      </c>
      <c r="W301" s="25" t="s">
        <v>101</v>
      </c>
      <c r="X301" s="30"/>
      <c r="Y301" s="22" t="s">
        <v>101</v>
      </c>
    </row>
    <row r="302" spans="1:26" x14ac:dyDescent="0.2">
      <c r="A302" s="14">
        <v>59.5</v>
      </c>
      <c r="B302" t="s">
        <v>62</v>
      </c>
      <c r="E302" s="25" t="s">
        <v>62</v>
      </c>
      <c r="H302" t="s">
        <v>63</v>
      </c>
      <c r="J302" s="25" t="s">
        <v>62</v>
      </c>
      <c r="K302" s="30"/>
      <c r="L302" s="22" t="s">
        <v>62</v>
      </c>
      <c r="M302" s="30"/>
      <c r="N302" s="86" t="s">
        <v>63</v>
      </c>
      <c r="P302" s="101" t="s">
        <v>62</v>
      </c>
      <c r="Q302" s="108" t="s">
        <v>63</v>
      </c>
      <c r="R302" s="30"/>
      <c r="S302" s="86" t="s">
        <v>63</v>
      </c>
      <c r="T302" s="30"/>
      <c r="U302" s="86" t="s">
        <v>63</v>
      </c>
      <c r="W302" s="25" t="s">
        <v>63</v>
      </c>
      <c r="X302" s="30"/>
      <c r="Y302" s="22" t="s">
        <v>101</v>
      </c>
    </row>
    <row r="303" spans="1:26" x14ac:dyDescent="0.2">
      <c r="A303" s="14">
        <v>60</v>
      </c>
      <c r="B303" t="s">
        <v>62</v>
      </c>
      <c r="E303" s="25" t="s">
        <v>62</v>
      </c>
      <c r="J303" s="25" t="s">
        <v>63</v>
      </c>
      <c r="K303" s="30"/>
      <c r="L303" s="22" t="s">
        <v>62</v>
      </c>
      <c r="M303" s="30"/>
      <c r="N303" s="86" t="s">
        <v>63</v>
      </c>
      <c r="P303" s="101" t="s">
        <v>62</v>
      </c>
      <c r="Q303" s="108" t="s">
        <v>63</v>
      </c>
      <c r="R303" s="30"/>
      <c r="S303" s="86" t="s">
        <v>62</v>
      </c>
      <c r="T303" s="30"/>
      <c r="U303" s="86" t="s">
        <v>63</v>
      </c>
      <c r="W303" s="25" t="s">
        <v>63</v>
      </c>
      <c r="X303" s="30"/>
      <c r="Y303" s="22" t="s">
        <v>101</v>
      </c>
      <c r="Z303" s="22" t="s">
        <v>63</v>
      </c>
    </row>
    <row r="304" spans="1:26" x14ac:dyDescent="0.2">
      <c r="P304" s="25"/>
      <c r="Q304" s="25"/>
      <c r="R304" s="30"/>
      <c r="W304" s="25"/>
      <c r="X304" s="30"/>
    </row>
    <row r="305" spans="1:25" s="17" customFormat="1" x14ac:dyDescent="0.2">
      <c r="A305" s="19" t="s">
        <v>72</v>
      </c>
      <c r="B305" s="15">
        <v>2006</v>
      </c>
      <c r="C305" s="15"/>
      <c r="D305" s="15"/>
      <c r="E305" s="15">
        <v>2007</v>
      </c>
      <c r="H305" s="15">
        <v>2008</v>
      </c>
      <c r="I305" s="15"/>
      <c r="J305" s="15">
        <v>2009</v>
      </c>
      <c r="K305" s="15"/>
      <c r="L305" s="15">
        <v>2010</v>
      </c>
      <c r="M305" s="15"/>
      <c r="N305" s="15">
        <v>2011</v>
      </c>
      <c r="O305" s="33"/>
      <c r="P305" s="35">
        <v>2012</v>
      </c>
      <c r="Q305" s="28">
        <v>2013</v>
      </c>
      <c r="R305" s="111"/>
      <c r="S305" s="28">
        <v>2014</v>
      </c>
      <c r="U305" s="28">
        <v>2015</v>
      </c>
      <c r="W305" s="28">
        <v>2016</v>
      </c>
      <c r="X305" s="111"/>
      <c r="Y305" s="28">
        <v>2017</v>
      </c>
    </row>
    <row r="306" spans="1:25" x14ac:dyDescent="0.2">
      <c r="A306" s="18" t="s">
        <v>65</v>
      </c>
      <c r="B306">
        <f>COUNTIF(B60:D303,"RKAL")</f>
        <v>37</v>
      </c>
      <c r="E306">
        <f>COUNTIF(E60:G303,"RKAL")</f>
        <v>36</v>
      </c>
      <c r="F306" s="26"/>
      <c r="G306" s="26"/>
      <c r="H306">
        <f>COUNTIF(H60:I303,"RKAL")</f>
        <v>15</v>
      </c>
      <c r="J306">
        <f>COUNTIF(J60:K303,"RKAL")</f>
        <v>8</v>
      </c>
      <c r="L306" s="24">
        <f>COUNTIF(L60:M303,"RKAL")</f>
        <v>7</v>
      </c>
      <c r="M306" s="29"/>
      <c r="N306" s="24">
        <f>COUNTIF(N60:O303,"RKAL")</f>
        <v>0</v>
      </c>
      <c r="P306" s="24">
        <f>COUNTIF(P60:P303,"RKAL")</f>
        <v>0</v>
      </c>
      <c r="Q306" s="24">
        <f>COUNTIF(Q60:R303,"RKAL")</f>
        <v>1</v>
      </c>
      <c r="R306" s="30"/>
      <c r="S306" s="24">
        <f>COUNTIF(S60:T303,"RKAL")</f>
        <v>0</v>
      </c>
      <c r="U306" s="24">
        <f>COUNTIF(U60:V303,"RK")</f>
        <v>1</v>
      </c>
      <c r="W306" s="24">
        <f>COUNTIF(W60:X303,"RK")</f>
        <v>1</v>
      </c>
      <c r="X306" s="30"/>
      <c r="Y306" s="24">
        <f>COUNTIF(Y60:Z303,"RK")</f>
        <v>0</v>
      </c>
    </row>
    <row r="307" spans="1:25" x14ac:dyDescent="0.2">
      <c r="A307" s="18" t="s">
        <v>67</v>
      </c>
      <c r="B307">
        <f>COUNTIF(B60:D303,"RKDO")</f>
        <v>4</v>
      </c>
      <c r="E307">
        <f>COUNTIF(E60:G303,"RKDO")</f>
        <v>2</v>
      </c>
      <c r="F307" s="27"/>
      <c r="G307" s="27"/>
      <c r="H307">
        <f>COUNTIF(H60:I303,"RKDO")</f>
        <v>0</v>
      </c>
      <c r="J307">
        <f>COUNTIF(J60:K303,"RKDO")</f>
        <v>0</v>
      </c>
      <c r="L307" s="25">
        <f>COUNTIF(L60:M303,"RKDO")</f>
        <v>0</v>
      </c>
      <c r="M307" s="30"/>
      <c r="N307" s="25">
        <f>COUNTIF(N60:O303,"RKDO")</f>
        <v>0</v>
      </c>
      <c r="P307" s="25">
        <f>COUNTIF(P60:P303,"RKDO")</f>
        <v>0</v>
      </c>
      <c r="Q307" s="25">
        <f>COUNTIF(Q60:R303,"RKDO")</f>
        <v>0</v>
      </c>
      <c r="R307" s="30"/>
      <c r="S307" s="25">
        <f>COUNTIF(S60:T303,"RKDO")</f>
        <v>0</v>
      </c>
      <c r="U307" s="25">
        <f>COUNTIF(U60:V303,"RKDO")</f>
        <v>0</v>
      </c>
      <c r="W307" s="25">
        <f>COUNTIF(W60:X303,"RKDO")</f>
        <v>0</v>
      </c>
      <c r="X307" s="30"/>
      <c r="Y307" s="25">
        <f>COUNTIF(Y60:Z303,"RKDO")</f>
        <v>0</v>
      </c>
    </row>
    <row r="308" spans="1:25" x14ac:dyDescent="0.2">
      <c r="A308" s="18" t="s">
        <v>64</v>
      </c>
      <c r="B308">
        <f>COUNTIF(B60:D303,"RKDE")</f>
        <v>19</v>
      </c>
      <c r="E308">
        <f>COUNTIF(E60:G303,"RKDE")</f>
        <v>5</v>
      </c>
      <c r="F308" s="27"/>
      <c r="G308" s="27"/>
      <c r="H308">
        <f>COUNTIF(H60:I303,"RKDE")</f>
        <v>1</v>
      </c>
      <c r="J308">
        <f>COUNTIF(J60:K303,"RKDE")</f>
        <v>0</v>
      </c>
      <c r="L308" s="25">
        <f>COUNTIF(L60:M303,"RKDE")</f>
        <v>0</v>
      </c>
      <c r="M308" s="30"/>
      <c r="N308" s="25">
        <f>COUNTIF(N60:O303,"RKDE")</f>
        <v>0</v>
      </c>
      <c r="P308" s="25">
        <f>COUNTIF(P60:P303,"RKDE")</f>
        <v>1</v>
      </c>
      <c r="Q308" s="25">
        <f>COUNTIF(Q60:R303,"RKDE")</f>
        <v>0</v>
      </c>
      <c r="R308" s="30"/>
      <c r="S308" s="25">
        <f>COUNTIF(S60:T303,"RKDE")</f>
        <v>0</v>
      </c>
      <c r="U308" s="25">
        <f>COUNTIF(U60:V303,"RKDE")</f>
        <v>0</v>
      </c>
      <c r="W308" s="25">
        <f>COUNTIF(W60:X303,"RKDE")</f>
        <v>0</v>
      </c>
      <c r="X308" s="30"/>
      <c r="Y308" s="25">
        <f>COUNTIF(Y60:Z303,"RKDE")</f>
        <v>0</v>
      </c>
    </row>
    <row r="309" spans="1:25" x14ac:dyDescent="0.2">
      <c r="A309" s="18" t="s">
        <v>63</v>
      </c>
      <c r="B309">
        <f>COUNTIF(B60:D303,"KO")</f>
        <v>16</v>
      </c>
      <c r="E309">
        <f>COUNTIF(E60:G303,"KO")</f>
        <v>126</v>
      </c>
      <c r="F309" s="27"/>
      <c r="G309" s="27"/>
      <c r="H309">
        <f>COUNTIF(H60:I303,"KO")</f>
        <v>141</v>
      </c>
      <c r="J309">
        <f>COUNTIF(J60:K303,"KO")</f>
        <v>97</v>
      </c>
      <c r="L309" s="25">
        <f>COUNTIF(L60:M303,"KO")</f>
        <v>51</v>
      </c>
      <c r="M309" s="30"/>
      <c r="N309" s="25">
        <f>COUNTIF(N60:O303,"KO")</f>
        <v>206</v>
      </c>
      <c r="P309" s="25">
        <f>COUNTIF(P60:P303,"KO")</f>
        <v>0</v>
      </c>
      <c r="Q309" s="25">
        <f>COUNTIF(Q60:R303,"KO")</f>
        <v>157</v>
      </c>
      <c r="R309" s="30"/>
      <c r="S309" s="25">
        <f>COUNTIF(S60:T303,"KO")</f>
        <v>172</v>
      </c>
      <c r="U309" s="25">
        <f>COUNTIF(U60:V303,"KO")</f>
        <v>78</v>
      </c>
      <c r="W309" s="25">
        <f>COUNTIF(W60:X303,"KO")</f>
        <v>104</v>
      </c>
      <c r="X309" s="30"/>
      <c r="Y309" s="25">
        <f>COUNTIF(Y60:Z303,"KO")</f>
        <v>67</v>
      </c>
    </row>
    <row r="310" spans="1:25" x14ac:dyDescent="0.2">
      <c r="A310" s="18" t="s">
        <v>174</v>
      </c>
      <c r="F310" s="27"/>
      <c r="G310" s="27"/>
      <c r="L310" s="25">
        <f>COUNTIF(L61:M304,"KOD")</f>
        <v>60</v>
      </c>
      <c r="M310" s="30"/>
      <c r="N310" s="25">
        <f>COUNTIF(N61:O304,"KOD")</f>
        <v>0</v>
      </c>
      <c r="P310" s="25">
        <f>COUNTIF(P61:P304,"KOD")</f>
        <v>0</v>
      </c>
      <c r="Q310" s="25">
        <f>COUNTIF(Q61:R304,"KOD")</f>
        <v>0</v>
      </c>
      <c r="R310" s="30"/>
      <c r="S310" s="25">
        <f>COUNTIF(S61:T304,"KOD")</f>
        <v>0</v>
      </c>
      <c r="U310" s="25">
        <f>COUNTIF(U61:V304,"KOD")</f>
        <v>0</v>
      </c>
      <c r="W310" s="25">
        <f>COUNTIF(W61:X304,"KOD")</f>
        <v>0</v>
      </c>
      <c r="X310" s="30"/>
      <c r="Y310" s="25">
        <f>COUNTIF(Y61:Z304,"KOD")</f>
        <v>0</v>
      </c>
    </row>
    <row r="311" spans="1:25" x14ac:dyDescent="0.2">
      <c r="A311" s="18" t="s">
        <v>62</v>
      </c>
      <c r="B311">
        <f>COUNTIF(B60:D303,"BALI")</f>
        <v>171</v>
      </c>
      <c r="E311">
        <f>COUNTIF(E60:G303,"BALI")</f>
        <v>88</v>
      </c>
      <c r="F311" s="27"/>
      <c r="G311" s="27"/>
      <c r="H311">
        <f>COUNTIF(H60:I303,"BALI")</f>
        <v>86</v>
      </c>
      <c r="J311">
        <f>COUNTIF(J60:K303,"BALI")</f>
        <v>134</v>
      </c>
      <c r="L311" s="25">
        <f>COUNTIF(L60:M303,"BALI")</f>
        <v>123</v>
      </c>
      <c r="M311" s="30"/>
      <c r="N311" s="25">
        <f>COUNTIF(N60:O303,"BALI")</f>
        <v>32</v>
      </c>
      <c r="P311" s="25">
        <f>COUNTIF(P60:P303,"BALI")</f>
        <v>236</v>
      </c>
      <c r="Q311" s="25">
        <f>COUNTIF(Q60:R303,"BALI")</f>
        <v>80</v>
      </c>
      <c r="R311" s="30"/>
      <c r="S311" s="25">
        <f>COUNTIF(S60:T303,"BALI")</f>
        <v>68</v>
      </c>
      <c r="U311" s="25">
        <f>COUNTIF(U60:V303,"BALI")</f>
        <v>159</v>
      </c>
      <c r="W311" s="25">
        <f>COUNTIF(W60:X303,"BALI")</f>
        <v>126</v>
      </c>
      <c r="X311" s="30"/>
      <c r="Y311" s="25">
        <f>COUNTIF(Y60:Z303,"BALI")</f>
        <v>139</v>
      </c>
    </row>
    <row r="312" spans="1:25" x14ac:dyDescent="0.2">
      <c r="A312" s="18" t="s">
        <v>66</v>
      </c>
      <c r="B312">
        <f>COUNTIF(B38:D303,"SG")</f>
        <v>1</v>
      </c>
      <c r="E312">
        <f>COUNTIF(E38:G303,"SG")</f>
        <v>1</v>
      </c>
      <c r="F312" s="27"/>
      <c r="G312" s="27"/>
      <c r="H312">
        <f>COUNTIF(H60:I303,"SG")</f>
        <v>1</v>
      </c>
      <c r="J312">
        <f>COUNTIF(J60:K303,"SG")</f>
        <v>2</v>
      </c>
      <c r="L312" s="25">
        <f>COUNTIF(L60:M303,"SG")</f>
        <v>2</v>
      </c>
      <c r="M312" s="30"/>
      <c r="N312" s="25">
        <f>COUNTIF(N60:O303,"SG")</f>
        <v>4</v>
      </c>
      <c r="P312" s="25">
        <f>COUNTIF(P60:P303,"SG")</f>
        <v>4</v>
      </c>
      <c r="Q312" s="25">
        <f>COUNTIF(Q60:R303,"SG")</f>
        <v>4</v>
      </c>
      <c r="R312" s="30"/>
      <c r="S312" s="25">
        <f>COUNTIF(S60:T303,"SG")</f>
        <v>5</v>
      </c>
      <c r="U312" s="25">
        <f>COUNTIF(U60:V303,"SG")</f>
        <v>6</v>
      </c>
      <c r="W312" s="25">
        <f>COUNTIF(W60:X303,"SG")</f>
        <v>11</v>
      </c>
      <c r="X312" s="30"/>
      <c r="Y312" s="25">
        <f>COUNTIF(Y60:Z303,"SG")</f>
        <v>5</v>
      </c>
    </row>
    <row r="313" spans="1:25" x14ac:dyDescent="0.2">
      <c r="A313" s="18" t="s">
        <v>69</v>
      </c>
      <c r="B313">
        <f>COUNTIF(B60:D303,"PS")</f>
        <v>2</v>
      </c>
      <c r="E313">
        <f>COUNTIF(E60:G303,"PS")</f>
        <v>1</v>
      </c>
      <c r="F313" s="27"/>
      <c r="G313" s="27"/>
      <c r="H313">
        <f>COUNTIF(H60:I303,"PS")</f>
        <v>2</v>
      </c>
      <c r="J313">
        <f>COUNTIF(J60:K303,"PS")</f>
        <v>0</v>
      </c>
      <c r="L313" s="25">
        <f>COUNTIF(L60:M303,"PS")</f>
        <v>1</v>
      </c>
      <c r="M313" s="30"/>
      <c r="N313" s="25">
        <f>COUNTIF(N60:O303,"PS")</f>
        <v>0</v>
      </c>
      <c r="P313" s="25">
        <f>COUNTIF(P60:P303,"PS")</f>
        <v>0</v>
      </c>
      <c r="Q313" s="25">
        <f>COUNTIF(Q60:R303,"PS")</f>
        <v>0</v>
      </c>
      <c r="R313" s="30"/>
      <c r="S313" s="25">
        <f>COUNTIF(S60:T303,"PS")</f>
        <v>0</v>
      </c>
      <c r="U313" s="25">
        <f>COUNTIF(U60:V303,"PS")</f>
        <v>0</v>
      </c>
      <c r="W313" s="25">
        <f>COUNTIF(W61:X304,"PS")</f>
        <v>0</v>
      </c>
      <c r="X313" s="30"/>
      <c r="Y313" s="25">
        <f>COUNTIF(Y61:Z304,"PS")</f>
        <v>0</v>
      </c>
    </row>
    <row r="314" spans="1:25" x14ac:dyDescent="0.2">
      <c r="A314" s="18" t="s">
        <v>70</v>
      </c>
      <c r="B314">
        <f>COUNTIF(B60:D303,"AS")</f>
        <v>0</v>
      </c>
      <c r="E314">
        <f>COUNTIF(E60:G303,"AS")</f>
        <v>1</v>
      </c>
      <c r="F314" s="27"/>
      <c r="G314" s="27"/>
      <c r="H314">
        <f>COUNTIF(H60:I303,"AS")</f>
        <v>2</v>
      </c>
      <c r="J314">
        <f>COUNTIF(J60:K303,"AS")</f>
        <v>1</v>
      </c>
      <c r="L314" s="25">
        <f>COUNTIF(L60:M303,"AS")</f>
        <v>2</v>
      </c>
      <c r="M314" s="30"/>
      <c r="N314" s="25">
        <f>COUNTIF(N60:O303,"AS")</f>
        <v>2</v>
      </c>
      <c r="P314" s="25">
        <f>COUNTIF(P60:P303,"AS")</f>
        <v>0</v>
      </c>
      <c r="Q314" s="25">
        <f>COUNTIF(Q60:R303,"AS")</f>
        <v>0</v>
      </c>
      <c r="R314" s="30"/>
      <c r="S314" s="25">
        <f>COUNTIF(S60:T303,"AS")</f>
        <v>0</v>
      </c>
      <c r="U314" s="25">
        <f>COUNTIF(U60:V303,"AS")</f>
        <v>1</v>
      </c>
      <c r="W314" s="25">
        <f>COUNTIF(W60:X303,"AS")</f>
        <v>1</v>
      </c>
      <c r="X314" s="30"/>
      <c r="Y314" s="25">
        <f>COUNTIF(Y60:Z303,"AS")</f>
        <v>2</v>
      </c>
    </row>
    <row r="315" spans="1:25" x14ac:dyDescent="0.2">
      <c r="A315" s="18" t="s">
        <v>101</v>
      </c>
      <c r="F315" s="27"/>
      <c r="G315" s="27"/>
      <c r="L315" s="25"/>
      <c r="M315" s="30"/>
      <c r="N315" s="25"/>
      <c r="P315" s="25"/>
      <c r="Q315" s="25"/>
      <c r="R315" s="30"/>
      <c r="S315" s="25"/>
      <c r="U315" s="25"/>
      <c r="W315" s="25">
        <f>COUNTIF(W60:X303,"CG")</f>
        <v>11</v>
      </c>
      <c r="X315" s="30"/>
      <c r="Y315" s="25">
        <f>COUNTIF(Y60:Z303,"CG")</f>
        <v>33</v>
      </c>
    </row>
    <row r="316" spans="1:25" x14ac:dyDescent="0.2">
      <c r="A316" s="18" t="s">
        <v>99</v>
      </c>
      <c r="F316" s="27"/>
      <c r="G316" s="27"/>
      <c r="L316" s="25"/>
      <c r="M316" s="30"/>
      <c r="N316" s="25"/>
      <c r="P316" s="25"/>
      <c r="Q316" s="25"/>
      <c r="R316" s="30"/>
      <c r="S316" s="25"/>
      <c r="U316" s="25"/>
      <c r="W316" s="25">
        <f>COUNTIF(W60:X303,"MU")</f>
        <v>1</v>
      </c>
      <c r="X316" s="30"/>
      <c r="Y316" s="25">
        <f>COUNTIF(Y60:Z303,"MU")</f>
        <v>0</v>
      </c>
    </row>
    <row r="317" spans="1:25" x14ac:dyDescent="0.2">
      <c r="L317" s="25"/>
      <c r="M317" s="30"/>
      <c r="N317" s="25"/>
      <c r="P317" s="25"/>
      <c r="Q317" s="25"/>
      <c r="R317" s="30"/>
      <c r="S317" s="25"/>
      <c r="U317" s="25"/>
      <c r="W317" s="25"/>
      <c r="X317" s="30"/>
      <c r="Y317" s="25"/>
    </row>
    <row r="318" spans="1:25" x14ac:dyDescent="0.2">
      <c r="A318" s="18" t="s">
        <v>102</v>
      </c>
      <c r="B318">
        <f>SUM(B306:B314)</f>
        <v>250</v>
      </c>
      <c r="E318">
        <f>SUM(E306:E314)</f>
        <v>260</v>
      </c>
      <c r="H318">
        <f>SUM(H306:H314)</f>
        <v>248</v>
      </c>
      <c r="J318">
        <f>SUM(J306:J314)</f>
        <v>242</v>
      </c>
      <c r="L318">
        <f>SUM(L306:L314)</f>
        <v>246</v>
      </c>
      <c r="N318">
        <f>SUM(N306:N314)</f>
        <v>244</v>
      </c>
      <c r="P318">
        <f>SUM(P306:P314)</f>
        <v>241</v>
      </c>
      <c r="Q318">
        <f>SUM(Q306:Q314)</f>
        <v>242</v>
      </c>
      <c r="R318" s="30"/>
      <c r="S318">
        <f>SUM(S306:S314)</f>
        <v>245</v>
      </c>
      <c r="U318">
        <f>SUM(U306:U314)</f>
        <v>245</v>
      </c>
      <c r="W318">
        <f>SUM(W306:W316)</f>
        <v>255</v>
      </c>
      <c r="X318" s="30"/>
      <c r="Y318">
        <f>SUM(Y306:Y316)</f>
        <v>246</v>
      </c>
    </row>
  </sheetData>
  <phoneticPr fontId="2" type="noConversion"/>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4"/>
  <sheetViews>
    <sheetView workbookViewId="0">
      <selection activeCell="A14" sqref="A14"/>
    </sheetView>
  </sheetViews>
  <sheetFormatPr defaultRowHeight="12.75" x14ac:dyDescent="0.2"/>
  <cols>
    <col min="1" max="1" width="25.7109375" customWidth="1"/>
  </cols>
  <sheetData>
    <row r="1" spans="1:13" ht="15.75" x14ac:dyDescent="0.25">
      <c r="A1" s="1" t="s">
        <v>33</v>
      </c>
    </row>
    <row r="2" spans="1:13" x14ac:dyDescent="0.2">
      <c r="A2" t="s">
        <v>34</v>
      </c>
    </row>
    <row r="4" spans="1:13" x14ac:dyDescent="0.2">
      <c r="A4" t="s">
        <v>35</v>
      </c>
      <c r="C4" t="s">
        <v>28</v>
      </c>
    </row>
    <row r="5" spans="1:13" x14ac:dyDescent="0.2">
      <c r="A5" s="8" t="s">
        <v>36</v>
      </c>
      <c r="D5" s="2">
        <v>38229</v>
      </c>
    </row>
    <row r="6" spans="1:13" x14ac:dyDescent="0.2">
      <c r="A6" s="13">
        <v>38608</v>
      </c>
      <c r="D6" s="2">
        <v>38601</v>
      </c>
    </row>
    <row r="7" spans="1:13" x14ac:dyDescent="0.2">
      <c r="A7" s="2" t="s">
        <v>124</v>
      </c>
      <c r="D7" s="2">
        <v>38975</v>
      </c>
    </row>
    <row r="8" spans="1:13" x14ac:dyDescent="0.2">
      <c r="A8" t="s">
        <v>125</v>
      </c>
      <c r="D8" s="2">
        <v>39688</v>
      </c>
    </row>
    <row r="9" spans="1:13" x14ac:dyDescent="0.2">
      <c r="A9" t="s">
        <v>183</v>
      </c>
      <c r="D9" s="2"/>
    </row>
    <row r="10" spans="1:13" x14ac:dyDescent="0.2">
      <c r="A10" t="s">
        <v>184</v>
      </c>
      <c r="D10" s="2">
        <v>40435</v>
      </c>
    </row>
    <row r="11" spans="1:13" x14ac:dyDescent="0.2">
      <c r="A11" s="36" t="s">
        <v>193</v>
      </c>
      <c r="D11" s="2"/>
    </row>
    <row r="12" spans="1:13" x14ac:dyDescent="0.2">
      <c r="A12" s="36"/>
      <c r="D12" s="2"/>
    </row>
    <row r="13" spans="1:13" x14ac:dyDescent="0.2">
      <c r="A13" s="36" t="s">
        <v>230</v>
      </c>
      <c r="D13" s="2"/>
    </row>
    <row r="14" spans="1:13" ht="63.75" x14ac:dyDescent="0.2">
      <c r="A14" s="5" t="s">
        <v>4</v>
      </c>
      <c r="B14" s="4" t="s">
        <v>15</v>
      </c>
      <c r="C14" s="7" t="s">
        <v>16</v>
      </c>
      <c r="D14" s="6" t="s">
        <v>17</v>
      </c>
      <c r="E14" s="4" t="s">
        <v>18</v>
      </c>
      <c r="F14" s="6" t="s">
        <v>17</v>
      </c>
      <c r="G14" s="11" t="s">
        <v>49</v>
      </c>
      <c r="H14" s="11" t="s">
        <v>58</v>
      </c>
      <c r="I14" s="11" t="s">
        <v>50</v>
      </c>
      <c r="J14" s="75" t="s">
        <v>121</v>
      </c>
      <c r="K14" s="75" t="s">
        <v>192</v>
      </c>
    </row>
    <row r="15" spans="1:13" x14ac:dyDescent="0.2">
      <c r="A15" t="s">
        <v>5</v>
      </c>
      <c r="B15" s="8">
        <v>120</v>
      </c>
      <c r="C15" s="8">
        <v>91</v>
      </c>
      <c r="D15" s="9"/>
      <c r="E15" s="8">
        <v>7</v>
      </c>
      <c r="F15" s="8"/>
      <c r="G15" s="8">
        <v>62</v>
      </c>
      <c r="I15" s="8">
        <v>62</v>
      </c>
      <c r="J15" s="8">
        <v>8</v>
      </c>
      <c r="K15" s="8">
        <v>12</v>
      </c>
      <c r="L15" s="8"/>
      <c r="M15" s="8"/>
    </row>
    <row r="16" spans="1:13" x14ac:dyDescent="0.2">
      <c r="A16" t="s">
        <v>7</v>
      </c>
      <c r="B16" s="8">
        <v>0</v>
      </c>
      <c r="C16" s="8">
        <v>0</v>
      </c>
      <c r="D16" s="9">
        <f>((C16+C15)-(B16+B15))/(B16+B15)</f>
        <v>-0.24166666666666667</v>
      </c>
      <c r="E16" s="8">
        <v>0</v>
      </c>
      <c r="F16" s="9">
        <f>((E16+E15)-(B16+B15))/(B16+B15)</f>
        <v>-0.94166666666666665</v>
      </c>
      <c r="G16" s="8">
        <v>0</v>
      </c>
      <c r="H16" s="12">
        <f>((G15+G16)-(B15+B16))/(B15+B16)</f>
        <v>-0.48333333333333334</v>
      </c>
      <c r="I16" s="8">
        <v>0</v>
      </c>
      <c r="J16" s="8">
        <v>0</v>
      </c>
      <c r="K16" s="8">
        <v>0</v>
      </c>
      <c r="L16" s="8"/>
      <c r="M16" s="8"/>
    </row>
    <row r="17" spans="1:13" x14ac:dyDescent="0.2">
      <c r="A17" t="s">
        <v>6</v>
      </c>
      <c r="B17" s="8">
        <v>0</v>
      </c>
      <c r="C17" s="8">
        <v>23</v>
      </c>
      <c r="D17" s="9"/>
      <c r="E17" s="8">
        <v>35</v>
      </c>
      <c r="F17" s="9"/>
      <c r="G17" s="8">
        <v>4</v>
      </c>
      <c r="H17" s="12"/>
      <c r="I17" s="8">
        <v>5</v>
      </c>
      <c r="J17" s="8">
        <v>1</v>
      </c>
      <c r="K17" s="8">
        <v>0</v>
      </c>
      <c r="L17" s="8"/>
      <c r="M17" s="8"/>
    </row>
    <row r="18" spans="1:13" x14ac:dyDescent="0.2">
      <c r="A18" t="s">
        <v>8</v>
      </c>
      <c r="B18" s="8">
        <v>88</v>
      </c>
      <c r="C18" s="8">
        <v>59</v>
      </c>
      <c r="D18" s="9">
        <f>(C18-B18)/B18</f>
        <v>-0.32954545454545453</v>
      </c>
      <c r="E18" s="8">
        <v>131</v>
      </c>
      <c r="F18" s="9">
        <f>(E18-B18)/B18</f>
        <v>0.48863636363636365</v>
      </c>
      <c r="G18" s="8">
        <v>73</v>
      </c>
      <c r="H18" s="12">
        <f>(G18-B18)/B18</f>
        <v>-0.17045454545454544</v>
      </c>
      <c r="I18" s="8">
        <v>103</v>
      </c>
      <c r="J18" s="8">
        <v>148</v>
      </c>
      <c r="K18" s="8">
        <v>109</v>
      </c>
      <c r="L18" s="8"/>
      <c r="M18" s="8"/>
    </row>
    <row r="19" spans="1:13" x14ac:dyDescent="0.2">
      <c r="A19" t="s">
        <v>9</v>
      </c>
      <c r="B19" s="8">
        <v>29</v>
      </c>
      <c r="C19" s="8">
        <v>67</v>
      </c>
      <c r="D19" s="9">
        <f>(C19-B19)/B19</f>
        <v>1.3103448275862069</v>
      </c>
      <c r="E19" s="8">
        <v>67</v>
      </c>
      <c r="F19" s="9">
        <f>(E19-B19)/B19</f>
        <v>1.3103448275862069</v>
      </c>
      <c r="G19" s="8">
        <v>98</v>
      </c>
      <c r="H19" s="12">
        <f>(G19-B19)/B19</f>
        <v>2.3793103448275863</v>
      </c>
      <c r="I19" s="8">
        <v>98</v>
      </c>
      <c r="J19" s="8">
        <v>87</v>
      </c>
      <c r="K19" s="8">
        <v>121</v>
      </c>
      <c r="L19" s="8"/>
      <c r="M19" s="8"/>
    </row>
    <row r="20" spans="1:13" x14ac:dyDescent="0.2">
      <c r="A20" t="s">
        <v>10</v>
      </c>
      <c r="B20" s="8">
        <v>1</v>
      </c>
      <c r="C20" s="8">
        <v>0</v>
      </c>
      <c r="D20" s="9">
        <f>(C20-B20)/B20</f>
        <v>-1</v>
      </c>
      <c r="E20" s="8">
        <v>0</v>
      </c>
      <c r="F20" s="9">
        <f>(E20-B20)/B20</f>
        <v>-1</v>
      </c>
      <c r="G20" s="8">
        <v>2</v>
      </c>
      <c r="H20" s="12">
        <f>(G20-B20)/B20</f>
        <v>1</v>
      </c>
      <c r="I20" s="8">
        <v>2</v>
      </c>
      <c r="J20" s="8">
        <v>1</v>
      </c>
      <c r="K20" s="8">
        <v>2</v>
      </c>
      <c r="L20" s="8"/>
      <c r="M20" s="8"/>
    </row>
    <row r="21" spans="1:13" x14ac:dyDescent="0.2">
      <c r="A21" t="s">
        <v>13</v>
      </c>
      <c r="B21" s="8">
        <v>3</v>
      </c>
      <c r="C21" s="8">
        <v>0</v>
      </c>
      <c r="D21" s="9">
        <f>(C21-B21)/B21</f>
        <v>-1</v>
      </c>
      <c r="E21" s="8">
        <v>0</v>
      </c>
      <c r="F21" s="9">
        <f>(E21-B21)/B21</f>
        <v>-1</v>
      </c>
      <c r="G21" s="8">
        <v>0</v>
      </c>
      <c r="H21" s="12">
        <f>(G21-B21)/B21</f>
        <v>-1</v>
      </c>
      <c r="I21" s="8">
        <v>0</v>
      </c>
      <c r="J21" s="8">
        <v>0</v>
      </c>
      <c r="K21" s="8">
        <v>0</v>
      </c>
      <c r="L21" s="8"/>
      <c r="M21" s="8"/>
    </row>
    <row r="22" spans="1:13" x14ac:dyDescent="0.2">
      <c r="A22" t="s">
        <v>12</v>
      </c>
      <c r="B22" s="8">
        <v>0</v>
      </c>
      <c r="C22" s="8">
        <v>1</v>
      </c>
      <c r="D22" s="9"/>
      <c r="E22" s="8">
        <v>2</v>
      </c>
      <c r="F22" s="9"/>
      <c r="G22" s="8">
        <v>2</v>
      </c>
      <c r="H22" s="12"/>
      <c r="I22" s="8">
        <v>3</v>
      </c>
      <c r="J22" s="8">
        <v>1</v>
      </c>
      <c r="K22" s="8">
        <v>1</v>
      </c>
      <c r="L22" s="8"/>
      <c r="M22" s="8"/>
    </row>
    <row r="23" spans="1:13" x14ac:dyDescent="0.2">
      <c r="I23" s="8"/>
      <c r="J23" s="8"/>
      <c r="K23" s="8"/>
      <c r="L23" s="8"/>
      <c r="M23" s="8"/>
    </row>
    <row r="24" spans="1:13" x14ac:dyDescent="0.2">
      <c r="A24" t="s">
        <v>54</v>
      </c>
      <c r="B24">
        <f>SUM(B15:B22)</f>
        <v>241</v>
      </c>
      <c r="C24">
        <f t="shared" ref="C24:K24" si="0">SUM(C15:C22)</f>
        <v>241</v>
      </c>
      <c r="E24">
        <f t="shared" si="0"/>
        <v>242</v>
      </c>
      <c r="G24">
        <f t="shared" si="0"/>
        <v>241</v>
      </c>
      <c r="I24" s="8">
        <f t="shared" si="0"/>
        <v>273</v>
      </c>
      <c r="J24" s="8">
        <f t="shared" si="0"/>
        <v>246</v>
      </c>
      <c r="K24" s="8">
        <f t="shared" si="0"/>
        <v>245</v>
      </c>
      <c r="L24" s="8"/>
      <c r="M24" s="8"/>
    </row>
    <row r="28" spans="1:13" x14ac:dyDescent="0.2">
      <c r="A28" s="15">
        <v>2006</v>
      </c>
      <c r="B28" s="16"/>
      <c r="C28" s="16"/>
      <c r="D28" s="15">
        <v>2008</v>
      </c>
      <c r="E28" s="16"/>
      <c r="F28" s="15">
        <v>2010</v>
      </c>
      <c r="G28" s="16"/>
      <c r="H28" s="16"/>
    </row>
    <row r="29" spans="1:13" x14ac:dyDescent="0.2">
      <c r="A29" s="14">
        <v>0</v>
      </c>
      <c r="B29" t="s">
        <v>63</v>
      </c>
      <c r="D29" t="s">
        <v>62</v>
      </c>
      <c r="F29" s="24" t="s">
        <v>62</v>
      </c>
      <c r="G29" s="26"/>
      <c r="H29" s="29"/>
    </row>
    <row r="30" spans="1:13" x14ac:dyDescent="0.2">
      <c r="A30">
        <v>0.5</v>
      </c>
      <c r="B30" t="s">
        <v>63</v>
      </c>
      <c r="D30" t="s">
        <v>62</v>
      </c>
      <c r="F30" s="25" t="s">
        <v>62</v>
      </c>
      <c r="G30" s="27"/>
      <c r="H30" s="30"/>
    </row>
    <row r="31" spans="1:13" x14ac:dyDescent="0.2">
      <c r="A31" s="14">
        <v>1</v>
      </c>
      <c r="B31" t="s">
        <v>63</v>
      </c>
      <c r="D31" t="s">
        <v>62</v>
      </c>
      <c r="F31" s="25" t="s">
        <v>63</v>
      </c>
      <c r="G31" s="27"/>
      <c r="H31" s="30"/>
    </row>
    <row r="32" spans="1:13" x14ac:dyDescent="0.2">
      <c r="A32" s="14">
        <v>1.5</v>
      </c>
      <c r="B32" t="s">
        <v>63</v>
      </c>
      <c r="C32" t="s">
        <v>65</v>
      </c>
      <c r="D32" t="s">
        <v>63</v>
      </c>
      <c r="F32" s="25" t="s">
        <v>63</v>
      </c>
      <c r="G32" s="27"/>
      <c r="H32" s="30"/>
    </row>
    <row r="33" spans="1:8" x14ac:dyDescent="0.2">
      <c r="A33" s="14">
        <v>2</v>
      </c>
      <c r="B33" t="s">
        <v>63</v>
      </c>
      <c r="C33" t="s">
        <v>65</v>
      </c>
      <c r="D33" t="s">
        <v>63</v>
      </c>
      <c r="F33" s="25" t="s">
        <v>63</v>
      </c>
      <c r="G33" s="27"/>
      <c r="H33" s="30"/>
    </row>
    <row r="34" spans="1:8" x14ac:dyDescent="0.2">
      <c r="A34" s="14">
        <v>2.5</v>
      </c>
      <c r="B34" t="s">
        <v>63</v>
      </c>
      <c r="D34" t="s">
        <v>63</v>
      </c>
      <c r="F34" s="25" t="s">
        <v>69</v>
      </c>
      <c r="G34" s="27"/>
      <c r="H34" s="30"/>
    </row>
    <row r="35" spans="1:8" x14ac:dyDescent="0.2">
      <c r="A35" s="14">
        <v>3</v>
      </c>
      <c r="B35" t="s">
        <v>63</v>
      </c>
      <c r="C35" t="s">
        <v>65</v>
      </c>
      <c r="D35" t="s">
        <v>62</v>
      </c>
      <c r="F35" s="25" t="s">
        <v>63</v>
      </c>
      <c r="G35" s="27"/>
      <c r="H35" s="30"/>
    </row>
    <row r="36" spans="1:8" x14ac:dyDescent="0.2">
      <c r="A36" s="14">
        <v>3.5</v>
      </c>
      <c r="B36" t="s">
        <v>63</v>
      </c>
      <c r="C36" t="s">
        <v>65</v>
      </c>
      <c r="D36" t="s">
        <v>62</v>
      </c>
      <c r="F36" s="25" t="s">
        <v>62</v>
      </c>
      <c r="G36" s="27"/>
      <c r="H36" s="30"/>
    </row>
    <row r="37" spans="1:8" x14ac:dyDescent="0.2">
      <c r="A37" s="14">
        <v>4</v>
      </c>
      <c r="B37" t="s">
        <v>63</v>
      </c>
      <c r="C37" t="s">
        <v>65</v>
      </c>
      <c r="D37" t="s">
        <v>62</v>
      </c>
      <c r="F37" s="25" t="s">
        <v>62</v>
      </c>
      <c r="G37" s="27"/>
      <c r="H37" s="30"/>
    </row>
    <row r="38" spans="1:8" x14ac:dyDescent="0.2">
      <c r="A38" s="14">
        <v>4.5</v>
      </c>
      <c r="B38" t="s">
        <v>65</v>
      </c>
      <c r="D38" t="s">
        <v>63</v>
      </c>
      <c r="F38" s="25" t="s">
        <v>62</v>
      </c>
      <c r="G38" s="27"/>
      <c r="H38" s="30"/>
    </row>
    <row r="39" spans="1:8" x14ac:dyDescent="0.2">
      <c r="A39" s="14">
        <v>5</v>
      </c>
      <c r="B39" t="s">
        <v>63</v>
      </c>
      <c r="D39" t="s">
        <v>63</v>
      </c>
      <c r="F39" s="25" t="s">
        <v>62</v>
      </c>
      <c r="G39" s="27"/>
      <c r="H39" s="30"/>
    </row>
    <row r="40" spans="1:8" x14ac:dyDescent="0.2">
      <c r="A40" s="14">
        <v>5.5</v>
      </c>
      <c r="B40" t="s">
        <v>62</v>
      </c>
      <c r="D40" t="s">
        <v>62</v>
      </c>
      <c r="F40" s="25" t="s">
        <v>63</v>
      </c>
      <c r="G40" s="27"/>
      <c r="H40" s="30"/>
    </row>
    <row r="41" spans="1:8" x14ac:dyDescent="0.2">
      <c r="A41" s="14">
        <v>6</v>
      </c>
      <c r="B41" t="s">
        <v>63</v>
      </c>
      <c r="D41" t="s">
        <v>63</v>
      </c>
      <c r="F41" s="25" t="s">
        <v>63</v>
      </c>
      <c r="G41" s="27"/>
      <c r="H41" s="30"/>
    </row>
    <row r="42" spans="1:8" x14ac:dyDescent="0.2">
      <c r="A42" s="14">
        <v>6.5</v>
      </c>
      <c r="B42" t="s">
        <v>63</v>
      </c>
      <c r="D42" t="s">
        <v>62</v>
      </c>
      <c r="F42" s="25" t="s">
        <v>62</v>
      </c>
      <c r="G42" s="27"/>
      <c r="H42" s="30"/>
    </row>
    <row r="43" spans="1:8" x14ac:dyDescent="0.2">
      <c r="A43" s="14">
        <v>7</v>
      </c>
      <c r="B43" t="s">
        <v>63</v>
      </c>
      <c r="D43" t="s">
        <v>62</v>
      </c>
      <c r="F43" s="25" t="s">
        <v>63</v>
      </c>
      <c r="G43" s="27"/>
      <c r="H43" s="30"/>
    </row>
    <row r="44" spans="1:8" x14ac:dyDescent="0.2">
      <c r="A44" s="14">
        <v>7.5</v>
      </c>
      <c r="B44" t="s">
        <v>63</v>
      </c>
      <c r="D44" t="s">
        <v>62</v>
      </c>
      <c r="F44" s="25" t="s">
        <v>63</v>
      </c>
      <c r="G44" s="27"/>
      <c r="H44" s="30"/>
    </row>
    <row r="45" spans="1:8" x14ac:dyDescent="0.2">
      <c r="A45" s="14">
        <v>8</v>
      </c>
      <c r="B45" t="s">
        <v>63</v>
      </c>
      <c r="D45" t="s">
        <v>62</v>
      </c>
      <c r="F45" s="25" t="s">
        <v>62</v>
      </c>
      <c r="G45" s="27"/>
      <c r="H45" s="30"/>
    </row>
    <row r="46" spans="1:8" x14ac:dyDescent="0.2">
      <c r="A46" s="14">
        <v>8.5</v>
      </c>
      <c r="B46" t="s">
        <v>62</v>
      </c>
      <c r="D46" t="s">
        <v>62</v>
      </c>
      <c r="F46" s="25" t="s">
        <v>63</v>
      </c>
      <c r="G46" s="27"/>
      <c r="H46" s="30"/>
    </row>
    <row r="47" spans="1:8" x14ac:dyDescent="0.2">
      <c r="A47" s="14">
        <v>9</v>
      </c>
      <c r="B47" t="s">
        <v>62</v>
      </c>
      <c r="D47" t="s">
        <v>63</v>
      </c>
      <c r="F47" s="25" t="s">
        <v>63</v>
      </c>
      <c r="G47" s="27"/>
      <c r="H47" s="30"/>
    </row>
    <row r="48" spans="1:8" x14ac:dyDescent="0.2">
      <c r="A48" s="14">
        <v>9.5</v>
      </c>
      <c r="B48" t="s">
        <v>62</v>
      </c>
      <c r="D48" t="s">
        <v>63</v>
      </c>
      <c r="F48" s="25" t="s">
        <v>63</v>
      </c>
      <c r="G48" s="27"/>
      <c r="H48" s="30"/>
    </row>
    <row r="49" spans="1:8" x14ac:dyDescent="0.2">
      <c r="A49" s="14">
        <v>10</v>
      </c>
      <c r="B49" t="s">
        <v>62</v>
      </c>
      <c r="D49" t="s">
        <v>62</v>
      </c>
      <c r="F49" s="25" t="s">
        <v>62</v>
      </c>
      <c r="G49" s="27"/>
      <c r="H49" s="30"/>
    </row>
    <row r="50" spans="1:8" x14ac:dyDescent="0.2">
      <c r="A50" s="14">
        <v>10.5</v>
      </c>
      <c r="B50" t="s">
        <v>62</v>
      </c>
      <c r="D50" t="s">
        <v>63</v>
      </c>
      <c r="F50" s="25" t="s">
        <v>62</v>
      </c>
      <c r="G50" s="27"/>
      <c r="H50" s="30"/>
    </row>
    <row r="51" spans="1:8" x14ac:dyDescent="0.2">
      <c r="A51" s="14">
        <v>11</v>
      </c>
      <c r="B51" t="s">
        <v>62</v>
      </c>
      <c r="D51" t="s">
        <v>63</v>
      </c>
      <c r="F51" s="25" t="s">
        <v>62</v>
      </c>
      <c r="G51" s="27"/>
      <c r="H51" s="30"/>
    </row>
    <row r="52" spans="1:8" x14ac:dyDescent="0.2">
      <c r="A52" s="14">
        <v>11.5</v>
      </c>
      <c r="B52" t="s">
        <v>62</v>
      </c>
      <c r="D52" t="s">
        <v>62</v>
      </c>
      <c r="F52" s="25" t="s">
        <v>62</v>
      </c>
      <c r="G52" s="27"/>
      <c r="H52" s="30"/>
    </row>
    <row r="53" spans="1:8" x14ac:dyDescent="0.2">
      <c r="A53" s="14">
        <v>12</v>
      </c>
      <c r="B53" t="s">
        <v>64</v>
      </c>
      <c r="D53" t="s">
        <v>62</v>
      </c>
      <c r="F53" s="25" t="s">
        <v>62</v>
      </c>
      <c r="G53" s="27"/>
      <c r="H53" s="30"/>
    </row>
    <row r="54" spans="1:8" x14ac:dyDescent="0.2">
      <c r="A54" s="14">
        <v>12.5</v>
      </c>
      <c r="B54" t="s">
        <v>62</v>
      </c>
      <c r="D54" t="s">
        <v>62</v>
      </c>
      <c r="F54" s="25" t="s">
        <v>63</v>
      </c>
      <c r="G54" s="27"/>
      <c r="H54" s="30"/>
    </row>
    <row r="55" spans="1:8" x14ac:dyDescent="0.2">
      <c r="A55" s="14">
        <v>13</v>
      </c>
      <c r="B55" t="s">
        <v>64</v>
      </c>
      <c r="D55" t="s">
        <v>62</v>
      </c>
      <c r="F55" s="25" t="s">
        <v>62</v>
      </c>
      <c r="G55" s="27"/>
      <c r="H55" s="30"/>
    </row>
    <row r="56" spans="1:8" x14ac:dyDescent="0.2">
      <c r="A56" s="14">
        <v>13.5</v>
      </c>
      <c r="B56" t="s">
        <v>62</v>
      </c>
      <c r="D56" t="s">
        <v>62</v>
      </c>
      <c r="F56" s="25" t="s">
        <v>62</v>
      </c>
      <c r="G56" s="27"/>
      <c r="H56" s="30"/>
    </row>
    <row r="57" spans="1:8" x14ac:dyDescent="0.2">
      <c r="A57" s="14">
        <v>14</v>
      </c>
      <c r="B57" t="s">
        <v>62</v>
      </c>
      <c r="D57" t="s">
        <v>62</v>
      </c>
      <c r="F57" s="25" t="s">
        <v>62</v>
      </c>
      <c r="G57" s="27"/>
      <c r="H57" s="30"/>
    </row>
    <row r="58" spans="1:8" x14ac:dyDescent="0.2">
      <c r="A58" s="14">
        <v>14.5</v>
      </c>
      <c r="B58" t="s">
        <v>62</v>
      </c>
      <c r="D58" t="s">
        <v>62</v>
      </c>
      <c r="F58" s="25" t="s">
        <v>62</v>
      </c>
      <c r="G58" s="27"/>
      <c r="H58" s="30"/>
    </row>
    <row r="59" spans="1:8" x14ac:dyDescent="0.2">
      <c r="A59" s="14">
        <v>15</v>
      </c>
      <c r="B59" t="s">
        <v>62</v>
      </c>
      <c r="D59" t="s">
        <v>63</v>
      </c>
      <c r="F59" s="25" t="s">
        <v>63</v>
      </c>
      <c r="G59" s="27"/>
      <c r="H59" s="30"/>
    </row>
    <row r="60" spans="1:8" x14ac:dyDescent="0.2">
      <c r="A60" s="14">
        <v>15.5</v>
      </c>
      <c r="B60" t="s">
        <v>63</v>
      </c>
      <c r="D60" t="s">
        <v>65</v>
      </c>
      <c r="F60" s="25" t="s">
        <v>62</v>
      </c>
      <c r="G60" s="27"/>
      <c r="H60" s="30"/>
    </row>
    <row r="61" spans="1:8" x14ac:dyDescent="0.2">
      <c r="A61" s="14">
        <v>16</v>
      </c>
      <c r="B61" t="s">
        <v>62</v>
      </c>
      <c r="D61" t="s">
        <v>65</v>
      </c>
      <c r="F61" s="25" t="s">
        <v>62</v>
      </c>
      <c r="G61" s="27"/>
      <c r="H61" s="30"/>
    </row>
    <row r="62" spans="1:8" x14ac:dyDescent="0.2">
      <c r="A62" s="14">
        <v>16.5</v>
      </c>
      <c r="B62" t="s">
        <v>62</v>
      </c>
      <c r="D62" t="s">
        <v>62</v>
      </c>
      <c r="F62" s="25" t="s">
        <v>62</v>
      </c>
      <c r="G62" s="27"/>
      <c r="H62" s="30"/>
    </row>
    <row r="63" spans="1:8" x14ac:dyDescent="0.2">
      <c r="A63" s="14">
        <v>17</v>
      </c>
      <c r="B63" t="s">
        <v>62</v>
      </c>
      <c r="D63" t="s">
        <v>63</v>
      </c>
      <c r="F63" s="25" t="s">
        <v>62</v>
      </c>
      <c r="G63" s="27"/>
      <c r="H63" s="30"/>
    </row>
    <row r="64" spans="1:8" x14ac:dyDescent="0.2">
      <c r="A64" s="14">
        <v>17.5</v>
      </c>
      <c r="B64" t="s">
        <v>62</v>
      </c>
      <c r="D64" t="s">
        <v>62</v>
      </c>
      <c r="F64" s="25" t="s">
        <v>62</v>
      </c>
      <c r="G64" s="27"/>
      <c r="H64" s="30"/>
    </row>
    <row r="65" spans="1:8" x14ac:dyDescent="0.2">
      <c r="A65" s="14">
        <v>18</v>
      </c>
      <c r="B65" t="s">
        <v>62</v>
      </c>
      <c r="D65" t="s">
        <v>63</v>
      </c>
      <c r="F65" s="25" t="s">
        <v>62</v>
      </c>
      <c r="G65" s="27"/>
      <c r="H65" s="30"/>
    </row>
    <row r="66" spans="1:8" x14ac:dyDescent="0.2">
      <c r="A66" s="14">
        <v>18.5</v>
      </c>
      <c r="B66" t="s">
        <v>62</v>
      </c>
      <c r="D66" t="s">
        <v>63</v>
      </c>
      <c r="F66" s="25" t="s">
        <v>63</v>
      </c>
      <c r="G66" s="27"/>
      <c r="H66" s="30"/>
    </row>
    <row r="67" spans="1:8" x14ac:dyDescent="0.2">
      <c r="A67" s="14">
        <v>19</v>
      </c>
      <c r="B67" t="s">
        <v>62</v>
      </c>
      <c r="D67" t="s">
        <v>63</v>
      </c>
      <c r="F67" s="25" t="s">
        <v>63</v>
      </c>
      <c r="G67" s="27"/>
      <c r="H67" s="30"/>
    </row>
    <row r="68" spans="1:8" x14ac:dyDescent="0.2">
      <c r="A68" s="14">
        <v>19.5</v>
      </c>
      <c r="B68" t="s">
        <v>62</v>
      </c>
      <c r="D68" t="s">
        <v>63</v>
      </c>
      <c r="F68" s="25" t="s">
        <v>63</v>
      </c>
      <c r="G68" s="27"/>
      <c r="H68" s="30"/>
    </row>
    <row r="69" spans="1:8" x14ac:dyDescent="0.2">
      <c r="A69" s="14">
        <v>20</v>
      </c>
      <c r="B69" t="s">
        <v>64</v>
      </c>
      <c r="D69" t="s">
        <v>62</v>
      </c>
      <c r="F69" s="25" t="s">
        <v>62</v>
      </c>
      <c r="G69" s="27"/>
      <c r="H69" s="30"/>
    </row>
    <row r="70" spans="1:8" x14ac:dyDescent="0.2">
      <c r="A70" s="14">
        <v>20.5</v>
      </c>
      <c r="B70" t="s">
        <v>62</v>
      </c>
      <c r="D70" t="s">
        <v>62</v>
      </c>
      <c r="F70" s="25" t="s">
        <v>62</v>
      </c>
      <c r="G70" s="27"/>
      <c r="H70" s="30"/>
    </row>
    <row r="71" spans="1:8" x14ac:dyDescent="0.2">
      <c r="A71" s="14">
        <v>21</v>
      </c>
      <c r="B71" t="s">
        <v>62</v>
      </c>
      <c r="D71" t="s">
        <v>63</v>
      </c>
      <c r="F71" s="25" t="s">
        <v>63</v>
      </c>
      <c r="G71" s="27"/>
      <c r="H71" s="30"/>
    </row>
    <row r="72" spans="1:8" x14ac:dyDescent="0.2">
      <c r="A72" s="14">
        <v>21.5</v>
      </c>
      <c r="B72" t="s">
        <v>62</v>
      </c>
      <c r="D72" t="s">
        <v>63</v>
      </c>
      <c r="F72" s="25" t="s">
        <v>62</v>
      </c>
      <c r="G72" s="27"/>
      <c r="H72" s="30"/>
    </row>
    <row r="73" spans="1:8" x14ac:dyDescent="0.2">
      <c r="A73" s="14">
        <v>22</v>
      </c>
      <c r="B73" t="s">
        <v>62</v>
      </c>
      <c r="D73" t="s">
        <v>63</v>
      </c>
      <c r="F73" s="25" t="s">
        <v>63</v>
      </c>
      <c r="G73" s="27"/>
      <c r="H73" s="30"/>
    </row>
    <row r="74" spans="1:8" x14ac:dyDescent="0.2">
      <c r="A74" s="14">
        <v>22.5</v>
      </c>
      <c r="B74" t="s">
        <v>62</v>
      </c>
      <c r="D74" t="s">
        <v>63</v>
      </c>
      <c r="F74" s="25" t="s">
        <v>63</v>
      </c>
      <c r="G74" s="27"/>
      <c r="H74" s="30"/>
    </row>
    <row r="75" spans="1:8" x14ac:dyDescent="0.2">
      <c r="A75" s="14">
        <v>23</v>
      </c>
      <c r="B75" t="s">
        <v>62</v>
      </c>
      <c r="D75" t="s">
        <v>62</v>
      </c>
      <c r="F75" s="25" t="s">
        <v>63</v>
      </c>
      <c r="G75" s="27"/>
      <c r="H75" s="30"/>
    </row>
    <row r="76" spans="1:8" x14ac:dyDescent="0.2">
      <c r="A76" s="14">
        <v>23.5</v>
      </c>
      <c r="B76" t="s">
        <v>62</v>
      </c>
      <c r="D76" t="s">
        <v>62</v>
      </c>
      <c r="F76" s="25" t="s">
        <v>62</v>
      </c>
      <c r="G76" s="27"/>
      <c r="H76" s="30"/>
    </row>
    <row r="77" spans="1:8" x14ac:dyDescent="0.2">
      <c r="A77" s="14">
        <v>24</v>
      </c>
      <c r="B77" t="s">
        <v>62</v>
      </c>
      <c r="D77" t="s">
        <v>63</v>
      </c>
      <c r="F77" s="25" t="s">
        <v>63</v>
      </c>
      <c r="G77" s="27"/>
      <c r="H77" s="30"/>
    </row>
    <row r="78" spans="1:8" x14ac:dyDescent="0.2">
      <c r="A78" s="14">
        <v>24.5</v>
      </c>
      <c r="B78" t="s">
        <v>62</v>
      </c>
      <c r="D78" t="s">
        <v>62</v>
      </c>
      <c r="F78" s="25" t="s">
        <v>62</v>
      </c>
      <c r="G78" s="27"/>
      <c r="H78" s="30"/>
    </row>
    <row r="79" spans="1:8" x14ac:dyDescent="0.2">
      <c r="A79" s="14">
        <v>25</v>
      </c>
      <c r="B79" t="s">
        <v>62</v>
      </c>
      <c r="D79" t="s">
        <v>63</v>
      </c>
      <c r="F79" s="25" t="s">
        <v>62</v>
      </c>
      <c r="G79" s="27"/>
      <c r="H79" s="30"/>
    </row>
    <row r="80" spans="1:8" x14ac:dyDescent="0.2">
      <c r="A80" s="14">
        <v>25.5</v>
      </c>
      <c r="B80" t="s">
        <v>63</v>
      </c>
      <c r="D80" t="s">
        <v>62</v>
      </c>
      <c r="F80" s="25" t="s">
        <v>63</v>
      </c>
      <c r="G80" s="27"/>
      <c r="H80" s="30"/>
    </row>
    <row r="81" spans="1:8" x14ac:dyDescent="0.2">
      <c r="A81" s="14">
        <v>26</v>
      </c>
      <c r="B81" t="s">
        <v>62</v>
      </c>
      <c r="D81" t="s">
        <v>63</v>
      </c>
      <c r="F81" s="25" t="s">
        <v>63</v>
      </c>
      <c r="G81" s="27"/>
      <c r="H81" s="30"/>
    </row>
    <row r="82" spans="1:8" x14ac:dyDescent="0.2">
      <c r="A82" s="14">
        <v>26.5</v>
      </c>
      <c r="B82" t="s">
        <v>63</v>
      </c>
      <c r="D82" t="s">
        <v>62</v>
      </c>
      <c r="F82" s="25" t="s">
        <v>63</v>
      </c>
      <c r="G82" s="27"/>
      <c r="H82" s="30"/>
    </row>
    <row r="83" spans="1:8" x14ac:dyDescent="0.2">
      <c r="A83" s="14">
        <v>27</v>
      </c>
      <c r="B83" t="s">
        <v>63</v>
      </c>
      <c r="D83" t="s">
        <v>63</v>
      </c>
      <c r="F83" s="25" t="s">
        <v>63</v>
      </c>
      <c r="G83" s="27"/>
      <c r="H83" s="30"/>
    </row>
    <row r="84" spans="1:8" x14ac:dyDescent="0.2">
      <c r="A84" s="14">
        <v>27.5</v>
      </c>
      <c r="B84" t="s">
        <v>63</v>
      </c>
      <c r="D84" t="s">
        <v>62</v>
      </c>
      <c r="F84" s="25" t="s">
        <v>63</v>
      </c>
      <c r="G84" s="27"/>
      <c r="H84" s="30"/>
    </row>
    <row r="85" spans="1:8" x14ac:dyDescent="0.2">
      <c r="A85" s="14">
        <v>28</v>
      </c>
      <c r="B85" t="s">
        <v>62</v>
      </c>
      <c r="D85" t="s">
        <v>62</v>
      </c>
      <c r="F85" s="25" t="s">
        <v>63</v>
      </c>
      <c r="G85" s="27"/>
      <c r="H85" s="30"/>
    </row>
    <row r="86" spans="1:8" x14ac:dyDescent="0.2">
      <c r="A86" s="14">
        <v>28.5</v>
      </c>
      <c r="B86" t="s">
        <v>62</v>
      </c>
      <c r="D86" t="s">
        <v>63</v>
      </c>
      <c r="F86" s="25" t="s">
        <v>63</v>
      </c>
      <c r="G86" s="27"/>
      <c r="H86" s="30"/>
    </row>
    <row r="87" spans="1:8" x14ac:dyDescent="0.2">
      <c r="A87" s="14">
        <v>29</v>
      </c>
      <c r="B87" t="s">
        <v>63</v>
      </c>
      <c r="D87" t="s">
        <v>62</v>
      </c>
      <c r="F87" s="25" t="s">
        <v>63</v>
      </c>
      <c r="G87" s="27"/>
      <c r="H87" s="30"/>
    </row>
    <row r="88" spans="1:8" x14ac:dyDescent="0.2">
      <c r="A88" s="14">
        <v>29.5</v>
      </c>
      <c r="B88" t="s">
        <v>63</v>
      </c>
      <c r="D88" t="s">
        <v>63</v>
      </c>
      <c r="F88" s="25" t="s">
        <v>63</v>
      </c>
      <c r="G88" s="27"/>
      <c r="H88" s="30"/>
    </row>
    <row r="89" spans="1:8" x14ac:dyDescent="0.2">
      <c r="A89" s="14">
        <v>30</v>
      </c>
      <c r="B89" t="s">
        <v>63</v>
      </c>
      <c r="D89" t="s">
        <v>63</v>
      </c>
      <c r="F89" s="25" t="s">
        <v>63</v>
      </c>
      <c r="G89" s="27"/>
      <c r="H89" s="30"/>
    </row>
    <row r="90" spans="1:8" x14ac:dyDescent="0.2">
      <c r="A90" s="14">
        <v>30.5</v>
      </c>
      <c r="B90" t="s">
        <v>63</v>
      </c>
      <c r="D90" t="s">
        <v>63</v>
      </c>
      <c r="F90" s="25" t="s">
        <v>63</v>
      </c>
      <c r="G90" s="27"/>
      <c r="H90" s="30"/>
    </row>
    <row r="91" spans="1:8" x14ac:dyDescent="0.2">
      <c r="A91" s="14">
        <v>31</v>
      </c>
      <c r="B91" t="s">
        <v>63</v>
      </c>
      <c r="D91" t="s">
        <v>63</v>
      </c>
      <c r="F91" s="25" t="s">
        <v>63</v>
      </c>
      <c r="G91" s="27"/>
      <c r="H91" s="30"/>
    </row>
    <row r="92" spans="1:8" x14ac:dyDescent="0.2">
      <c r="A92" s="14">
        <v>31.5</v>
      </c>
      <c r="B92" t="s">
        <v>63</v>
      </c>
      <c r="D92" t="s">
        <v>63</v>
      </c>
      <c r="F92" s="25" t="s">
        <v>63</v>
      </c>
      <c r="G92" s="27"/>
      <c r="H92" s="30"/>
    </row>
    <row r="93" spans="1:8" x14ac:dyDescent="0.2">
      <c r="A93" s="14">
        <v>32</v>
      </c>
      <c r="B93" t="s">
        <v>63</v>
      </c>
      <c r="C93" t="s">
        <v>65</v>
      </c>
      <c r="D93" t="s">
        <v>63</v>
      </c>
      <c r="F93" s="25" t="s">
        <v>63</v>
      </c>
      <c r="G93" s="27"/>
      <c r="H93" s="30"/>
    </row>
    <row r="94" spans="1:8" x14ac:dyDescent="0.2">
      <c r="A94" s="14">
        <v>32.5</v>
      </c>
      <c r="B94" t="s">
        <v>63</v>
      </c>
      <c r="D94" t="s">
        <v>63</v>
      </c>
      <c r="F94" s="25" t="s">
        <v>62</v>
      </c>
      <c r="G94" s="27"/>
      <c r="H94" s="30"/>
    </row>
    <row r="95" spans="1:8" x14ac:dyDescent="0.2">
      <c r="A95" s="14">
        <v>33</v>
      </c>
      <c r="B95" t="s">
        <v>63</v>
      </c>
      <c r="D95" t="s">
        <v>63</v>
      </c>
      <c r="F95" s="25" t="s">
        <v>63</v>
      </c>
      <c r="G95" s="27"/>
      <c r="H95" s="30"/>
    </row>
    <row r="96" spans="1:8" x14ac:dyDescent="0.2">
      <c r="A96" s="14">
        <v>33.5</v>
      </c>
      <c r="B96" t="s">
        <v>62</v>
      </c>
      <c r="D96" t="s">
        <v>63</v>
      </c>
      <c r="E96" t="s">
        <v>64</v>
      </c>
      <c r="F96" s="25" t="s">
        <v>63</v>
      </c>
      <c r="G96" s="27"/>
      <c r="H96" s="30"/>
    </row>
    <row r="97" spans="1:8" x14ac:dyDescent="0.2">
      <c r="A97" s="14">
        <v>34</v>
      </c>
      <c r="B97" t="s">
        <v>63</v>
      </c>
      <c r="D97" t="s">
        <v>63</v>
      </c>
      <c r="F97" s="25" t="s">
        <v>62</v>
      </c>
      <c r="G97" s="27"/>
      <c r="H97" s="30"/>
    </row>
    <row r="98" spans="1:8" x14ac:dyDescent="0.2">
      <c r="A98" s="14">
        <v>34.5</v>
      </c>
      <c r="B98" t="s">
        <v>63</v>
      </c>
      <c r="D98" t="s">
        <v>63</v>
      </c>
      <c r="F98" s="25" t="s">
        <v>66</v>
      </c>
      <c r="G98" s="27"/>
      <c r="H98" s="30"/>
    </row>
    <row r="99" spans="1:8" x14ac:dyDescent="0.2">
      <c r="A99" s="14">
        <v>35</v>
      </c>
      <c r="B99" t="s">
        <v>63</v>
      </c>
      <c r="D99" t="s">
        <v>63</v>
      </c>
      <c r="F99" s="25" t="s">
        <v>62</v>
      </c>
      <c r="G99" s="27"/>
      <c r="H99" s="30"/>
    </row>
    <row r="100" spans="1:8" x14ac:dyDescent="0.2">
      <c r="A100" s="14">
        <v>35.5</v>
      </c>
      <c r="B100" t="s">
        <v>63</v>
      </c>
      <c r="D100" t="s">
        <v>63</v>
      </c>
      <c r="F100" s="25" t="s">
        <v>63</v>
      </c>
      <c r="G100" s="27"/>
      <c r="H100" s="30"/>
    </row>
    <row r="101" spans="1:8" x14ac:dyDescent="0.2">
      <c r="A101" s="14">
        <v>36</v>
      </c>
      <c r="B101" t="s">
        <v>63</v>
      </c>
      <c r="D101" t="s">
        <v>63</v>
      </c>
      <c r="F101" s="25" t="s">
        <v>63</v>
      </c>
      <c r="G101" s="27"/>
      <c r="H101" s="30"/>
    </row>
    <row r="102" spans="1:8" x14ac:dyDescent="0.2">
      <c r="A102" s="14">
        <v>36.5</v>
      </c>
      <c r="B102" t="s">
        <v>63</v>
      </c>
      <c r="D102" t="s">
        <v>63</v>
      </c>
      <c r="F102" s="25" t="s">
        <v>63</v>
      </c>
      <c r="G102" s="27"/>
      <c r="H102" s="30"/>
    </row>
    <row r="103" spans="1:8" x14ac:dyDescent="0.2">
      <c r="A103" s="14">
        <v>37</v>
      </c>
      <c r="B103" t="s">
        <v>63</v>
      </c>
      <c r="D103" t="s">
        <v>63</v>
      </c>
      <c r="F103" s="25" t="s">
        <v>63</v>
      </c>
      <c r="G103" s="27"/>
      <c r="H103" s="30"/>
    </row>
    <row r="104" spans="1:8" x14ac:dyDescent="0.2">
      <c r="A104" s="14">
        <v>37.5</v>
      </c>
      <c r="B104" t="s">
        <v>63</v>
      </c>
      <c r="D104" t="s">
        <v>63</v>
      </c>
      <c r="F104" s="25" t="s">
        <v>63</v>
      </c>
      <c r="G104" s="27"/>
      <c r="H104" s="30"/>
    </row>
    <row r="105" spans="1:8" x14ac:dyDescent="0.2">
      <c r="A105" s="14">
        <v>38</v>
      </c>
      <c r="B105" t="s">
        <v>63</v>
      </c>
      <c r="D105" t="s">
        <v>63</v>
      </c>
      <c r="F105" s="25" t="s">
        <v>63</v>
      </c>
      <c r="G105" s="27"/>
      <c r="H105" s="30"/>
    </row>
    <row r="106" spans="1:8" x14ac:dyDescent="0.2">
      <c r="A106" s="14">
        <v>38.5</v>
      </c>
      <c r="B106" t="s">
        <v>63</v>
      </c>
      <c r="D106" t="s">
        <v>62</v>
      </c>
      <c r="F106" s="25" t="s">
        <v>63</v>
      </c>
      <c r="G106" s="27"/>
      <c r="H106" s="30"/>
    </row>
    <row r="107" spans="1:8" x14ac:dyDescent="0.2">
      <c r="A107" s="14">
        <v>39</v>
      </c>
      <c r="B107" t="s">
        <v>63</v>
      </c>
      <c r="D107" t="s">
        <v>63</v>
      </c>
      <c r="F107" s="25" t="s">
        <v>63</v>
      </c>
      <c r="G107" s="27"/>
      <c r="H107" s="30"/>
    </row>
    <row r="108" spans="1:8" x14ac:dyDescent="0.2">
      <c r="A108" s="14">
        <v>39.5</v>
      </c>
      <c r="B108" t="s">
        <v>63</v>
      </c>
      <c r="D108" t="s">
        <v>63</v>
      </c>
      <c r="F108" s="25" t="s">
        <v>63</v>
      </c>
      <c r="G108" s="27"/>
      <c r="H108" s="30"/>
    </row>
    <row r="109" spans="1:8" x14ac:dyDescent="0.2">
      <c r="A109" s="14">
        <v>40</v>
      </c>
      <c r="B109" t="s">
        <v>63</v>
      </c>
      <c r="D109" t="s">
        <v>63</v>
      </c>
      <c r="F109" s="25" t="s">
        <v>63</v>
      </c>
      <c r="G109" s="27"/>
      <c r="H109" s="30"/>
    </row>
    <row r="110" spans="1:8" x14ac:dyDescent="0.2">
      <c r="A110" s="14">
        <v>40.5</v>
      </c>
      <c r="B110" t="s">
        <v>63</v>
      </c>
      <c r="D110" t="s">
        <v>62</v>
      </c>
      <c r="F110" s="25" t="s">
        <v>63</v>
      </c>
      <c r="G110" s="27"/>
      <c r="H110" s="30"/>
    </row>
    <row r="111" spans="1:8" x14ac:dyDescent="0.2">
      <c r="A111" s="14">
        <v>41</v>
      </c>
      <c r="B111" t="s">
        <v>63</v>
      </c>
      <c r="D111" t="s">
        <v>62</v>
      </c>
      <c r="F111" s="25" t="s">
        <v>63</v>
      </c>
      <c r="G111" s="27"/>
      <c r="H111" s="30"/>
    </row>
    <row r="112" spans="1:8" x14ac:dyDescent="0.2">
      <c r="A112" s="14">
        <v>41.5</v>
      </c>
      <c r="B112" t="s">
        <v>63</v>
      </c>
      <c r="D112" t="s">
        <v>62</v>
      </c>
      <c r="F112" s="25" t="s">
        <v>63</v>
      </c>
      <c r="G112" s="27"/>
      <c r="H112" s="30"/>
    </row>
    <row r="113" spans="1:8" x14ac:dyDescent="0.2">
      <c r="A113" s="14">
        <v>42</v>
      </c>
      <c r="B113" t="s">
        <v>63</v>
      </c>
      <c r="D113" t="s">
        <v>63</v>
      </c>
      <c r="F113" s="25" t="s">
        <v>62</v>
      </c>
      <c r="G113" s="27"/>
      <c r="H113" s="30"/>
    </row>
    <row r="114" spans="1:8" x14ac:dyDescent="0.2">
      <c r="A114" s="14">
        <v>42.5</v>
      </c>
      <c r="B114" t="s">
        <v>62</v>
      </c>
      <c r="D114" t="s">
        <v>63</v>
      </c>
      <c r="F114" s="25" t="s">
        <v>63</v>
      </c>
      <c r="G114" s="27"/>
      <c r="H114" s="30"/>
    </row>
    <row r="115" spans="1:8" x14ac:dyDescent="0.2">
      <c r="A115" s="14">
        <v>43</v>
      </c>
      <c r="B115" t="s">
        <v>65</v>
      </c>
      <c r="D115" t="s">
        <v>63</v>
      </c>
      <c r="F115" s="25" t="s">
        <v>63</v>
      </c>
      <c r="G115" s="27"/>
      <c r="H115" s="30"/>
    </row>
    <row r="116" spans="1:8" x14ac:dyDescent="0.2">
      <c r="A116" s="14">
        <v>43.5</v>
      </c>
      <c r="B116" t="s">
        <v>65</v>
      </c>
      <c r="C116" t="s">
        <v>63</v>
      </c>
      <c r="D116" t="s">
        <v>63</v>
      </c>
      <c r="E116" t="s">
        <v>65</v>
      </c>
      <c r="F116" s="25" t="s">
        <v>65</v>
      </c>
      <c r="G116" s="27" t="s">
        <v>66</v>
      </c>
      <c r="H116" s="30" t="s">
        <v>63</v>
      </c>
    </row>
    <row r="117" spans="1:8" x14ac:dyDescent="0.2">
      <c r="A117" s="14">
        <v>44</v>
      </c>
      <c r="B117" t="s">
        <v>63</v>
      </c>
      <c r="D117" t="s">
        <v>63</v>
      </c>
      <c r="F117" s="25" t="s">
        <v>63</v>
      </c>
      <c r="G117" s="27"/>
      <c r="H117" s="30"/>
    </row>
    <row r="118" spans="1:8" x14ac:dyDescent="0.2">
      <c r="A118" s="14">
        <v>44.5</v>
      </c>
      <c r="B118" t="s">
        <v>66</v>
      </c>
      <c r="D118" t="s">
        <v>63</v>
      </c>
      <c r="F118" s="25" t="s">
        <v>63</v>
      </c>
      <c r="G118" s="27"/>
      <c r="H118" s="30"/>
    </row>
    <row r="119" spans="1:8" x14ac:dyDescent="0.2">
      <c r="A119" s="14">
        <v>45</v>
      </c>
      <c r="B119" t="s">
        <v>63</v>
      </c>
      <c r="D119" t="s">
        <v>63</v>
      </c>
      <c r="F119" s="25" t="s">
        <v>62</v>
      </c>
      <c r="G119" s="27"/>
      <c r="H119" s="30"/>
    </row>
    <row r="120" spans="1:8" x14ac:dyDescent="0.2">
      <c r="A120" s="14">
        <v>45.5</v>
      </c>
      <c r="B120" t="s">
        <v>65</v>
      </c>
      <c r="C120" t="s">
        <v>63</v>
      </c>
      <c r="D120" t="s">
        <v>62</v>
      </c>
      <c r="F120" s="25" t="s">
        <v>63</v>
      </c>
      <c r="G120" s="27"/>
      <c r="H120" s="30"/>
    </row>
    <row r="121" spans="1:8" x14ac:dyDescent="0.2">
      <c r="A121" s="14">
        <v>46</v>
      </c>
      <c r="B121" t="s">
        <v>62</v>
      </c>
      <c r="D121" t="s">
        <v>63</v>
      </c>
      <c r="F121" s="25" t="s">
        <v>63</v>
      </c>
      <c r="G121" s="27"/>
      <c r="H121" s="30"/>
    </row>
    <row r="122" spans="1:8" x14ac:dyDescent="0.2">
      <c r="A122" s="14">
        <v>46.5</v>
      </c>
      <c r="B122" t="s">
        <v>63</v>
      </c>
      <c r="D122" t="s">
        <v>62</v>
      </c>
      <c r="F122" s="25" t="s">
        <v>63</v>
      </c>
      <c r="G122" s="27"/>
      <c r="H122" s="30"/>
    </row>
    <row r="123" spans="1:8" x14ac:dyDescent="0.2">
      <c r="A123" s="14">
        <v>47</v>
      </c>
      <c r="B123" t="s">
        <v>65</v>
      </c>
      <c r="D123" t="s">
        <v>63</v>
      </c>
      <c r="F123" s="25" t="s">
        <v>65</v>
      </c>
      <c r="G123" s="27" t="s">
        <v>63</v>
      </c>
      <c r="H123" s="30"/>
    </row>
    <row r="124" spans="1:8" x14ac:dyDescent="0.2">
      <c r="A124" s="14">
        <v>47.5</v>
      </c>
      <c r="B124" t="s">
        <v>65</v>
      </c>
      <c r="C124" t="s">
        <v>63</v>
      </c>
      <c r="D124" t="s">
        <v>63</v>
      </c>
      <c r="F124" s="25" t="s">
        <v>65</v>
      </c>
      <c r="G124" s="27"/>
      <c r="H124" s="30"/>
    </row>
    <row r="125" spans="1:8" x14ac:dyDescent="0.2">
      <c r="A125" s="14">
        <v>48</v>
      </c>
      <c r="B125" t="s">
        <v>65</v>
      </c>
      <c r="C125" t="s">
        <v>63</v>
      </c>
      <c r="D125" t="s">
        <v>62</v>
      </c>
      <c r="F125" s="25" t="s">
        <v>62</v>
      </c>
      <c r="G125" s="27"/>
      <c r="H125" s="30"/>
    </row>
    <row r="126" spans="1:8" x14ac:dyDescent="0.2">
      <c r="A126" s="14">
        <v>48.5</v>
      </c>
      <c r="B126" t="s">
        <v>65</v>
      </c>
      <c r="D126" t="s">
        <v>62</v>
      </c>
      <c r="F126" s="25" t="s">
        <v>62</v>
      </c>
      <c r="G126" s="27"/>
      <c r="H126" s="30"/>
    </row>
    <row r="127" spans="1:8" x14ac:dyDescent="0.2">
      <c r="A127" s="14">
        <v>49</v>
      </c>
      <c r="B127" t="s">
        <v>65</v>
      </c>
      <c r="D127" t="s">
        <v>63</v>
      </c>
      <c r="F127" s="25" t="s">
        <v>63</v>
      </c>
      <c r="G127" s="27"/>
      <c r="H127" s="30"/>
    </row>
    <row r="128" spans="1:8" x14ac:dyDescent="0.2">
      <c r="A128" s="14">
        <v>49.5</v>
      </c>
      <c r="B128" t="s">
        <v>62</v>
      </c>
      <c r="D128" t="s">
        <v>62</v>
      </c>
      <c r="F128" s="25" t="s">
        <v>63</v>
      </c>
      <c r="G128" s="27"/>
      <c r="H128" s="30"/>
    </row>
    <row r="129" spans="1:8" x14ac:dyDescent="0.2">
      <c r="A129" s="14">
        <v>50</v>
      </c>
      <c r="B129" t="s">
        <v>65</v>
      </c>
      <c r="D129" t="s">
        <v>62</v>
      </c>
      <c r="F129" s="25" t="s">
        <v>62</v>
      </c>
      <c r="G129" s="27"/>
      <c r="H129" s="30"/>
    </row>
    <row r="130" spans="1:8" x14ac:dyDescent="0.2">
      <c r="A130" s="14">
        <v>50.5</v>
      </c>
      <c r="B130" t="s">
        <v>65</v>
      </c>
      <c r="C130" t="s">
        <v>63</v>
      </c>
      <c r="D130" t="s">
        <v>63</v>
      </c>
      <c r="F130" s="25" t="s">
        <v>63</v>
      </c>
      <c r="G130" s="27"/>
      <c r="H130" s="30"/>
    </row>
    <row r="131" spans="1:8" x14ac:dyDescent="0.2">
      <c r="A131" s="14">
        <v>51</v>
      </c>
      <c r="B131" t="s">
        <v>63</v>
      </c>
      <c r="D131" t="s">
        <v>63</v>
      </c>
      <c r="F131" s="25" t="s">
        <v>62</v>
      </c>
      <c r="G131" s="27"/>
      <c r="H131" s="30"/>
    </row>
    <row r="132" spans="1:8" x14ac:dyDescent="0.2">
      <c r="A132" s="14">
        <v>51.5</v>
      </c>
      <c r="B132" t="s">
        <v>63</v>
      </c>
      <c r="D132" t="s">
        <v>62</v>
      </c>
      <c r="F132" s="25" t="s">
        <v>63</v>
      </c>
      <c r="G132" s="27"/>
      <c r="H132" s="30"/>
    </row>
    <row r="133" spans="1:8" x14ac:dyDescent="0.2">
      <c r="A133" s="14">
        <v>52</v>
      </c>
      <c r="B133" t="s">
        <v>63</v>
      </c>
      <c r="D133" t="s">
        <v>62</v>
      </c>
      <c r="F133" s="25" t="s">
        <v>62</v>
      </c>
      <c r="G133" s="27"/>
      <c r="H133" s="30"/>
    </row>
    <row r="134" spans="1:8" x14ac:dyDescent="0.2">
      <c r="A134" s="14">
        <v>52.5</v>
      </c>
      <c r="B134" t="s">
        <v>66</v>
      </c>
      <c r="D134" t="s">
        <v>66</v>
      </c>
      <c r="F134" s="25" t="s">
        <v>63</v>
      </c>
      <c r="G134" s="27"/>
      <c r="H134" s="30"/>
    </row>
    <row r="135" spans="1:8" x14ac:dyDescent="0.2">
      <c r="A135" s="14">
        <v>53</v>
      </c>
      <c r="B135" t="s">
        <v>63</v>
      </c>
      <c r="D135" t="s">
        <v>63</v>
      </c>
      <c r="F135" s="25" t="s">
        <v>63</v>
      </c>
      <c r="G135" s="27"/>
      <c r="H135" s="30"/>
    </row>
    <row r="136" spans="1:8" x14ac:dyDescent="0.2">
      <c r="A136" s="14">
        <v>53.5</v>
      </c>
      <c r="B136" t="s">
        <v>62</v>
      </c>
      <c r="D136" t="s">
        <v>62</v>
      </c>
      <c r="F136" s="25" t="s">
        <v>63</v>
      </c>
      <c r="G136" s="27"/>
      <c r="H136" s="30"/>
    </row>
    <row r="137" spans="1:8" x14ac:dyDescent="0.2">
      <c r="A137" s="14">
        <v>54</v>
      </c>
      <c r="B137" t="s">
        <v>62</v>
      </c>
      <c r="D137" t="s">
        <v>63</v>
      </c>
      <c r="F137" s="25" t="s">
        <v>65</v>
      </c>
      <c r="G137" s="27"/>
      <c r="H137" s="30"/>
    </row>
    <row r="138" spans="1:8" x14ac:dyDescent="0.2">
      <c r="A138" s="14">
        <v>54.5</v>
      </c>
      <c r="B138" t="s">
        <v>62</v>
      </c>
      <c r="D138" t="s">
        <v>62</v>
      </c>
      <c r="F138" s="25" t="s">
        <v>62</v>
      </c>
      <c r="G138" s="27"/>
      <c r="H138" s="30"/>
    </row>
    <row r="139" spans="1:8" x14ac:dyDescent="0.2">
      <c r="A139" s="14">
        <v>55</v>
      </c>
      <c r="B139" t="s">
        <v>65</v>
      </c>
      <c r="C139" t="s">
        <v>63</v>
      </c>
      <c r="D139" t="s">
        <v>63</v>
      </c>
      <c r="F139" s="25" t="s">
        <v>63</v>
      </c>
      <c r="G139" s="27"/>
      <c r="H139" s="30"/>
    </row>
    <row r="140" spans="1:8" x14ac:dyDescent="0.2">
      <c r="A140" s="14">
        <v>55.5</v>
      </c>
      <c r="B140" t="s">
        <v>63</v>
      </c>
      <c r="D140" t="s">
        <v>63</v>
      </c>
      <c r="F140" s="25" t="s">
        <v>63</v>
      </c>
      <c r="G140" s="27"/>
      <c r="H140" s="30"/>
    </row>
    <row r="141" spans="1:8" x14ac:dyDescent="0.2">
      <c r="A141" s="14">
        <v>56</v>
      </c>
      <c r="B141" t="s">
        <v>65</v>
      </c>
      <c r="C141" t="s">
        <v>63</v>
      </c>
      <c r="D141" t="s">
        <v>63</v>
      </c>
      <c r="F141" s="25" t="s">
        <v>63</v>
      </c>
      <c r="G141" s="27"/>
      <c r="H141" s="30"/>
    </row>
    <row r="142" spans="1:8" x14ac:dyDescent="0.2">
      <c r="A142" s="14">
        <v>56.5</v>
      </c>
      <c r="B142" t="s">
        <v>63</v>
      </c>
      <c r="D142" t="s">
        <v>63</v>
      </c>
      <c r="F142" s="25" t="s">
        <v>63</v>
      </c>
      <c r="G142" s="27"/>
      <c r="H142" s="30"/>
    </row>
    <row r="143" spans="1:8" x14ac:dyDescent="0.2">
      <c r="A143" s="14">
        <v>57</v>
      </c>
      <c r="B143" t="s">
        <v>63</v>
      </c>
      <c r="D143" t="s">
        <v>63</v>
      </c>
      <c r="F143" s="25" t="s">
        <v>62</v>
      </c>
      <c r="G143" s="27"/>
      <c r="H143" s="30"/>
    </row>
    <row r="144" spans="1:8" x14ac:dyDescent="0.2">
      <c r="A144" s="14">
        <v>57.5</v>
      </c>
      <c r="B144" t="s">
        <v>63</v>
      </c>
      <c r="D144" t="s">
        <v>63</v>
      </c>
      <c r="F144" s="25" t="s">
        <v>63</v>
      </c>
      <c r="G144" s="27"/>
      <c r="H144" s="30"/>
    </row>
    <row r="145" spans="1:8" x14ac:dyDescent="0.2">
      <c r="A145" s="14">
        <v>58</v>
      </c>
      <c r="B145" t="s">
        <v>62</v>
      </c>
      <c r="D145" t="s">
        <v>63</v>
      </c>
      <c r="F145" s="25" t="s">
        <v>62</v>
      </c>
      <c r="G145" s="27"/>
      <c r="H145" s="30"/>
    </row>
    <row r="146" spans="1:8" x14ac:dyDescent="0.2">
      <c r="A146" s="14">
        <v>58.5</v>
      </c>
      <c r="B146" t="s">
        <v>63</v>
      </c>
      <c r="D146" t="s">
        <v>63</v>
      </c>
      <c r="F146" s="25" t="s">
        <v>62</v>
      </c>
      <c r="G146" s="27"/>
      <c r="H146" s="30"/>
    </row>
    <row r="147" spans="1:8" x14ac:dyDescent="0.2">
      <c r="A147" s="14">
        <v>59</v>
      </c>
      <c r="B147" t="s">
        <v>65</v>
      </c>
      <c r="C147" t="s">
        <v>63</v>
      </c>
      <c r="D147" t="s">
        <v>63</v>
      </c>
      <c r="F147" s="25" t="s">
        <v>62</v>
      </c>
      <c r="G147" s="27"/>
      <c r="H147" s="30"/>
    </row>
    <row r="148" spans="1:8" x14ac:dyDescent="0.2">
      <c r="A148" s="14">
        <v>59.5</v>
      </c>
      <c r="B148" t="s">
        <v>65</v>
      </c>
      <c r="C148" t="s">
        <v>63</v>
      </c>
      <c r="D148" t="s">
        <v>62</v>
      </c>
      <c r="F148" s="25" t="s">
        <v>62</v>
      </c>
      <c r="G148" s="27"/>
      <c r="H148" s="30"/>
    </row>
    <row r="149" spans="1:8" x14ac:dyDescent="0.2">
      <c r="A149" s="14">
        <v>60</v>
      </c>
      <c r="B149" t="s">
        <v>62</v>
      </c>
      <c r="D149" t="s">
        <v>62</v>
      </c>
      <c r="F149" s="25" t="s">
        <v>62</v>
      </c>
      <c r="G149" s="27"/>
      <c r="H149" s="30"/>
    </row>
    <row r="150" spans="1:8" x14ac:dyDescent="0.2">
      <c r="A150" s="14">
        <v>60.5</v>
      </c>
      <c r="B150" t="s">
        <v>63</v>
      </c>
      <c r="D150" t="s">
        <v>62</v>
      </c>
      <c r="F150" s="25" t="s">
        <v>62</v>
      </c>
      <c r="G150" s="27"/>
      <c r="H150" s="30"/>
    </row>
    <row r="151" spans="1:8" x14ac:dyDescent="0.2">
      <c r="A151" s="14">
        <v>61</v>
      </c>
      <c r="B151" t="s">
        <v>62</v>
      </c>
      <c r="D151" t="s">
        <v>63</v>
      </c>
      <c r="F151" s="25" t="s">
        <v>62</v>
      </c>
      <c r="G151" s="27"/>
      <c r="H151" s="30"/>
    </row>
    <row r="152" spans="1:8" x14ac:dyDescent="0.2">
      <c r="A152" s="14">
        <v>61.5</v>
      </c>
      <c r="B152" t="s">
        <v>65</v>
      </c>
      <c r="C152" t="s">
        <v>63</v>
      </c>
      <c r="D152" t="s">
        <v>63</v>
      </c>
      <c r="F152" s="25" t="s">
        <v>62</v>
      </c>
      <c r="G152" s="27"/>
      <c r="H152" s="30"/>
    </row>
    <row r="153" spans="1:8" x14ac:dyDescent="0.2">
      <c r="A153" s="14">
        <v>62</v>
      </c>
      <c r="B153" t="s">
        <v>65</v>
      </c>
      <c r="D153" t="s">
        <v>62</v>
      </c>
      <c r="F153" s="25" t="s">
        <v>62</v>
      </c>
      <c r="G153" s="27"/>
      <c r="H153" s="30"/>
    </row>
    <row r="154" spans="1:8" x14ac:dyDescent="0.2">
      <c r="A154" s="14">
        <v>62.5</v>
      </c>
      <c r="B154" t="s">
        <v>65</v>
      </c>
      <c r="D154" t="s">
        <v>63</v>
      </c>
      <c r="F154" s="25" t="s">
        <v>63</v>
      </c>
      <c r="G154" s="27"/>
      <c r="H154" s="30"/>
    </row>
    <row r="155" spans="1:8" x14ac:dyDescent="0.2">
      <c r="A155" s="14">
        <v>63</v>
      </c>
      <c r="B155" t="s">
        <v>65</v>
      </c>
      <c r="D155" t="s">
        <v>62</v>
      </c>
      <c r="F155" s="25" t="s">
        <v>62</v>
      </c>
      <c r="G155" s="27"/>
      <c r="H155" s="30"/>
    </row>
    <row r="156" spans="1:8" x14ac:dyDescent="0.2">
      <c r="A156" s="14">
        <v>63.5</v>
      </c>
      <c r="B156" t="s">
        <v>63</v>
      </c>
      <c r="D156" t="s">
        <v>63</v>
      </c>
      <c r="F156" s="25" t="s">
        <v>62</v>
      </c>
      <c r="G156" s="27"/>
      <c r="H156" s="30"/>
    </row>
    <row r="157" spans="1:8" x14ac:dyDescent="0.2">
      <c r="A157" s="14">
        <v>64</v>
      </c>
      <c r="B157" t="s">
        <v>65</v>
      </c>
      <c r="D157" t="s">
        <v>62</v>
      </c>
      <c r="F157" s="25" t="s">
        <v>62</v>
      </c>
      <c r="G157" s="27"/>
      <c r="H157" s="30"/>
    </row>
    <row r="158" spans="1:8" x14ac:dyDescent="0.2">
      <c r="A158" s="14">
        <v>64.5</v>
      </c>
      <c r="B158" t="s">
        <v>63</v>
      </c>
      <c r="D158" t="s">
        <v>63</v>
      </c>
      <c r="F158" s="25" t="s">
        <v>65</v>
      </c>
      <c r="G158" s="27"/>
      <c r="H158" s="30"/>
    </row>
    <row r="159" spans="1:8" x14ac:dyDescent="0.2">
      <c r="A159" s="14">
        <v>65</v>
      </c>
      <c r="B159" t="s">
        <v>62</v>
      </c>
      <c r="D159" t="s">
        <v>62</v>
      </c>
      <c r="F159" s="25" t="s">
        <v>62</v>
      </c>
      <c r="G159" s="27"/>
      <c r="H159" s="30"/>
    </row>
    <row r="160" spans="1:8" x14ac:dyDescent="0.2">
      <c r="A160" s="14">
        <v>65.5</v>
      </c>
      <c r="B160" t="s">
        <v>62</v>
      </c>
      <c r="D160" t="s">
        <v>62</v>
      </c>
      <c r="F160" s="25" t="s">
        <v>62</v>
      </c>
      <c r="G160" s="27"/>
      <c r="H160" s="30"/>
    </row>
    <row r="161" spans="1:8" x14ac:dyDescent="0.2">
      <c r="A161" s="14">
        <v>66</v>
      </c>
      <c r="B161" t="s">
        <v>65</v>
      </c>
      <c r="C161" t="s">
        <v>63</v>
      </c>
      <c r="D161" t="s">
        <v>63</v>
      </c>
      <c r="F161" s="25" t="s">
        <v>65</v>
      </c>
      <c r="G161" s="27" t="s">
        <v>63</v>
      </c>
      <c r="H161" s="30"/>
    </row>
    <row r="162" spans="1:8" x14ac:dyDescent="0.2">
      <c r="A162" s="14">
        <v>66.5</v>
      </c>
      <c r="B162" t="s">
        <v>65</v>
      </c>
      <c r="C162" t="s">
        <v>63</v>
      </c>
      <c r="D162" t="s">
        <v>62</v>
      </c>
      <c r="F162" s="25" t="s">
        <v>63</v>
      </c>
      <c r="G162" s="27"/>
      <c r="H162" s="30"/>
    </row>
    <row r="163" spans="1:8" x14ac:dyDescent="0.2">
      <c r="A163" s="14">
        <v>67</v>
      </c>
      <c r="B163" t="s">
        <v>69</v>
      </c>
      <c r="D163" t="s">
        <v>63</v>
      </c>
      <c r="F163" s="25" t="s">
        <v>62</v>
      </c>
      <c r="G163" s="27"/>
      <c r="H163" s="30"/>
    </row>
    <row r="164" spans="1:8" x14ac:dyDescent="0.2">
      <c r="A164" s="14">
        <v>67.5</v>
      </c>
      <c r="B164" t="s">
        <v>65</v>
      </c>
      <c r="D164" t="s">
        <v>63</v>
      </c>
      <c r="F164" s="25" t="s">
        <v>63</v>
      </c>
      <c r="G164" s="27"/>
      <c r="H164" s="30"/>
    </row>
    <row r="165" spans="1:8" x14ac:dyDescent="0.2">
      <c r="A165" s="14">
        <v>68</v>
      </c>
      <c r="B165" t="s">
        <v>65</v>
      </c>
      <c r="D165" t="s">
        <v>63</v>
      </c>
      <c r="F165" s="25" t="s">
        <v>62</v>
      </c>
      <c r="G165" s="27"/>
      <c r="H165" s="30"/>
    </row>
    <row r="166" spans="1:8" x14ac:dyDescent="0.2">
      <c r="A166" s="14">
        <v>68.5</v>
      </c>
      <c r="B166" t="s">
        <v>65</v>
      </c>
      <c r="D166" t="s">
        <v>63</v>
      </c>
      <c r="F166" s="25" t="s">
        <v>63</v>
      </c>
      <c r="G166" s="27"/>
      <c r="H166" s="30"/>
    </row>
    <row r="167" spans="1:8" x14ac:dyDescent="0.2">
      <c r="A167" s="14">
        <v>69</v>
      </c>
      <c r="B167" t="s">
        <v>62</v>
      </c>
      <c r="D167" t="s">
        <v>62</v>
      </c>
      <c r="F167" s="25" t="s">
        <v>65</v>
      </c>
      <c r="G167" s="27"/>
      <c r="H167" s="30"/>
    </row>
    <row r="168" spans="1:8" x14ac:dyDescent="0.2">
      <c r="A168" s="14">
        <v>69.5</v>
      </c>
      <c r="B168" t="s">
        <v>65</v>
      </c>
      <c r="C168" t="s">
        <v>64</v>
      </c>
      <c r="D168" t="s">
        <v>63</v>
      </c>
      <c r="F168" s="25" t="s">
        <v>63</v>
      </c>
      <c r="G168" s="27"/>
      <c r="H168" s="30"/>
    </row>
    <row r="169" spans="1:8" x14ac:dyDescent="0.2">
      <c r="A169" s="14">
        <v>70</v>
      </c>
      <c r="B169" t="s">
        <v>65</v>
      </c>
      <c r="C169" t="s">
        <v>69</v>
      </c>
      <c r="D169" t="s">
        <v>69</v>
      </c>
      <c r="F169" s="25" t="s">
        <v>62</v>
      </c>
      <c r="G169" s="27"/>
      <c r="H169" s="30"/>
    </row>
    <row r="170" spans="1:8" x14ac:dyDescent="0.2">
      <c r="A170" s="14">
        <v>70.5</v>
      </c>
      <c r="B170" t="s">
        <v>63</v>
      </c>
      <c r="D170" t="s">
        <v>63</v>
      </c>
      <c r="F170" s="25" t="s">
        <v>63</v>
      </c>
      <c r="G170" s="27"/>
      <c r="H170" s="30"/>
    </row>
    <row r="171" spans="1:8" x14ac:dyDescent="0.2">
      <c r="A171" s="14">
        <v>71</v>
      </c>
      <c r="B171" t="s">
        <v>65</v>
      </c>
      <c r="C171" t="s">
        <v>63</v>
      </c>
      <c r="D171" t="s">
        <v>63</v>
      </c>
      <c r="F171" s="25" t="s">
        <v>62</v>
      </c>
      <c r="G171" s="27"/>
      <c r="H171" s="30"/>
    </row>
    <row r="172" spans="1:8" x14ac:dyDescent="0.2">
      <c r="A172" s="14">
        <v>71.5</v>
      </c>
      <c r="B172" t="s">
        <v>62</v>
      </c>
      <c r="D172" t="s">
        <v>63</v>
      </c>
      <c r="F172" s="25" t="s">
        <v>63</v>
      </c>
      <c r="G172" s="27"/>
      <c r="H172" s="30"/>
    </row>
    <row r="173" spans="1:8" x14ac:dyDescent="0.2">
      <c r="A173" s="14">
        <v>72</v>
      </c>
      <c r="B173" t="s">
        <v>62</v>
      </c>
      <c r="D173" t="s">
        <v>63</v>
      </c>
      <c r="F173" s="25" t="s">
        <v>62</v>
      </c>
      <c r="G173" s="27"/>
      <c r="H173" s="30"/>
    </row>
    <row r="174" spans="1:8" x14ac:dyDescent="0.2">
      <c r="A174" s="14">
        <v>72.5</v>
      </c>
      <c r="B174" t="s">
        <v>62</v>
      </c>
      <c r="D174" t="s">
        <v>62</v>
      </c>
      <c r="F174" s="25" t="s">
        <v>63</v>
      </c>
      <c r="G174" s="27"/>
      <c r="H174" s="30"/>
    </row>
    <row r="175" spans="1:8" x14ac:dyDescent="0.2">
      <c r="A175" s="14">
        <v>73</v>
      </c>
      <c r="B175" t="s">
        <v>63</v>
      </c>
      <c r="D175" t="s">
        <v>63</v>
      </c>
      <c r="F175" s="25" t="s">
        <v>63</v>
      </c>
      <c r="G175" s="27"/>
      <c r="H175" s="30"/>
    </row>
    <row r="176" spans="1:8" x14ac:dyDescent="0.2">
      <c r="A176" s="14">
        <v>73.5</v>
      </c>
      <c r="B176" t="s">
        <v>62</v>
      </c>
      <c r="D176" t="s">
        <v>63</v>
      </c>
      <c r="F176" s="25" t="s">
        <v>63</v>
      </c>
      <c r="G176" s="27"/>
      <c r="H176" s="30"/>
    </row>
    <row r="177" spans="1:8" x14ac:dyDescent="0.2">
      <c r="A177" s="14">
        <v>74</v>
      </c>
      <c r="B177" t="s">
        <v>63</v>
      </c>
      <c r="D177" t="s">
        <v>63</v>
      </c>
      <c r="F177" s="25" t="s">
        <v>63</v>
      </c>
      <c r="G177" s="27"/>
      <c r="H177" s="30"/>
    </row>
    <row r="178" spans="1:8" x14ac:dyDescent="0.2">
      <c r="A178" s="14">
        <v>74.5</v>
      </c>
      <c r="B178" t="s">
        <v>63</v>
      </c>
      <c r="D178" t="s">
        <v>63</v>
      </c>
      <c r="F178" s="25" t="s">
        <v>63</v>
      </c>
      <c r="G178" s="27"/>
      <c r="H178" s="30"/>
    </row>
    <row r="179" spans="1:8" x14ac:dyDescent="0.2">
      <c r="A179" s="14">
        <v>75</v>
      </c>
      <c r="B179" t="s">
        <v>63</v>
      </c>
      <c r="C179" t="s">
        <v>65</v>
      </c>
      <c r="D179" t="s">
        <v>62</v>
      </c>
      <c r="F179" s="25" t="s">
        <v>62</v>
      </c>
      <c r="G179" s="27"/>
      <c r="H179" s="30"/>
    </row>
    <row r="180" spans="1:8" x14ac:dyDescent="0.2">
      <c r="A180" s="14">
        <v>75.5</v>
      </c>
      <c r="B180" t="s">
        <v>62</v>
      </c>
      <c r="D180" t="s">
        <v>63</v>
      </c>
      <c r="F180" s="25" t="s">
        <v>62</v>
      </c>
      <c r="G180" s="27"/>
      <c r="H180" s="30"/>
    </row>
    <row r="181" spans="1:8" x14ac:dyDescent="0.2">
      <c r="A181" s="14">
        <v>76</v>
      </c>
      <c r="B181" t="s">
        <v>65</v>
      </c>
      <c r="D181" t="s">
        <v>63</v>
      </c>
      <c r="F181" s="25" t="s">
        <v>62</v>
      </c>
      <c r="G181" s="27"/>
      <c r="H181" s="30"/>
    </row>
    <row r="182" spans="1:8" x14ac:dyDescent="0.2">
      <c r="A182" s="14">
        <v>76.5</v>
      </c>
      <c r="B182" t="s">
        <v>65</v>
      </c>
      <c r="D182" t="s">
        <v>62</v>
      </c>
      <c r="F182" s="25" t="s">
        <v>62</v>
      </c>
      <c r="G182" s="27"/>
      <c r="H182" s="30"/>
    </row>
    <row r="183" spans="1:8" x14ac:dyDescent="0.2">
      <c r="A183" s="14">
        <v>77</v>
      </c>
      <c r="B183" t="s">
        <v>62</v>
      </c>
      <c r="D183" t="s">
        <v>63</v>
      </c>
      <c r="F183" s="25" t="s">
        <v>62</v>
      </c>
      <c r="G183" s="27"/>
      <c r="H183" s="30"/>
    </row>
    <row r="184" spans="1:8" x14ac:dyDescent="0.2">
      <c r="A184" s="14">
        <v>77.5</v>
      </c>
      <c r="B184" t="s">
        <v>63</v>
      </c>
      <c r="D184" t="s">
        <v>62</v>
      </c>
      <c r="F184" s="25" t="s">
        <v>63</v>
      </c>
      <c r="G184" s="27"/>
      <c r="H184" s="30"/>
    </row>
    <row r="185" spans="1:8" x14ac:dyDescent="0.2">
      <c r="A185" s="14">
        <v>78</v>
      </c>
      <c r="B185" t="s">
        <v>62</v>
      </c>
      <c r="D185" t="s">
        <v>62</v>
      </c>
      <c r="F185" s="25" t="s">
        <v>62</v>
      </c>
      <c r="G185" s="27"/>
      <c r="H185" s="30"/>
    </row>
    <row r="186" spans="1:8" x14ac:dyDescent="0.2">
      <c r="A186" s="14">
        <v>78.5</v>
      </c>
      <c r="B186" t="s">
        <v>65</v>
      </c>
      <c r="C186" t="s">
        <v>63</v>
      </c>
      <c r="D186" t="s">
        <v>63</v>
      </c>
      <c r="F186" s="25" t="s">
        <v>63</v>
      </c>
      <c r="G186" s="27"/>
      <c r="H186" s="30"/>
    </row>
    <row r="187" spans="1:8" x14ac:dyDescent="0.2">
      <c r="A187" s="14">
        <v>79</v>
      </c>
      <c r="B187" t="s">
        <v>62</v>
      </c>
      <c r="D187" t="s">
        <v>63</v>
      </c>
      <c r="F187" s="25" t="s">
        <v>63</v>
      </c>
      <c r="G187" s="27"/>
      <c r="H187" s="30"/>
    </row>
    <row r="188" spans="1:8" x14ac:dyDescent="0.2">
      <c r="A188" s="14">
        <v>79.5</v>
      </c>
      <c r="B188" t="s">
        <v>62</v>
      </c>
      <c r="D188" t="s">
        <v>63</v>
      </c>
      <c r="F188" s="25" t="s">
        <v>63</v>
      </c>
      <c r="G188" s="27"/>
      <c r="H188" s="30"/>
    </row>
    <row r="189" spans="1:8" x14ac:dyDescent="0.2">
      <c r="A189" s="14">
        <v>80</v>
      </c>
      <c r="B189" t="s">
        <v>62</v>
      </c>
      <c r="D189" t="s">
        <v>63</v>
      </c>
      <c r="F189" s="25" t="s">
        <v>63</v>
      </c>
      <c r="G189" s="27"/>
      <c r="H189" s="30"/>
    </row>
    <row r="190" spans="1:8" x14ac:dyDescent="0.2">
      <c r="A190" s="14">
        <v>80.5</v>
      </c>
      <c r="B190" t="s">
        <v>62</v>
      </c>
      <c r="D190" t="s">
        <v>63</v>
      </c>
      <c r="F190" s="25" t="s">
        <v>63</v>
      </c>
      <c r="G190" s="27"/>
      <c r="H190" s="30"/>
    </row>
    <row r="191" spans="1:8" x14ac:dyDescent="0.2">
      <c r="A191" s="14">
        <v>81</v>
      </c>
      <c r="B191" t="s">
        <v>62</v>
      </c>
      <c r="D191" t="s">
        <v>63</v>
      </c>
      <c r="F191" s="25" t="s">
        <v>62</v>
      </c>
      <c r="G191" s="27"/>
      <c r="H191" s="30"/>
    </row>
    <row r="192" spans="1:8" x14ac:dyDescent="0.2">
      <c r="A192" s="14">
        <v>81.5</v>
      </c>
      <c r="B192" t="s">
        <v>62</v>
      </c>
      <c r="D192" t="s">
        <v>63</v>
      </c>
      <c r="F192" s="25" t="s">
        <v>63</v>
      </c>
      <c r="G192" s="27"/>
      <c r="H192" s="30"/>
    </row>
    <row r="193" spans="1:8" x14ac:dyDescent="0.2">
      <c r="A193" s="14">
        <v>82</v>
      </c>
      <c r="B193" t="s">
        <v>62</v>
      </c>
      <c r="D193" t="s">
        <v>63</v>
      </c>
      <c r="F193" s="25" t="s">
        <v>63</v>
      </c>
      <c r="G193" s="27"/>
      <c r="H193" s="30"/>
    </row>
    <row r="194" spans="1:8" x14ac:dyDescent="0.2">
      <c r="A194" s="14">
        <v>82.5</v>
      </c>
      <c r="B194" t="s">
        <v>62</v>
      </c>
      <c r="D194" t="s">
        <v>63</v>
      </c>
      <c r="F194" s="25" t="s">
        <v>63</v>
      </c>
      <c r="G194" s="27"/>
      <c r="H194" s="30"/>
    </row>
    <row r="195" spans="1:8" x14ac:dyDescent="0.2">
      <c r="A195" s="14">
        <v>83</v>
      </c>
      <c r="B195" t="s">
        <v>62</v>
      </c>
      <c r="D195" t="s">
        <v>63</v>
      </c>
      <c r="F195" s="25" t="s">
        <v>63</v>
      </c>
      <c r="G195" s="27"/>
      <c r="H195" s="30"/>
    </row>
    <row r="196" spans="1:8" x14ac:dyDescent="0.2">
      <c r="A196" s="14">
        <v>83.5</v>
      </c>
      <c r="B196" t="s">
        <v>65</v>
      </c>
      <c r="D196" t="s">
        <v>63</v>
      </c>
      <c r="F196" s="25" t="s">
        <v>63</v>
      </c>
      <c r="G196" s="27"/>
      <c r="H196" s="30"/>
    </row>
    <row r="197" spans="1:8" x14ac:dyDescent="0.2">
      <c r="A197" s="14">
        <v>84</v>
      </c>
      <c r="B197" t="s">
        <v>65</v>
      </c>
      <c r="D197" t="s">
        <v>62</v>
      </c>
      <c r="F197" s="25" t="s">
        <v>63</v>
      </c>
      <c r="G197" s="27"/>
      <c r="H197" s="30"/>
    </row>
    <row r="198" spans="1:8" x14ac:dyDescent="0.2">
      <c r="A198" s="14">
        <v>84.5</v>
      </c>
      <c r="B198" t="s">
        <v>62</v>
      </c>
      <c r="D198" t="s">
        <v>63</v>
      </c>
      <c r="F198" s="25" t="s">
        <v>62</v>
      </c>
      <c r="G198" s="27"/>
      <c r="H198" s="30"/>
    </row>
    <row r="199" spans="1:8" x14ac:dyDescent="0.2">
      <c r="A199" s="14">
        <v>85</v>
      </c>
      <c r="B199" t="s">
        <v>63</v>
      </c>
      <c r="D199" t="s">
        <v>63</v>
      </c>
      <c r="F199" s="25" t="s">
        <v>63</v>
      </c>
      <c r="G199" s="27"/>
      <c r="H199" s="30"/>
    </row>
    <row r="200" spans="1:8" x14ac:dyDescent="0.2">
      <c r="A200" s="14">
        <v>85.5</v>
      </c>
      <c r="B200" t="s">
        <v>65</v>
      </c>
      <c r="D200" t="s">
        <v>65</v>
      </c>
      <c r="E200" t="s">
        <v>63</v>
      </c>
      <c r="F200" s="25" t="s">
        <v>65</v>
      </c>
      <c r="G200" s="27"/>
      <c r="H200" s="30"/>
    </row>
    <row r="201" spans="1:8" x14ac:dyDescent="0.2">
      <c r="A201" s="14">
        <v>86</v>
      </c>
      <c r="B201" t="s">
        <v>65</v>
      </c>
      <c r="D201" t="s">
        <v>63</v>
      </c>
      <c r="F201" s="25" t="s">
        <v>62</v>
      </c>
      <c r="G201" s="27"/>
      <c r="H201" s="30"/>
    </row>
    <row r="202" spans="1:8" x14ac:dyDescent="0.2">
      <c r="A202" s="14">
        <v>86.5</v>
      </c>
      <c r="B202" t="s">
        <v>62</v>
      </c>
      <c r="D202" t="s">
        <v>62</v>
      </c>
      <c r="F202" s="25" t="s">
        <v>62</v>
      </c>
      <c r="G202" s="27"/>
      <c r="H202" s="30"/>
    </row>
    <row r="203" spans="1:8" x14ac:dyDescent="0.2">
      <c r="A203" s="14">
        <v>87</v>
      </c>
      <c r="B203" t="s">
        <v>62</v>
      </c>
      <c r="D203" t="s">
        <v>63</v>
      </c>
      <c r="F203" s="25" t="s">
        <v>62</v>
      </c>
      <c r="G203" s="27"/>
      <c r="H203" s="30"/>
    </row>
    <row r="204" spans="1:8" x14ac:dyDescent="0.2">
      <c r="A204" s="14">
        <v>87.5</v>
      </c>
      <c r="B204" t="s">
        <v>62</v>
      </c>
      <c r="D204" t="s">
        <v>63</v>
      </c>
      <c r="F204" s="25" t="s">
        <v>62</v>
      </c>
      <c r="G204" s="27"/>
      <c r="H204" s="30"/>
    </row>
    <row r="205" spans="1:8" x14ac:dyDescent="0.2">
      <c r="A205" s="14">
        <v>88</v>
      </c>
      <c r="B205" t="s">
        <v>62</v>
      </c>
      <c r="D205" t="s">
        <v>63</v>
      </c>
      <c r="F205" s="25" t="s">
        <v>62</v>
      </c>
      <c r="G205" s="27"/>
      <c r="H205" s="30"/>
    </row>
    <row r="206" spans="1:8" x14ac:dyDescent="0.2">
      <c r="A206" s="14">
        <v>88.5</v>
      </c>
      <c r="B206" t="s">
        <v>62</v>
      </c>
      <c r="D206" t="s">
        <v>63</v>
      </c>
      <c r="F206" s="25" t="s">
        <v>62</v>
      </c>
      <c r="G206" s="27"/>
      <c r="H206" s="30"/>
    </row>
    <row r="207" spans="1:8" x14ac:dyDescent="0.2">
      <c r="A207" s="14">
        <v>89</v>
      </c>
      <c r="B207" t="s">
        <v>62</v>
      </c>
      <c r="D207" t="s">
        <v>63</v>
      </c>
      <c r="F207" s="25" t="s">
        <v>62</v>
      </c>
      <c r="G207" s="27"/>
      <c r="H207" s="30"/>
    </row>
    <row r="208" spans="1:8" x14ac:dyDescent="0.2">
      <c r="A208" s="14">
        <v>89.5</v>
      </c>
      <c r="B208" t="s">
        <v>65</v>
      </c>
      <c r="C208" t="s">
        <v>63</v>
      </c>
      <c r="D208" t="s">
        <v>62</v>
      </c>
      <c r="F208" s="25" t="s">
        <v>62</v>
      </c>
      <c r="G208" s="27"/>
      <c r="H208" s="30"/>
    </row>
    <row r="209" spans="1:8" x14ac:dyDescent="0.2">
      <c r="A209" s="14">
        <v>90</v>
      </c>
      <c r="B209" t="s">
        <v>65</v>
      </c>
      <c r="D209" t="s">
        <v>62</v>
      </c>
      <c r="F209" s="25" t="s">
        <v>62</v>
      </c>
      <c r="G209" s="27"/>
      <c r="H209" s="30"/>
    </row>
    <row r="210" spans="1:8" x14ac:dyDescent="0.2">
      <c r="A210" s="14">
        <v>90.5</v>
      </c>
      <c r="B210" t="s">
        <v>63</v>
      </c>
      <c r="D210" t="s">
        <v>63</v>
      </c>
      <c r="F210" s="25" t="s">
        <v>62</v>
      </c>
      <c r="G210" s="27"/>
      <c r="H210" s="30"/>
    </row>
    <row r="211" spans="1:8" x14ac:dyDescent="0.2">
      <c r="A211" s="14">
        <v>91</v>
      </c>
      <c r="B211" t="s">
        <v>63</v>
      </c>
      <c r="D211" t="s">
        <v>63</v>
      </c>
      <c r="F211" s="25" t="s">
        <v>62</v>
      </c>
      <c r="G211" s="27"/>
      <c r="H211" s="30"/>
    </row>
    <row r="212" spans="1:8" x14ac:dyDescent="0.2">
      <c r="A212" s="14">
        <v>91.5</v>
      </c>
      <c r="B212" t="s">
        <v>65</v>
      </c>
      <c r="D212" t="s">
        <v>62</v>
      </c>
      <c r="F212" s="25" t="s">
        <v>62</v>
      </c>
      <c r="G212" s="27"/>
      <c r="H212" s="30"/>
    </row>
    <row r="213" spans="1:8" x14ac:dyDescent="0.2">
      <c r="A213" s="14">
        <v>92</v>
      </c>
      <c r="B213" t="s">
        <v>69</v>
      </c>
      <c r="C213" t="s">
        <v>63</v>
      </c>
      <c r="D213" t="s">
        <v>63</v>
      </c>
      <c r="F213" s="25" t="s">
        <v>62</v>
      </c>
      <c r="G213" s="27"/>
      <c r="H213" s="30"/>
    </row>
    <row r="214" spans="1:8" x14ac:dyDescent="0.2">
      <c r="A214" s="14">
        <v>92.5</v>
      </c>
      <c r="B214" t="s">
        <v>65</v>
      </c>
      <c r="C214" t="s">
        <v>63</v>
      </c>
      <c r="D214" t="s">
        <v>62</v>
      </c>
      <c r="F214" s="25" t="s">
        <v>62</v>
      </c>
      <c r="G214" s="27"/>
      <c r="H214" s="30"/>
    </row>
    <row r="215" spans="1:8" x14ac:dyDescent="0.2">
      <c r="A215" s="14">
        <v>93</v>
      </c>
      <c r="B215" t="s">
        <v>63</v>
      </c>
      <c r="D215" t="s">
        <v>63</v>
      </c>
      <c r="F215" s="25" t="s">
        <v>62</v>
      </c>
      <c r="G215" s="27"/>
      <c r="H215" s="30"/>
    </row>
    <row r="216" spans="1:8" x14ac:dyDescent="0.2">
      <c r="A216" s="14">
        <v>93.5</v>
      </c>
      <c r="B216" t="s">
        <v>65</v>
      </c>
      <c r="C216" t="s">
        <v>63</v>
      </c>
      <c r="D216" t="s">
        <v>62</v>
      </c>
      <c r="F216" s="25" t="s">
        <v>62</v>
      </c>
      <c r="G216" s="27"/>
      <c r="H216" s="30"/>
    </row>
    <row r="217" spans="1:8" x14ac:dyDescent="0.2">
      <c r="A217" s="14">
        <v>94</v>
      </c>
      <c r="B217" t="s">
        <v>62</v>
      </c>
      <c r="D217" t="s">
        <v>62</v>
      </c>
      <c r="F217" s="25" t="s">
        <v>63</v>
      </c>
      <c r="G217" s="27"/>
      <c r="H217" s="30"/>
    </row>
    <row r="218" spans="1:8" x14ac:dyDescent="0.2">
      <c r="A218" s="14">
        <v>94.5</v>
      </c>
      <c r="B218" t="s">
        <v>63</v>
      </c>
      <c r="D218" t="s">
        <v>63</v>
      </c>
      <c r="F218" s="25" t="s">
        <v>63</v>
      </c>
      <c r="G218" s="27"/>
      <c r="H218" s="30"/>
    </row>
    <row r="219" spans="1:8" x14ac:dyDescent="0.2">
      <c r="A219" s="14">
        <v>95</v>
      </c>
      <c r="B219" t="s">
        <v>65</v>
      </c>
      <c r="C219" t="s">
        <v>63</v>
      </c>
      <c r="D219" t="s">
        <v>62</v>
      </c>
      <c r="F219" s="25" t="s">
        <v>63</v>
      </c>
      <c r="G219" s="27"/>
      <c r="H219" s="30"/>
    </row>
    <row r="220" spans="1:8" x14ac:dyDescent="0.2">
      <c r="A220" s="14">
        <v>95.5</v>
      </c>
      <c r="B220" t="s">
        <v>65</v>
      </c>
      <c r="D220" t="s">
        <v>63</v>
      </c>
      <c r="F220" s="25" t="s">
        <v>62</v>
      </c>
      <c r="G220" s="27"/>
      <c r="H220" s="30"/>
    </row>
    <row r="221" spans="1:8" x14ac:dyDescent="0.2">
      <c r="A221" s="14">
        <v>96</v>
      </c>
      <c r="B221" t="s">
        <v>63</v>
      </c>
      <c r="D221" t="s">
        <v>63</v>
      </c>
      <c r="F221" s="25" t="s">
        <v>62</v>
      </c>
      <c r="G221" s="27"/>
      <c r="H221" s="30"/>
    </row>
    <row r="222" spans="1:8" x14ac:dyDescent="0.2">
      <c r="A222" s="14">
        <v>96.5</v>
      </c>
      <c r="B222" t="s">
        <v>65</v>
      </c>
      <c r="D222" t="s">
        <v>63</v>
      </c>
      <c r="F222" s="25" t="s">
        <v>65</v>
      </c>
      <c r="G222" s="27"/>
      <c r="H222" s="30"/>
    </row>
    <row r="223" spans="1:8" x14ac:dyDescent="0.2">
      <c r="A223" s="14">
        <v>97</v>
      </c>
      <c r="B223" t="s">
        <v>65</v>
      </c>
      <c r="D223" t="s">
        <v>63</v>
      </c>
      <c r="F223" s="25" t="s">
        <v>62</v>
      </c>
      <c r="G223" s="27"/>
      <c r="H223" s="30"/>
    </row>
    <row r="224" spans="1:8" x14ac:dyDescent="0.2">
      <c r="A224" s="14">
        <v>97.5</v>
      </c>
      <c r="B224" t="s">
        <v>65</v>
      </c>
      <c r="D224" t="s">
        <v>63</v>
      </c>
      <c r="F224" s="25" t="s">
        <v>62</v>
      </c>
      <c r="G224" s="27"/>
      <c r="H224" s="30"/>
    </row>
    <row r="225" spans="1:8" x14ac:dyDescent="0.2">
      <c r="A225" s="14">
        <v>98</v>
      </c>
      <c r="B225" t="s">
        <v>65</v>
      </c>
      <c r="D225" t="s">
        <v>63</v>
      </c>
      <c r="F225" s="25" t="s">
        <v>62</v>
      </c>
      <c r="G225" s="27"/>
      <c r="H225" s="30"/>
    </row>
    <row r="226" spans="1:8" x14ac:dyDescent="0.2">
      <c r="A226" s="14">
        <v>98.5</v>
      </c>
      <c r="B226" t="s">
        <v>65</v>
      </c>
      <c r="D226" t="s">
        <v>62</v>
      </c>
      <c r="F226" s="25" t="s">
        <v>62</v>
      </c>
      <c r="G226" s="27"/>
      <c r="H226" s="30"/>
    </row>
    <row r="227" spans="1:8" x14ac:dyDescent="0.2">
      <c r="A227" s="14">
        <v>99</v>
      </c>
      <c r="B227" t="s">
        <v>62</v>
      </c>
      <c r="D227" t="s">
        <v>63</v>
      </c>
      <c r="F227" s="25" t="s">
        <v>62</v>
      </c>
      <c r="G227" s="27"/>
      <c r="H227" s="30"/>
    </row>
    <row r="228" spans="1:8" x14ac:dyDescent="0.2">
      <c r="A228" s="14">
        <v>99.5</v>
      </c>
      <c r="B228" t="s">
        <v>65</v>
      </c>
      <c r="C228" t="s">
        <v>63</v>
      </c>
      <c r="D228" t="s">
        <v>62</v>
      </c>
      <c r="F228" s="25" t="s">
        <v>62</v>
      </c>
      <c r="G228" s="27"/>
      <c r="H228" s="30"/>
    </row>
    <row r="229" spans="1:8" x14ac:dyDescent="0.2">
      <c r="A229" s="14">
        <v>100</v>
      </c>
      <c r="B229" t="s">
        <v>62</v>
      </c>
      <c r="D229" t="s">
        <v>63</v>
      </c>
      <c r="F229" s="25" t="s">
        <v>63</v>
      </c>
      <c r="G229" s="27"/>
      <c r="H229" s="30"/>
    </row>
    <row r="230" spans="1:8" x14ac:dyDescent="0.2">
      <c r="A230" s="14">
        <v>100.5</v>
      </c>
      <c r="B230" t="s">
        <v>65</v>
      </c>
      <c r="D230" t="s">
        <v>62</v>
      </c>
      <c r="F230" s="25" t="s">
        <v>62</v>
      </c>
      <c r="G230" s="27"/>
      <c r="H230" s="30"/>
    </row>
    <row r="231" spans="1:8" x14ac:dyDescent="0.2">
      <c r="A231" s="14">
        <v>101</v>
      </c>
      <c r="B231" t="s">
        <v>62</v>
      </c>
      <c r="D231" t="s">
        <v>62</v>
      </c>
      <c r="F231" s="25" t="s">
        <v>62</v>
      </c>
      <c r="G231" s="27"/>
      <c r="H231" s="30"/>
    </row>
    <row r="232" spans="1:8" x14ac:dyDescent="0.2">
      <c r="A232" s="14">
        <v>101.5</v>
      </c>
      <c r="B232" t="s">
        <v>62</v>
      </c>
      <c r="D232" t="s">
        <v>63</v>
      </c>
      <c r="F232" s="25" t="s">
        <v>62</v>
      </c>
      <c r="G232" s="27"/>
      <c r="H232" s="30"/>
    </row>
    <row r="233" spans="1:8" x14ac:dyDescent="0.2">
      <c r="A233" s="14">
        <v>102</v>
      </c>
      <c r="B233" t="s">
        <v>65</v>
      </c>
      <c r="C233" t="s">
        <v>63</v>
      </c>
      <c r="D233" t="s">
        <v>62</v>
      </c>
      <c r="F233" s="25" t="s">
        <v>62</v>
      </c>
      <c r="G233" s="27"/>
      <c r="H233" s="30"/>
    </row>
    <row r="234" spans="1:8" x14ac:dyDescent="0.2">
      <c r="A234" s="14">
        <v>102.5</v>
      </c>
      <c r="B234" t="s">
        <v>63</v>
      </c>
      <c r="D234" t="s">
        <v>63</v>
      </c>
      <c r="F234" s="25" t="s">
        <v>63</v>
      </c>
      <c r="G234" s="27"/>
      <c r="H234" s="30"/>
    </row>
    <row r="235" spans="1:8" x14ac:dyDescent="0.2">
      <c r="A235" s="14">
        <v>103</v>
      </c>
      <c r="B235" t="s">
        <v>63</v>
      </c>
      <c r="D235" t="s">
        <v>63</v>
      </c>
      <c r="E235" t="s">
        <v>65</v>
      </c>
      <c r="F235" s="25" t="s">
        <v>62</v>
      </c>
      <c r="G235" s="27"/>
      <c r="H235" s="30"/>
    </row>
    <row r="236" spans="1:8" x14ac:dyDescent="0.2">
      <c r="A236" s="14">
        <v>103.5</v>
      </c>
      <c r="B236" t="s">
        <v>65</v>
      </c>
      <c r="D236" t="s">
        <v>63</v>
      </c>
      <c r="F236" s="25" t="s">
        <v>62</v>
      </c>
      <c r="G236" s="27"/>
      <c r="H236" s="30"/>
    </row>
    <row r="237" spans="1:8" x14ac:dyDescent="0.2">
      <c r="A237" s="14">
        <v>104</v>
      </c>
      <c r="B237" t="s">
        <v>63</v>
      </c>
      <c r="D237" t="s">
        <v>65</v>
      </c>
      <c r="F237" s="25" t="s">
        <v>62</v>
      </c>
      <c r="G237" s="27"/>
      <c r="H237" s="30"/>
    </row>
    <row r="238" spans="1:8" x14ac:dyDescent="0.2">
      <c r="A238" s="14">
        <v>104.5</v>
      </c>
      <c r="B238" t="s">
        <v>65</v>
      </c>
      <c r="C238" t="s">
        <v>63</v>
      </c>
      <c r="D238" t="s">
        <v>65</v>
      </c>
      <c r="F238" s="25" t="s">
        <v>62</v>
      </c>
      <c r="G238" s="27"/>
      <c r="H238" s="30"/>
    </row>
    <row r="239" spans="1:8" x14ac:dyDescent="0.2">
      <c r="A239" s="14">
        <v>105</v>
      </c>
      <c r="B239" t="s">
        <v>62</v>
      </c>
      <c r="D239" t="s">
        <v>63</v>
      </c>
      <c r="F239" s="25" t="s">
        <v>65</v>
      </c>
      <c r="G239" s="27"/>
      <c r="H239" s="30"/>
    </row>
    <row r="240" spans="1:8" x14ac:dyDescent="0.2">
      <c r="A240" s="14">
        <v>105.5</v>
      </c>
      <c r="B240" t="s">
        <v>65</v>
      </c>
      <c r="D240" t="s">
        <v>63</v>
      </c>
      <c r="F240" s="25" t="s">
        <v>65</v>
      </c>
      <c r="G240" s="27"/>
      <c r="H240" s="30"/>
    </row>
    <row r="241" spans="1:8" x14ac:dyDescent="0.2">
      <c r="A241" s="14">
        <v>106</v>
      </c>
      <c r="B241" t="s">
        <v>62</v>
      </c>
      <c r="D241" t="s">
        <v>63</v>
      </c>
      <c r="F241" s="25" t="s">
        <v>62</v>
      </c>
      <c r="G241" s="27"/>
      <c r="H241" s="30"/>
    </row>
    <row r="242" spans="1:8" x14ac:dyDescent="0.2">
      <c r="A242" s="14">
        <v>106.5</v>
      </c>
      <c r="B242" t="s">
        <v>62</v>
      </c>
      <c r="D242" t="s">
        <v>62</v>
      </c>
      <c r="F242" s="25" t="s">
        <v>62</v>
      </c>
      <c r="G242" s="27"/>
      <c r="H242" s="30"/>
    </row>
    <row r="243" spans="1:8" x14ac:dyDescent="0.2">
      <c r="A243" s="14">
        <v>107</v>
      </c>
      <c r="B243" t="s">
        <v>62</v>
      </c>
      <c r="D243" t="s">
        <v>62</v>
      </c>
      <c r="F243" s="25" t="s">
        <v>62</v>
      </c>
      <c r="G243" s="27"/>
      <c r="H243" s="30"/>
    </row>
    <row r="244" spans="1:8" x14ac:dyDescent="0.2">
      <c r="A244" s="14">
        <v>107.5</v>
      </c>
      <c r="B244" t="s">
        <v>62</v>
      </c>
      <c r="D244" t="s">
        <v>62</v>
      </c>
      <c r="F244" s="25" t="s">
        <v>62</v>
      </c>
      <c r="G244" s="27"/>
      <c r="H244" s="30"/>
    </row>
    <row r="245" spans="1:8" x14ac:dyDescent="0.2">
      <c r="A245" s="14">
        <v>108</v>
      </c>
      <c r="B245" t="s">
        <v>62</v>
      </c>
      <c r="D245" t="s">
        <v>62</v>
      </c>
      <c r="F245" s="25" t="s">
        <v>62</v>
      </c>
      <c r="G245" s="27"/>
      <c r="H245" s="30"/>
    </row>
    <row r="246" spans="1:8" x14ac:dyDescent="0.2">
      <c r="A246" s="14">
        <v>108.5</v>
      </c>
      <c r="B246" t="s">
        <v>62</v>
      </c>
      <c r="D246" t="s">
        <v>62</v>
      </c>
      <c r="F246" s="25" t="s">
        <v>62</v>
      </c>
      <c r="G246" s="27"/>
      <c r="H246" s="30"/>
    </row>
    <row r="247" spans="1:8" x14ac:dyDescent="0.2">
      <c r="A247" s="14">
        <v>109</v>
      </c>
      <c r="B247" t="s">
        <v>62</v>
      </c>
      <c r="D247" t="s">
        <v>63</v>
      </c>
      <c r="F247" s="25" t="s">
        <v>63</v>
      </c>
      <c r="G247" s="27"/>
      <c r="H247" s="30"/>
    </row>
    <row r="248" spans="1:8" x14ac:dyDescent="0.2">
      <c r="A248" s="14">
        <v>109.5</v>
      </c>
      <c r="B248" t="s">
        <v>62</v>
      </c>
      <c r="D248" t="s">
        <v>63</v>
      </c>
      <c r="F248" s="25" t="s">
        <v>63</v>
      </c>
      <c r="G248" s="27"/>
      <c r="H248" s="30"/>
    </row>
    <row r="249" spans="1:8" x14ac:dyDescent="0.2">
      <c r="A249" s="14">
        <v>110</v>
      </c>
      <c r="B249" t="s">
        <v>62</v>
      </c>
      <c r="D249" t="s">
        <v>62</v>
      </c>
      <c r="F249" s="25" t="s">
        <v>62</v>
      </c>
      <c r="G249" s="27"/>
      <c r="H249" s="30"/>
    </row>
    <row r="250" spans="1:8" x14ac:dyDescent="0.2">
      <c r="A250" s="14">
        <v>110.5</v>
      </c>
      <c r="B250" t="s">
        <v>62</v>
      </c>
      <c r="D250" t="s">
        <v>65</v>
      </c>
      <c r="E250" t="s">
        <v>63</v>
      </c>
      <c r="F250" s="25" t="s">
        <v>65</v>
      </c>
      <c r="G250" s="27"/>
      <c r="H250" s="30"/>
    </row>
    <row r="251" spans="1:8" x14ac:dyDescent="0.2">
      <c r="A251" s="14">
        <v>111</v>
      </c>
      <c r="B251" t="s">
        <v>65</v>
      </c>
      <c r="D251" t="s">
        <v>63</v>
      </c>
      <c r="F251" s="25" t="s">
        <v>63</v>
      </c>
      <c r="G251" s="27"/>
      <c r="H251" s="30"/>
    </row>
    <row r="252" spans="1:8" x14ac:dyDescent="0.2">
      <c r="A252" s="14">
        <v>111.5</v>
      </c>
      <c r="B252" t="s">
        <v>63</v>
      </c>
      <c r="D252" t="s">
        <v>63</v>
      </c>
      <c r="F252" s="25" t="s">
        <v>63</v>
      </c>
      <c r="G252" s="27"/>
      <c r="H252" s="30"/>
    </row>
    <row r="253" spans="1:8" x14ac:dyDescent="0.2">
      <c r="A253" s="14">
        <v>112</v>
      </c>
      <c r="B253" t="s">
        <v>65</v>
      </c>
      <c r="D253" t="s">
        <v>63</v>
      </c>
      <c r="F253" s="25" t="s">
        <v>63</v>
      </c>
      <c r="G253" s="27"/>
      <c r="H253" s="30"/>
    </row>
    <row r="254" spans="1:8" x14ac:dyDescent="0.2">
      <c r="A254" s="14">
        <v>112.5</v>
      </c>
      <c r="B254" t="s">
        <v>63</v>
      </c>
      <c r="D254" t="s">
        <v>63</v>
      </c>
      <c r="F254" s="25" t="s">
        <v>62</v>
      </c>
      <c r="G254" s="27"/>
      <c r="H254" s="30"/>
    </row>
    <row r="255" spans="1:8" x14ac:dyDescent="0.2">
      <c r="A255" s="14">
        <v>113</v>
      </c>
      <c r="B255" t="s">
        <v>63</v>
      </c>
      <c r="D255" t="s">
        <v>63</v>
      </c>
      <c r="F255" s="25" t="s">
        <v>62</v>
      </c>
      <c r="G255" s="27"/>
      <c r="H255" s="30"/>
    </row>
    <row r="256" spans="1:8" x14ac:dyDescent="0.2">
      <c r="A256" s="14">
        <v>113.5</v>
      </c>
      <c r="B256" t="s">
        <v>62</v>
      </c>
      <c r="D256" t="s">
        <v>63</v>
      </c>
      <c r="F256" s="25" t="s">
        <v>62</v>
      </c>
      <c r="G256" s="27"/>
      <c r="H256" s="30"/>
    </row>
    <row r="257" spans="1:8" x14ac:dyDescent="0.2">
      <c r="A257" s="14">
        <v>114</v>
      </c>
      <c r="B257" t="s">
        <v>62</v>
      </c>
      <c r="D257" t="s">
        <v>63</v>
      </c>
      <c r="F257" s="25" t="s">
        <v>62</v>
      </c>
      <c r="G257" s="27"/>
      <c r="H257" s="30"/>
    </row>
    <row r="258" spans="1:8" x14ac:dyDescent="0.2">
      <c r="A258" s="14">
        <v>114.5</v>
      </c>
      <c r="B258" t="s">
        <v>62</v>
      </c>
      <c r="D258" t="s">
        <v>62</v>
      </c>
      <c r="F258" s="25" t="s">
        <v>62</v>
      </c>
      <c r="G258" s="27"/>
      <c r="H258" s="30"/>
    </row>
    <row r="259" spans="1:8" x14ac:dyDescent="0.2">
      <c r="A259" s="14">
        <v>115</v>
      </c>
      <c r="B259" t="s">
        <v>62</v>
      </c>
      <c r="D259" t="s">
        <v>62</v>
      </c>
      <c r="F259" s="25" t="s">
        <v>62</v>
      </c>
      <c r="G259" s="27"/>
      <c r="H259" s="30"/>
    </row>
    <row r="260" spans="1:8" x14ac:dyDescent="0.2">
      <c r="A260" s="14">
        <v>115.5</v>
      </c>
      <c r="B260" t="s">
        <v>62</v>
      </c>
      <c r="D260" t="s">
        <v>62</v>
      </c>
      <c r="F260" s="25" t="s">
        <v>62</v>
      </c>
      <c r="G260" s="27"/>
      <c r="H260" s="30"/>
    </row>
    <row r="261" spans="1:8" x14ac:dyDescent="0.2">
      <c r="A261" s="14">
        <v>116</v>
      </c>
      <c r="B261" t="s">
        <v>62</v>
      </c>
      <c r="D261" t="s">
        <v>63</v>
      </c>
      <c r="F261" s="25" t="s">
        <v>62</v>
      </c>
      <c r="G261" s="27"/>
      <c r="H261" s="30"/>
    </row>
    <row r="262" spans="1:8" x14ac:dyDescent="0.2">
      <c r="A262" s="14">
        <v>116.5</v>
      </c>
      <c r="B262" t="s">
        <v>62</v>
      </c>
      <c r="D262" t="s">
        <v>62</v>
      </c>
      <c r="F262" s="25" t="s">
        <v>63</v>
      </c>
      <c r="G262" s="27"/>
      <c r="H262" s="30"/>
    </row>
    <row r="263" spans="1:8" x14ac:dyDescent="0.2">
      <c r="A263" s="14">
        <v>117</v>
      </c>
      <c r="B263" t="s">
        <v>62</v>
      </c>
      <c r="D263" t="s">
        <v>63</v>
      </c>
      <c r="F263" s="25" t="s">
        <v>62</v>
      </c>
      <c r="G263" s="27"/>
      <c r="H263" s="30"/>
    </row>
    <row r="264" spans="1:8" x14ac:dyDescent="0.2">
      <c r="A264" s="14">
        <v>117.5</v>
      </c>
      <c r="B264" t="s">
        <v>64</v>
      </c>
      <c r="C264" t="s">
        <v>63</v>
      </c>
      <c r="D264" t="s">
        <v>63</v>
      </c>
      <c r="F264" s="25" t="s">
        <v>62</v>
      </c>
      <c r="G264" s="27"/>
      <c r="H264" s="30"/>
    </row>
    <row r="265" spans="1:8" x14ac:dyDescent="0.2">
      <c r="A265" s="14">
        <v>118</v>
      </c>
      <c r="B265" t="s">
        <v>62</v>
      </c>
      <c r="D265" t="s">
        <v>63</v>
      </c>
      <c r="F265" s="25" t="s">
        <v>62</v>
      </c>
      <c r="G265" s="27"/>
      <c r="H265" s="30"/>
    </row>
    <row r="266" spans="1:8" x14ac:dyDescent="0.2">
      <c r="A266" s="14">
        <v>118.5</v>
      </c>
      <c r="B266" t="s">
        <v>62</v>
      </c>
      <c r="D266" t="s">
        <v>63</v>
      </c>
      <c r="F266" s="25" t="s">
        <v>63</v>
      </c>
      <c r="G266" s="27"/>
      <c r="H266" s="30"/>
    </row>
    <row r="267" spans="1:8" x14ac:dyDescent="0.2">
      <c r="A267" s="14">
        <v>119</v>
      </c>
      <c r="B267" t="s">
        <v>62</v>
      </c>
      <c r="D267" t="s">
        <v>63</v>
      </c>
      <c r="F267" s="25" t="s">
        <v>62</v>
      </c>
      <c r="G267" s="27"/>
      <c r="H267" s="30"/>
    </row>
    <row r="268" spans="1:8" x14ac:dyDescent="0.2">
      <c r="A268" s="14">
        <v>119.5</v>
      </c>
      <c r="B268" t="s">
        <v>63</v>
      </c>
      <c r="D268" t="s">
        <v>62</v>
      </c>
      <c r="F268" s="25" t="s">
        <v>62</v>
      </c>
      <c r="G268" s="27"/>
      <c r="H268" s="30"/>
    </row>
    <row r="269" spans="1:8" x14ac:dyDescent="0.2">
      <c r="A269" s="14">
        <v>120</v>
      </c>
      <c r="B269" t="s">
        <v>62</v>
      </c>
      <c r="D269" t="s">
        <v>62</v>
      </c>
      <c r="F269" s="25" t="s">
        <v>62</v>
      </c>
      <c r="G269" s="27"/>
      <c r="H269" s="30"/>
    </row>
    <row r="272" spans="1:8" x14ac:dyDescent="0.2">
      <c r="A272" s="19" t="s">
        <v>72</v>
      </c>
      <c r="B272" s="15">
        <v>2006</v>
      </c>
      <c r="D272" s="15">
        <v>2008</v>
      </c>
      <c r="F272" s="15">
        <v>2010</v>
      </c>
    </row>
    <row r="273" spans="1:6" x14ac:dyDescent="0.2">
      <c r="A273" s="18" t="s">
        <v>65</v>
      </c>
      <c r="B273">
        <f>COUNTIF(B29:C270,"RKAL")</f>
        <v>62</v>
      </c>
      <c r="D273">
        <f>COUNTIF(D29:E269,"RKAL")</f>
        <v>8</v>
      </c>
      <c r="F273">
        <f>COUNTIF(F29:H269,"RKAL")</f>
        <v>12</v>
      </c>
    </row>
    <row r="274" spans="1:6" x14ac:dyDescent="0.2">
      <c r="A274" s="18" t="s">
        <v>67</v>
      </c>
      <c r="B274">
        <f>COUNTIF(B29:C269,"RKDO")</f>
        <v>0</v>
      </c>
      <c r="D274">
        <f>COUNTIF(D29:E269,"RKDO")</f>
        <v>0</v>
      </c>
      <c r="F274">
        <f>COUNTIF(F29:H269,"RKDO")</f>
        <v>0</v>
      </c>
    </row>
    <row r="275" spans="1:6" x14ac:dyDescent="0.2">
      <c r="A275" s="18" t="s">
        <v>64</v>
      </c>
      <c r="B275">
        <f>COUNTIF(B29:C269,"RKDE")</f>
        <v>5</v>
      </c>
      <c r="D275">
        <f>COUNTIF(D29:E269,"RKDE")</f>
        <v>1</v>
      </c>
      <c r="F275">
        <f>COUNTIF(F29:H269,"RKDE")</f>
        <v>0</v>
      </c>
    </row>
    <row r="276" spans="1:6" x14ac:dyDescent="0.2">
      <c r="A276" s="18" t="s">
        <v>71</v>
      </c>
      <c r="B276">
        <f>COUNTIF(B29:C269,"PP")</f>
        <v>0</v>
      </c>
      <c r="D276">
        <f>COUNTIF(D29:E269,"PP")</f>
        <v>0</v>
      </c>
      <c r="F276">
        <f>COUNTIF(F29:H269,"PP")</f>
        <v>0</v>
      </c>
    </row>
    <row r="277" spans="1:6" x14ac:dyDescent="0.2">
      <c r="A277" s="18" t="s">
        <v>63</v>
      </c>
      <c r="B277">
        <f>COUNTIF(B29:C269,"KO")</f>
        <v>103</v>
      </c>
      <c r="D277">
        <f>COUNTIF(D29:E269,"KO")</f>
        <v>148</v>
      </c>
      <c r="F277">
        <f>COUNTIF(F29:H269,"KO")</f>
        <v>109</v>
      </c>
    </row>
    <row r="278" spans="1:6" x14ac:dyDescent="0.2">
      <c r="A278" s="18" t="s">
        <v>62</v>
      </c>
      <c r="B278">
        <f>COUNTIF(B29:C269,"BALI")</f>
        <v>98</v>
      </c>
      <c r="D278">
        <f>COUNTIF(D29:E269,"BALI")</f>
        <v>87</v>
      </c>
      <c r="F278">
        <f>COUNTIF(F29:H269,"BALI")</f>
        <v>121</v>
      </c>
    </row>
    <row r="279" spans="1:6" x14ac:dyDescent="0.2">
      <c r="A279" s="18" t="s">
        <v>66</v>
      </c>
      <c r="B279">
        <f>COUNTIF(B29:C269,"SG")</f>
        <v>2</v>
      </c>
      <c r="D279">
        <f>COUNTIF(D29:E269,"SG")</f>
        <v>1</v>
      </c>
      <c r="F279">
        <f>COUNTIF(F29:H269,"SG")</f>
        <v>2</v>
      </c>
    </row>
    <row r="280" spans="1:6" x14ac:dyDescent="0.2">
      <c r="A280" s="18" t="s">
        <v>68</v>
      </c>
      <c r="B280">
        <f>COUNTIF(B29:C269,"WW")</f>
        <v>0</v>
      </c>
      <c r="D280">
        <f>COUNTIF(D29:E269,"WW")</f>
        <v>0</v>
      </c>
      <c r="F280">
        <f>COUNTIF(F29:H269,"WW")</f>
        <v>0</v>
      </c>
    </row>
    <row r="281" spans="1:6" x14ac:dyDescent="0.2">
      <c r="A281" s="18" t="s">
        <v>70</v>
      </c>
      <c r="B281">
        <f>COUNTIF(B29:C269,"AS")</f>
        <v>0</v>
      </c>
      <c r="D281">
        <f>COUNTIF(D29:E269,"AS")</f>
        <v>0</v>
      </c>
      <c r="F281">
        <f>COUNTIF(F29:H269,"AS")</f>
        <v>0</v>
      </c>
    </row>
    <row r="282" spans="1:6" x14ac:dyDescent="0.2">
      <c r="A282" s="18" t="s">
        <v>69</v>
      </c>
      <c r="B282">
        <f>COUNTIF(B29:C269,"PS")</f>
        <v>3</v>
      </c>
      <c r="D282">
        <f>COUNTIF(D29:E269,"PS")</f>
        <v>1</v>
      </c>
      <c r="F282">
        <f>COUNTIF(F29:H269,"PS")</f>
        <v>1</v>
      </c>
    </row>
    <row r="284" spans="1:6" x14ac:dyDescent="0.2">
      <c r="A284" s="18" t="s">
        <v>102</v>
      </c>
      <c r="B284">
        <f>SUM(B273:B282)</f>
        <v>273</v>
      </c>
      <c r="D284">
        <f>SUM(D273:D282)</f>
        <v>246</v>
      </c>
      <c r="F284">
        <f>SUM(F273:F282)</f>
        <v>245</v>
      </c>
    </row>
  </sheetData>
  <phoneticPr fontId="2" type="noConversion"/>
  <pageMargins left="0.75" right="0.75" top="1" bottom="1" header="0.5" footer="0.5"/>
  <pageSetup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1"/>
  <sheetViews>
    <sheetView workbookViewId="0">
      <pane xSplit="1" topLeftCell="L1" activePane="topRight" state="frozen"/>
      <selection activeCell="A19" sqref="A19"/>
      <selection pane="topRight" activeCell="X20" sqref="X20"/>
    </sheetView>
  </sheetViews>
  <sheetFormatPr defaultRowHeight="12.75" x14ac:dyDescent="0.2"/>
  <cols>
    <col min="1" max="1" width="25" customWidth="1"/>
  </cols>
  <sheetData>
    <row r="1" spans="1:6" ht="15.75" x14ac:dyDescent="0.25">
      <c r="A1" s="1" t="s">
        <v>45</v>
      </c>
    </row>
    <row r="2" spans="1:6" ht="12.75" customHeight="1" x14ac:dyDescent="0.25">
      <c r="A2" s="1"/>
    </row>
    <row r="3" spans="1:6" s="36" customFormat="1" ht="12.75" customHeight="1" x14ac:dyDescent="0.2">
      <c r="A3" s="17" t="s">
        <v>143</v>
      </c>
    </row>
    <row r="4" spans="1:6" s="36" customFormat="1" ht="12.75" customHeight="1" x14ac:dyDescent="0.2">
      <c r="A4" s="36" t="s">
        <v>144</v>
      </c>
      <c r="E4" s="36" t="s">
        <v>145</v>
      </c>
    </row>
    <row r="5" spans="1:6" s="36" customFormat="1" ht="12.75" customHeight="1" x14ac:dyDescent="0.2">
      <c r="A5" s="36" t="s">
        <v>146</v>
      </c>
      <c r="F5" s="58">
        <v>40049</v>
      </c>
    </row>
    <row r="6" spans="1:6" s="36" customFormat="1" ht="12.75" customHeight="1" x14ac:dyDescent="0.2">
      <c r="A6" s="36" t="s">
        <v>167</v>
      </c>
      <c r="F6" s="58">
        <v>40428</v>
      </c>
    </row>
    <row r="7" spans="1:6" s="36" customFormat="1" ht="12.75" customHeight="1" x14ac:dyDescent="0.2">
      <c r="A7" s="36" t="s">
        <v>196</v>
      </c>
      <c r="F7" s="58">
        <v>40805</v>
      </c>
    </row>
    <row r="8" spans="1:6" s="36" customFormat="1" ht="12.75" customHeight="1" x14ac:dyDescent="0.2">
      <c r="A8" s="36" t="s">
        <v>213</v>
      </c>
      <c r="F8" s="58">
        <v>41141</v>
      </c>
    </row>
    <row r="9" spans="1:6" s="36" customFormat="1" ht="12.75" customHeight="1" x14ac:dyDescent="0.2">
      <c r="A9" s="36" t="s">
        <v>228</v>
      </c>
      <c r="F9" s="58">
        <v>41522</v>
      </c>
    </row>
    <row r="10" spans="1:6" s="36" customFormat="1" ht="12.75" customHeight="1" x14ac:dyDescent="0.2">
      <c r="A10" s="128" t="s">
        <v>290</v>
      </c>
      <c r="F10" s="58">
        <v>41878</v>
      </c>
    </row>
    <row r="11" spans="1:6" s="36" customFormat="1" ht="12.75" customHeight="1" x14ac:dyDescent="0.2">
      <c r="A11" s="36" t="s">
        <v>266</v>
      </c>
      <c r="F11" s="58">
        <v>42244</v>
      </c>
    </row>
    <row r="12" spans="1:6" s="36" customFormat="1" ht="12.75" customHeight="1" x14ac:dyDescent="0.2">
      <c r="A12" s="128" t="s">
        <v>305</v>
      </c>
      <c r="F12" s="58">
        <v>42605</v>
      </c>
    </row>
    <row r="13" spans="1:6" s="36" customFormat="1" ht="12.75" customHeight="1" x14ac:dyDescent="0.2">
      <c r="A13" s="128" t="s">
        <v>306</v>
      </c>
      <c r="F13" s="58">
        <v>42964</v>
      </c>
    </row>
    <row r="14" spans="1:6" s="36" customFormat="1" ht="12.75" customHeight="1" x14ac:dyDescent="0.2"/>
    <row r="15" spans="1:6" s="36" customFormat="1" ht="12.75" customHeight="1" x14ac:dyDescent="0.2">
      <c r="A15" s="36" t="s">
        <v>162</v>
      </c>
    </row>
    <row r="16" spans="1:6" s="36" customFormat="1" ht="12.75" customHeight="1" x14ac:dyDescent="0.2">
      <c r="A16" s="36" t="s">
        <v>204</v>
      </c>
    </row>
    <row r="17" spans="1:20" s="36" customFormat="1" ht="12.75" customHeight="1" x14ac:dyDescent="0.2">
      <c r="A17" s="53"/>
    </row>
    <row r="18" spans="1:20" s="36" customFormat="1" ht="24" customHeight="1" x14ac:dyDescent="0.2">
      <c r="A18" s="5" t="s">
        <v>4</v>
      </c>
      <c r="B18" s="7" t="s">
        <v>147</v>
      </c>
      <c r="C18" s="4" t="s">
        <v>148</v>
      </c>
      <c r="D18" s="6" t="s">
        <v>149</v>
      </c>
      <c r="E18" s="4" t="s">
        <v>179</v>
      </c>
      <c r="F18" s="6" t="s">
        <v>180</v>
      </c>
      <c r="G18" s="6" t="s">
        <v>149</v>
      </c>
      <c r="H18" s="4" t="s">
        <v>208</v>
      </c>
      <c r="I18" s="7" t="s">
        <v>209</v>
      </c>
      <c r="J18" s="6" t="s">
        <v>149</v>
      </c>
      <c r="K18" s="4" t="s">
        <v>227</v>
      </c>
      <c r="L18" s="7" t="s">
        <v>229</v>
      </c>
      <c r="M18" s="6" t="s">
        <v>149</v>
      </c>
      <c r="N18" s="4" t="s">
        <v>255</v>
      </c>
      <c r="O18" s="7" t="s">
        <v>256</v>
      </c>
      <c r="P18" s="6" t="s">
        <v>149</v>
      </c>
      <c r="Q18" s="4" t="s">
        <v>261</v>
      </c>
      <c r="R18" s="5" t="s">
        <v>286</v>
      </c>
      <c r="S18" s="5" t="s">
        <v>300</v>
      </c>
      <c r="T18" s="4" t="s">
        <v>313</v>
      </c>
    </row>
    <row r="19" spans="1:20" s="36" customFormat="1" ht="12.75" customHeight="1" x14ac:dyDescent="0.2">
      <c r="A19" t="s">
        <v>5</v>
      </c>
      <c r="B19" s="8">
        <v>5</v>
      </c>
      <c r="C19" s="59">
        <v>1</v>
      </c>
      <c r="D19" s="66">
        <f>(C19-B19)/B19</f>
        <v>-0.8</v>
      </c>
      <c r="E19" s="59">
        <v>1</v>
      </c>
      <c r="F19" s="72">
        <f>(E19-C19)/C19</f>
        <v>0</v>
      </c>
      <c r="G19" s="72">
        <f>(E19-B19)/B19</f>
        <v>-0.8</v>
      </c>
      <c r="H19" s="59">
        <v>0</v>
      </c>
      <c r="I19" s="72">
        <f>(H19-E19)/E19</f>
        <v>-1</v>
      </c>
      <c r="J19" s="72">
        <f>(H19-B19)/B19</f>
        <v>-1</v>
      </c>
      <c r="K19" s="36">
        <v>0</v>
      </c>
      <c r="L19" s="72"/>
      <c r="M19" s="72">
        <f>(K19-B19)/B19</f>
        <v>-1</v>
      </c>
      <c r="N19" s="36">
        <v>0</v>
      </c>
      <c r="P19" s="72">
        <f>(N19-B19)/B19</f>
        <v>-1</v>
      </c>
      <c r="Q19" s="36">
        <v>0</v>
      </c>
      <c r="R19" s="36">
        <v>0</v>
      </c>
      <c r="S19" s="67">
        <v>0</v>
      </c>
      <c r="T19" s="86">
        <v>0</v>
      </c>
    </row>
    <row r="20" spans="1:20" s="36" customFormat="1" ht="12.75" customHeight="1" x14ac:dyDescent="0.2">
      <c r="A20" t="s">
        <v>7</v>
      </c>
      <c r="B20" s="8">
        <v>0</v>
      </c>
      <c r="C20" s="59">
        <v>0</v>
      </c>
      <c r="D20" s="66"/>
      <c r="E20" s="59">
        <v>0</v>
      </c>
      <c r="F20" s="72"/>
      <c r="G20" s="72"/>
      <c r="H20" s="59">
        <v>0</v>
      </c>
      <c r="I20" s="72"/>
      <c r="J20" s="72"/>
      <c r="K20" s="36">
        <v>0</v>
      </c>
      <c r="L20" s="72"/>
      <c r="M20" s="72"/>
      <c r="N20" s="36">
        <v>0</v>
      </c>
      <c r="P20" s="72"/>
      <c r="Q20" s="36">
        <v>0</v>
      </c>
      <c r="R20" s="36">
        <v>0</v>
      </c>
      <c r="S20" s="68">
        <v>0</v>
      </c>
      <c r="T20" s="86">
        <v>0</v>
      </c>
    </row>
    <row r="21" spans="1:20" s="36" customFormat="1" ht="12.75" customHeight="1" x14ac:dyDescent="0.2">
      <c r="A21" t="s">
        <v>6</v>
      </c>
      <c r="B21" s="8">
        <v>4</v>
      </c>
      <c r="C21" s="59">
        <v>0</v>
      </c>
      <c r="D21" s="66">
        <f>(C21-B21)/B21</f>
        <v>-1</v>
      </c>
      <c r="E21" s="59">
        <v>0</v>
      </c>
      <c r="F21" s="72"/>
      <c r="G21" s="72">
        <f>(E21-B21)/B21</f>
        <v>-1</v>
      </c>
      <c r="H21" s="59">
        <v>0</v>
      </c>
      <c r="I21" s="72"/>
      <c r="J21" s="72">
        <f>(H21-B21)/B21</f>
        <v>-1</v>
      </c>
      <c r="K21" s="36">
        <v>0</v>
      </c>
      <c r="L21" s="72"/>
      <c r="M21" s="72">
        <f>(K21-B21)/B21</f>
        <v>-1</v>
      </c>
      <c r="N21" s="36">
        <v>0</v>
      </c>
      <c r="P21" s="72">
        <f>(N21-B21)/B21</f>
        <v>-1</v>
      </c>
      <c r="Q21" s="36">
        <v>0</v>
      </c>
      <c r="R21" s="36">
        <v>0</v>
      </c>
      <c r="S21" s="68">
        <v>0</v>
      </c>
      <c r="T21" s="86">
        <v>0</v>
      </c>
    </row>
    <row r="22" spans="1:20" s="36" customFormat="1" ht="12.75" customHeight="1" x14ac:dyDescent="0.2">
      <c r="A22" t="s">
        <v>8</v>
      </c>
      <c r="B22" s="8">
        <v>123</v>
      </c>
      <c r="C22" s="59">
        <v>22</v>
      </c>
      <c r="D22" s="66">
        <f>(C22-B22)/B22</f>
        <v>-0.82113821138211385</v>
      </c>
      <c r="E22" s="59">
        <v>72</v>
      </c>
      <c r="F22" s="72">
        <f>(E22-C22)/C22</f>
        <v>2.2727272727272729</v>
      </c>
      <c r="G22" s="72">
        <f>(E22-B22)/B22</f>
        <v>-0.41463414634146339</v>
      </c>
      <c r="H22" s="59">
        <v>77</v>
      </c>
      <c r="I22" s="72">
        <f>(H22-E22)/E22</f>
        <v>6.9444444444444448E-2</v>
      </c>
      <c r="J22" s="72">
        <f>(H22-B22)/B22</f>
        <v>-0.37398373983739835</v>
      </c>
      <c r="K22" s="36">
        <v>0</v>
      </c>
      <c r="L22" s="72">
        <f>(K22-H22)/H22</f>
        <v>-1</v>
      </c>
      <c r="M22" s="72">
        <f>(K22-B22)/B22</f>
        <v>-1</v>
      </c>
      <c r="N22" s="36">
        <v>0</v>
      </c>
      <c r="O22" s="72"/>
      <c r="P22" s="72">
        <f>(N22-B22)/B22</f>
        <v>-1</v>
      </c>
      <c r="Q22" s="36">
        <v>207</v>
      </c>
      <c r="R22" s="36">
        <v>137</v>
      </c>
      <c r="S22" s="68">
        <v>32</v>
      </c>
      <c r="T22" s="25">
        <v>178</v>
      </c>
    </row>
    <row r="23" spans="1:20" s="36" customFormat="1" ht="12.75" customHeight="1" x14ac:dyDescent="0.2">
      <c r="A23" t="s">
        <v>9</v>
      </c>
      <c r="B23" s="8">
        <v>114</v>
      </c>
      <c r="C23" s="59">
        <v>220</v>
      </c>
      <c r="D23" s="66">
        <f>(C23-B23)/B23</f>
        <v>0.92982456140350878</v>
      </c>
      <c r="E23" s="59">
        <v>169</v>
      </c>
      <c r="F23" s="72">
        <f>(E23-C23)/C23</f>
        <v>-0.23181818181818181</v>
      </c>
      <c r="G23" s="72">
        <f>(E23-B23)/B23</f>
        <v>0.48245614035087719</v>
      </c>
      <c r="H23" s="59">
        <v>165</v>
      </c>
      <c r="I23" s="72">
        <f>(H23-E23)/E23</f>
        <v>-2.3668639053254437E-2</v>
      </c>
      <c r="J23" s="72">
        <f>(H23-B23)/B23</f>
        <v>0.44736842105263158</v>
      </c>
      <c r="K23" s="36">
        <v>242</v>
      </c>
      <c r="L23" s="72">
        <f>(K23-H23)/H23</f>
        <v>0.46666666666666667</v>
      </c>
      <c r="M23" s="72">
        <f>(K23-B23)/B23</f>
        <v>1.1228070175438596</v>
      </c>
      <c r="N23" s="36">
        <v>242</v>
      </c>
      <c r="O23" s="72">
        <f>(N23-K23)/K23</f>
        <v>0</v>
      </c>
      <c r="P23" s="72">
        <f>(N23-B23)/B23</f>
        <v>1.1228070175438596</v>
      </c>
      <c r="Q23" s="36">
        <v>35</v>
      </c>
      <c r="R23" s="36">
        <v>105</v>
      </c>
      <c r="S23" s="68">
        <v>210</v>
      </c>
      <c r="T23" s="25">
        <v>59</v>
      </c>
    </row>
    <row r="24" spans="1:20" s="36" customFormat="1" ht="12.75" customHeight="1" x14ac:dyDescent="0.2">
      <c r="A24" t="s">
        <v>98</v>
      </c>
      <c r="B24" s="8"/>
      <c r="C24" s="59"/>
      <c r="D24" s="66"/>
      <c r="E24" s="59"/>
      <c r="F24" s="72"/>
      <c r="G24" s="72"/>
      <c r="H24" s="59"/>
      <c r="I24" s="72"/>
      <c r="J24" s="72"/>
      <c r="L24" s="72"/>
      <c r="M24" s="72"/>
      <c r="O24" s="72"/>
      <c r="P24" s="72"/>
      <c r="S24" s="27"/>
      <c r="T24" s="36">
        <v>10</v>
      </c>
    </row>
    <row r="25" spans="1:20" s="36" customFormat="1" ht="12.75" customHeight="1" x14ac:dyDescent="0.2">
      <c r="A25" t="s">
        <v>127</v>
      </c>
      <c r="B25" s="8"/>
      <c r="C25" s="59"/>
      <c r="D25" s="66"/>
      <c r="E25" s="59"/>
      <c r="F25" s="72"/>
      <c r="G25" s="72"/>
      <c r="H25" s="59"/>
      <c r="I25" s="72"/>
      <c r="J25" s="72"/>
      <c r="L25" s="72"/>
      <c r="M25" s="72"/>
      <c r="O25" s="72"/>
      <c r="P25" s="72"/>
      <c r="S25" s="27"/>
      <c r="T25" s="36">
        <v>4</v>
      </c>
    </row>
    <row r="26" spans="1:20" s="36" customFormat="1" ht="12.75" customHeight="1" x14ac:dyDescent="0.2">
      <c r="A26"/>
      <c r="B26"/>
      <c r="C26" s="59"/>
      <c r="D26" s="59"/>
      <c r="E26" s="59"/>
      <c r="P26" s="27"/>
    </row>
    <row r="27" spans="1:20" ht="12.75" customHeight="1" x14ac:dyDescent="0.2">
      <c r="A27" t="s">
        <v>51</v>
      </c>
      <c r="B27" s="8">
        <f>SUM(B19:B23)</f>
        <v>246</v>
      </c>
      <c r="C27" s="8">
        <f>SUM(C19:C23)</f>
        <v>243</v>
      </c>
      <c r="D27" s="8"/>
      <c r="E27" s="8">
        <f>SUM(E19:E23)</f>
        <v>242</v>
      </c>
      <c r="F27" s="8"/>
      <c r="G27" s="8"/>
      <c r="H27" s="8">
        <f>SUM(H19:H23)</f>
        <v>242</v>
      </c>
      <c r="K27">
        <v>242</v>
      </c>
      <c r="N27" s="36">
        <v>242</v>
      </c>
      <c r="P27" s="27"/>
      <c r="Q27">
        <v>242</v>
      </c>
      <c r="R27" s="128">
        <v>242</v>
      </c>
      <c r="S27" s="129">
        <v>242</v>
      </c>
      <c r="T27" s="25">
        <f>SUM(T14:T25)</f>
        <v>251</v>
      </c>
    </row>
    <row r="28" spans="1:20" ht="12.75" customHeight="1" x14ac:dyDescent="0.2">
      <c r="B28" s="8"/>
      <c r="P28" s="27"/>
    </row>
    <row r="29" spans="1:20" ht="12.75" customHeight="1" x14ac:dyDescent="0.2">
      <c r="A29" s="53"/>
      <c r="P29" s="27"/>
    </row>
    <row r="30" spans="1:20" x14ac:dyDescent="0.2">
      <c r="A30" s="17" t="s">
        <v>46</v>
      </c>
      <c r="P30" s="27"/>
    </row>
    <row r="31" spans="1:20" x14ac:dyDescent="0.2">
      <c r="P31" s="27"/>
    </row>
    <row r="32" spans="1:20" x14ac:dyDescent="0.2">
      <c r="A32" t="s">
        <v>47</v>
      </c>
      <c r="C32" t="s">
        <v>48</v>
      </c>
      <c r="P32" s="27"/>
    </row>
    <row r="33" spans="1:16" x14ac:dyDescent="0.2">
      <c r="A33" s="23">
        <v>38638</v>
      </c>
      <c r="D33" s="2">
        <v>38604</v>
      </c>
      <c r="P33" s="27"/>
    </row>
    <row r="34" spans="1:16" x14ac:dyDescent="0.2">
      <c r="A34" t="s">
        <v>79</v>
      </c>
      <c r="D34" s="2">
        <v>38975</v>
      </c>
    </row>
    <row r="35" spans="1:16" x14ac:dyDescent="0.2">
      <c r="A35" s="23">
        <v>39350</v>
      </c>
      <c r="D35" s="2">
        <v>39335</v>
      </c>
    </row>
    <row r="36" spans="1:16" x14ac:dyDescent="0.2">
      <c r="A36" s="23"/>
      <c r="D36" s="2">
        <v>39693</v>
      </c>
    </row>
    <row r="38" spans="1:16" ht="38.25" x14ac:dyDescent="0.2">
      <c r="A38" s="5" t="s">
        <v>4</v>
      </c>
      <c r="B38" s="4" t="s">
        <v>15</v>
      </c>
      <c r="C38" s="7" t="s">
        <v>18</v>
      </c>
      <c r="D38" s="6" t="s">
        <v>32</v>
      </c>
      <c r="E38" s="7" t="s">
        <v>22</v>
      </c>
      <c r="F38" s="6" t="s">
        <v>32</v>
      </c>
      <c r="G38" s="7" t="s">
        <v>23</v>
      </c>
      <c r="H38" s="6" t="s">
        <v>91</v>
      </c>
      <c r="I38" s="7" t="s">
        <v>94</v>
      </c>
      <c r="J38" s="6" t="s">
        <v>126</v>
      </c>
    </row>
    <row r="39" spans="1:16" x14ac:dyDescent="0.2">
      <c r="A39" t="s">
        <v>5</v>
      </c>
      <c r="B39" s="8">
        <v>41</v>
      </c>
      <c r="C39" s="8">
        <v>17</v>
      </c>
      <c r="D39" s="9"/>
      <c r="E39" s="8">
        <v>34</v>
      </c>
      <c r="F39" s="8"/>
      <c r="G39" s="8">
        <v>30</v>
      </c>
      <c r="I39" s="8">
        <v>5</v>
      </c>
    </row>
    <row r="40" spans="1:16" x14ac:dyDescent="0.2">
      <c r="A40" t="s">
        <v>7</v>
      </c>
      <c r="B40" s="8">
        <v>0</v>
      </c>
      <c r="C40" s="8">
        <v>0</v>
      </c>
      <c r="D40" s="9">
        <f>((C40+C39)-(B40+B39))/(B40+B39)</f>
        <v>-0.58536585365853655</v>
      </c>
      <c r="E40" s="8">
        <v>0</v>
      </c>
      <c r="F40" s="9">
        <f>((E39+E40)-(B39+B40))/(B39+B40)</f>
        <v>-0.17073170731707318</v>
      </c>
      <c r="G40" s="8">
        <v>0</v>
      </c>
      <c r="H40" s="12">
        <f>((G39+G40)-(B39+B40))/(B39+B40)</f>
        <v>-0.26829268292682928</v>
      </c>
      <c r="I40" s="8">
        <v>0</v>
      </c>
      <c r="J40" s="12">
        <f>((I39+I40)-(B39+B40))/(B39+B40)</f>
        <v>-0.87804878048780488</v>
      </c>
    </row>
    <row r="41" spans="1:16" x14ac:dyDescent="0.2">
      <c r="A41" t="s">
        <v>6</v>
      </c>
      <c r="B41" s="8">
        <v>15</v>
      </c>
      <c r="C41" s="8">
        <v>28</v>
      </c>
      <c r="D41" s="9">
        <f>(C41-B41)/B41</f>
        <v>0.8666666666666667</v>
      </c>
      <c r="E41" s="8" t="s">
        <v>56</v>
      </c>
      <c r="F41" s="9"/>
      <c r="G41" s="8">
        <v>7</v>
      </c>
      <c r="H41" s="12">
        <f>(G41-B41)/B41</f>
        <v>-0.53333333333333333</v>
      </c>
      <c r="I41" s="8">
        <v>4</v>
      </c>
      <c r="J41" s="12">
        <f>(I41-B41)/B41</f>
        <v>-0.73333333333333328</v>
      </c>
    </row>
    <row r="42" spans="1:16" x14ac:dyDescent="0.2">
      <c r="A42" t="s">
        <v>8</v>
      </c>
      <c r="B42" s="8">
        <v>111</v>
      </c>
      <c r="C42" s="8">
        <v>148</v>
      </c>
      <c r="D42" s="9">
        <f>(C42-B42)/B42</f>
        <v>0.33333333333333331</v>
      </c>
      <c r="E42" s="8">
        <v>48</v>
      </c>
      <c r="F42" s="9">
        <f>(E42-B42)/B42</f>
        <v>-0.56756756756756754</v>
      </c>
      <c r="G42" s="8">
        <v>25</v>
      </c>
      <c r="H42" s="12">
        <f>(G42-B42)/B42</f>
        <v>-0.77477477477477474</v>
      </c>
      <c r="I42" s="8">
        <v>123</v>
      </c>
      <c r="J42" s="12">
        <f>(I42-B42)/B42</f>
        <v>0.10810810810810811</v>
      </c>
    </row>
    <row r="43" spans="1:16" x14ac:dyDescent="0.2">
      <c r="A43" t="s">
        <v>9</v>
      </c>
      <c r="B43" s="8">
        <v>118</v>
      </c>
      <c r="C43" s="8">
        <v>83</v>
      </c>
      <c r="D43" s="9">
        <f>(C43-B43)/B43</f>
        <v>-0.29661016949152541</v>
      </c>
      <c r="E43" s="8">
        <v>167</v>
      </c>
      <c r="F43" s="9">
        <f>(E43-B43)/B43</f>
        <v>0.4152542372881356</v>
      </c>
      <c r="G43" s="8">
        <v>190</v>
      </c>
      <c r="H43" s="12">
        <f>(G43-B43)/B43</f>
        <v>0.61016949152542377</v>
      </c>
      <c r="I43" s="8">
        <v>114</v>
      </c>
      <c r="J43" s="12">
        <f>(I43-B43)/B43</f>
        <v>-3.3898305084745763E-2</v>
      </c>
    </row>
    <row r="44" spans="1:16" x14ac:dyDescent="0.2">
      <c r="B44" s="8"/>
      <c r="C44" s="8"/>
      <c r="D44" s="9"/>
      <c r="E44" s="8"/>
      <c r="F44" s="9"/>
    </row>
    <row r="45" spans="1:16" x14ac:dyDescent="0.2">
      <c r="A45" t="s">
        <v>51</v>
      </c>
      <c r="B45" s="8">
        <f>SUM(B39:B43)</f>
        <v>285</v>
      </c>
      <c r="C45" s="8">
        <f>SUM(C39:C43)</f>
        <v>276</v>
      </c>
      <c r="D45" s="8"/>
      <c r="E45" s="8">
        <f>SUM(E39:E43)</f>
        <v>249</v>
      </c>
      <c r="F45" s="8"/>
      <c r="G45" s="8">
        <f>SUM(G39:G43)</f>
        <v>252</v>
      </c>
      <c r="H45" s="8"/>
      <c r="I45" s="8">
        <f>SUM(I39:I43)</f>
        <v>246</v>
      </c>
    </row>
    <row r="46" spans="1:16" x14ac:dyDescent="0.2">
      <c r="B46" s="8"/>
      <c r="C46" s="8"/>
      <c r="D46" s="9"/>
      <c r="E46" s="8"/>
      <c r="F46" s="9"/>
    </row>
    <row r="47" spans="1:16" x14ac:dyDescent="0.2">
      <c r="A47" t="s">
        <v>57</v>
      </c>
      <c r="B47" s="8"/>
      <c r="C47" s="8"/>
      <c r="D47" s="9"/>
      <c r="E47" s="8"/>
      <c r="F47" s="9"/>
    </row>
    <row r="50" spans="1:20" s="17" customFormat="1" x14ac:dyDescent="0.2">
      <c r="A50" s="17">
        <v>2006</v>
      </c>
      <c r="E50" s="17">
        <v>2007</v>
      </c>
      <c r="H50" s="17">
        <v>2008</v>
      </c>
      <c r="J50" s="17">
        <v>2009</v>
      </c>
      <c r="L50" s="17">
        <v>2010</v>
      </c>
      <c r="M50" s="17">
        <v>2011</v>
      </c>
      <c r="N50" s="17">
        <v>2012</v>
      </c>
      <c r="O50" s="17">
        <v>2013</v>
      </c>
      <c r="P50" s="17">
        <v>2014</v>
      </c>
      <c r="Q50" s="17">
        <v>2015</v>
      </c>
      <c r="R50" s="17">
        <v>2016</v>
      </c>
      <c r="S50" s="17">
        <v>2017</v>
      </c>
    </row>
    <row r="51" spans="1:20" x14ac:dyDescent="0.2">
      <c r="A51" s="16" t="s">
        <v>74</v>
      </c>
      <c r="B51" s="16"/>
      <c r="C51" s="16"/>
      <c r="D51" s="16"/>
      <c r="E51" s="16"/>
      <c r="F51" s="16"/>
      <c r="G51" s="16"/>
      <c r="H51" s="16"/>
      <c r="I51" s="16"/>
      <c r="J51" s="16"/>
      <c r="K51" s="16"/>
      <c r="L51" s="16"/>
      <c r="M51" s="16"/>
      <c r="N51" s="16"/>
      <c r="O51" s="16"/>
      <c r="Q51" s="16"/>
      <c r="R51" s="16"/>
    </row>
    <row r="52" spans="1:20" x14ac:dyDescent="0.2">
      <c r="A52" s="14">
        <v>0</v>
      </c>
      <c r="B52" t="s">
        <v>63</v>
      </c>
      <c r="E52" s="24" t="s">
        <v>62</v>
      </c>
      <c r="F52" s="26"/>
      <c r="H52" s="24" t="s">
        <v>63</v>
      </c>
      <c r="J52" s="25" t="s">
        <v>62</v>
      </c>
      <c r="K52" s="29"/>
      <c r="L52" s="67" t="s">
        <v>62</v>
      </c>
      <c r="M52" s="87" t="s">
        <v>62</v>
      </c>
      <c r="N52" s="86" t="s">
        <v>62</v>
      </c>
      <c r="O52" s="113" t="s">
        <v>62</v>
      </c>
      <c r="P52" s="24" t="s">
        <v>63</v>
      </c>
      <c r="Q52" s="48" t="s">
        <v>62</v>
      </c>
      <c r="R52" s="50" t="s">
        <v>62</v>
      </c>
      <c r="S52" s="24" t="s">
        <v>62</v>
      </c>
      <c r="T52" s="29"/>
    </row>
    <row r="53" spans="1:20" x14ac:dyDescent="0.2">
      <c r="A53">
        <v>0.5</v>
      </c>
      <c r="B53" t="s">
        <v>62</v>
      </c>
      <c r="E53" s="25" t="s">
        <v>63</v>
      </c>
      <c r="F53" s="27"/>
      <c r="H53" s="25" t="s">
        <v>62</v>
      </c>
      <c r="J53" s="25" t="s">
        <v>62</v>
      </c>
      <c r="K53" s="30"/>
      <c r="L53" s="68" t="s">
        <v>62</v>
      </c>
      <c r="M53" s="69" t="s">
        <v>62</v>
      </c>
      <c r="N53" s="86" t="s">
        <v>62</v>
      </c>
      <c r="O53" s="114" t="s">
        <v>62</v>
      </c>
      <c r="P53" s="88" t="s">
        <v>62</v>
      </c>
      <c r="Q53" s="88" t="s">
        <v>62</v>
      </c>
      <c r="R53" s="48" t="s">
        <v>62</v>
      </c>
      <c r="S53" s="25" t="s">
        <v>62</v>
      </c>
      <c r="T53" s="30"/>
    </row>
    <row r="54" spans="1:20" x14ac:dyDescent="0.2">
      <c r="A54" s="14">
        <v>1</v>
      </c>
      <c r="B54" t="s">
        <v>62</v>
      </c>
      <c r="E54" s="25" t="s">
        <v>62</v>
      </c>
      <c r="F54" s="27"/>
      <c r="H54" s="25" t="s">
        <v>62</v>
      </c>
      <c r="J54" s="25" t="s">
        <v>62</v>
      </c>
      <c r="K54" s="30"/>
      <c r="L54" s="68" t="s">
        <v>62</v>
      </c>
      <c r="M54" s="69" t="s">
        <v>62</v>
      </c>
      <c r="N54" s="86" t="s">
        <v>62</v>
      </c>
      <c r="O54" s="114" t="s">
        <v>62</v>
      </c>
      <c r="P54" s="88" t="s">
        <v>63</v>
      </c>
      <c r="Q54" s="88" t="s">
        <v>62</v>
      </c>
      <c r="R54" s="48" t="s">
        <v>62</v>
      </c>
      <c r="S54" s="25" t="s">
        <v>63</v>
      </c>
      <c r="T54" s="30" t="s">
        <v>99</v>
      </c>
    </row>
    <row r="55" spans="1:20" x14ac:dyDescent="0.2">
      <c r="A55" s="14">
        <v>1.5</v>
      </c>
      <c r="B55" t="s">
        <v>63</v>
      </c>
      <c r="E55" s="25" t="s">
        <v>62</v>
      </c>
      <c r="F55" s="27"/>
      <c r="H55" s="25" t="s">
        <v>62</v>
      </c>
      <c r="J55" s="25" t="s">
        <v>62</v>
      </c>
      <c r="K55" s="30"/>
      <c r="L55" s="68" t="s">
        <v>62</v>
      </c>
      <c r="M55" s="69" t="s">
        <v>62</v>
      </c>
      <c r="N55" s="86" t="s">
        <v>62</v>
      </c>
      <c r="O55" s="114" t="s">
        <v>62</v>
      </c>
      <c r="P55" s="88" t="s">
        <v>63</v>
      </c>
      <c r="Q55" s="88" t="s">
        <v>62</v>
      </c>
      <c r="R55" s="48" t="s">
        <v>62</v>
      </c>
      <c r="S55" s="25" t="s">
        <v>63</v>
      </c>
      <c r="T55" s="30" t="s">
        <v>99</v>
      </c>
    </row>
    <row r="56" spans="1:20" x14ac:dyDescent="0.2">
      <c r="A56" s="14">
        <v>2</v>
      </c>
      <c r="B56" t="s">
        <v>65</v>
      </c>
      <c r="E56" s="25" t="s">
        <v>62</v>
      </c>
      <c r="F56" s="27"/>
      <c r="H56" s="25" t="s">
        <v>63</v>
      </c>
      <c r="J56" s="25" t="s">
        <v>62</v>
      </c>
      <c r="K56" s="30"/>
      <c r="L56" s="68" t="s">
        <v>62</v>
      </c>
      <c r="M56" s="69" t="s">
        <v>62</v>
      </c>
      <c r="N56" s="86" t="s">
        <v>62</v>
      </c>
      <c r="O56" s="114" t="s">
        <v>62</v>
      </c>
      <c r="P56" s="88" t="s">
        <v>63</v>
      </c>
      <c r="Q56" s="88" t="s">
        <v>62</v>
      </c>
      <c r="R56" s="48" t="s">
        <v>62</v>
      </c>
      <c r="S56" s="25" t="s">
        <v>63</v>
      </c>
      <c r="T56" s="30" t="s">
        <v>99</v>
      </c>
    </row>
    <row r="57" spans="1:20" x14ac:dyDescent="0.2">
      <c r="A57" s="14">
        <v>2.5</v>
      </c>
      <c r="B57" t="s">
        <v>62</v>
      </c>
      <c r="E57" s="25" t="s">
        <v>65</v>
      </c>
      <c r="F57" s="27"/>
      <c r="H57" s="25" t="s">
        <v>63</v>
      </c>
      <c r="J57" s="25" t="s">
        <v>62</v>
      </c>
      <c r="K57" s="30"/>
      <c r="L57" s="68" t="s">
        <v>62</v>
      </c>
      <c r="M57" s="69" t="s">
        <v>62</v>
      </c>
      <c r="N57" s="86" t="s">
        <v>62</v>
      </c>
      <c r="O57" s="114" t="s">
        <v>62</v>
      </c>
      <c r="P57" s="88" t="s">
        <v>63</v>
      </c>
      <c r="Q57" s="88" t="s">
        <v>62</v>
      </c>
      <c r="R57" s="48" t="s">
        <v>62</v>
      </c>
      <c r="S57" s="25" t="s">
        <v>63</v>
      </c>
      <c r="T57" s="30"/>
    </row>
    <row r="58" spans="1:20" x14ac:dyDescent="0.2">
      <c r="A58" s="14">
        <v>3</v>
      </c>
      <c r="B58" t="s">
        <v>65</v>
      </c>
      <c r="E58" s="25" t="s">
        <v>62</v>
      </c>
      <c r="F58" s="27"/>
      <c r="H58" s="25" t="s">
        <v>62</v>
      </c>
      <c r="J58" s="25" t="s">
        <v>62</v>
      </c>
      <c r="K58" s="30"/>
      <c r="L58" s="68" t="s">
        <v>62</v>
      </c>
      <c r="M58" s="69" t="s">
        <v>62</v>
      </c>
      <c r="N58" s="86" t="s">
        <v>62</v>
      </c>
      <c r="O58" s="114" t="s">
        <v>62</v>
      </c>
      <c r="P58" s="88" t="s">
        <v>63</v>
      </c>
      <c r="Q58" s="88" t="s">
        <v>62</v>
      </c>
      <c r="R58" s="48" t="s">
        <v>62</v>
      </c>
      <c r="S58" s="25" t="s">
        <v>63</v>
      </c>
      <c r="T58" s="30"/>
    </row>
    <row r="59" spans="1:20" x14ac:dyDescent="0.2">
      <c r="A59" s="14">
        <v>3.5</v>
      </c>
      <c r="B59" t="s">
        <v>62</v>
      </c>
      <c r="E59" s="25" t="s">
        <v>62</v>
      </c>
      <c r="F59" s="27"/>
      <c r="H59" s="25" t="s">
        <v>62</v>
      </c>
      <c r="J59" s="25" t="s">
        <v>62</v>
      </c>
      <c r="K59" s="30"/>
      <c r="L59" s="68" t="s">
        <v>62</v>
      </c>
      <c r="M59" s="69" t="s">
        <v>62</v>
      </c>
      <c r="N59" s="86" t="s">
        <v>62</v>
      </c>
      <c r="O59" s="114" t="s">
        <v>62</v>
      </c>
      <c r="P59" s="88" t="s">
        <v>63</v>
      </c>
      <c r="Q59" s="88" t="s">
        <v>62</v>
      </c>
      <c r="R59" s="48" t="s">
        <v>62</v>
      </c>
      <c r="S59" s="25" t="s">
        <v>62</v>
      </c>
      <c r="T59" s="30"/>
    </row>
    <row r="60" spans="1:20" x14ac:dyDescent="0.2">
      <c r="A60" s="14">
        <v>4</v>
      </c>
      <c r="B60" t="s">
        <v>62</v>
      </c>
      <c r="E60" s="25" t="s">
        <v>62</v>
      </c>
      <c r="F60" s="27"/>
      <c r="H60" s="25" t="s">
        <v>62</v>
      </c>
      <c r="J60" s="25" t="s">
        <v>62</v>
      </c>
      <c r="K60" s="30"/>
      <c r="L60" s="68" t="s">
        <v>63</v>
      </c>
      <c r="M60" s="69" t="s">
        <v>62</v>
      </c>
      <c r="N60" s="86" t="s">
        <v>62</v>
      </c>
      <c r="O60" s="114" t="s">
        <v>62</v>
      </c>
      <c r="P60" s="88" t="s">
        <v>63</v>
      </c>
      <c r="Q60" s="88" t="s">
        <v>62</v>
      </c>
      <c r="R60" s="48" t="s">
        <v>62</v>
      </c>
      <c r="S60" s="25" t="s">
        <v>63</v>
      </c>
      <c r="T60" s="30"/>
    </row>
    <row r="61" spans="1:20" x14ac:dyDescent="0.2">
      <c r="A61" s="14">
        <v>4.5</v>
      </c>
      <c r="B61" t="s">
        <v>65</v>
      </c>
      <c r="C61" t="s">
        <v>63</v>
      </c>
      <c r="E61" s="25" t="s">
        <v>65</v>
      </c>
      <c r="F61" s="27"/>
      <c r="H61" s="25" t="s">
        <v>63</v>
      </c>
      <c r="J61" s="25" t="s">
        <v>62</v>
      </c>
      <c r="K61" s="30"/>
      <c r="L61" s="68" t="s">
        <v>62</v>
      </c>
      <c r="M61" s="69" t="s">
        <v>63</v>
      </c>
      <c r="N61" s="86" t="s">
        <v>62</v>
      </c>
      <c r="O61" s="114" t="s">
        <v>62</v>
      </c>
      <c r="P61" s="88" t="s">
        <v>63</v>
      </c>
      <c r="Q61" s="88" t="s">
        <v>62</v>
      </c>
      <c r="R61" s="48" t="s">
        <v>62</v>
      </c>
      <c r="S61" s="25" t="s">
        <v>63</v>
      </c>
      <c r="T61" s="30"/>
    </row>
    <row r="62" spans="1:20" x14ac:dyDescent="0.2">
      <c r="A62" s="14">
        <v>5</v>
      </c>
      <c r="B62" t="s">
        <v>62</v>
      </c>
      <c r="E62" s="25" t="s">
        <v>62</v>
      </c>
      <c r="F62" s="27"/>
      <c r="H62" s="25" t="s">
        <v>63</v>
      </c>
      <c r="J62" s="25" t="s">
        <v>62</v>
      </c>
      <c r="K62" s="30"/>
      <c r="L62" s="68" t="s">
        <v>62</v>
      </c>
      <c r="M62" s="69" t="s">
        <v>62</v>
      </c>
      <c r="N62" s="86" t="s">
        <v>62</v>
      </c>
      <c r="O62" s="114" t="s">
        <v>62</v>
      </c>
      <c r="P62" s="88" t="s">
        <v>63</v>
      </c>
      <c r="Q62" s="88" t="s">
        <v>62</v>
      </c>
      <c r="R62" s="48" t="s">
        <v>62</v>
      </c>
      <c r="S62" s="25" t="s">
        <v>63</v>
      </c>
      <c r="T62" s="30"/>
    </row>
    <row r="63" spans="1:20" x14ac:dyDescent="0.2">
      <c r="A63" s="14">
        <v>5.5</v>
      </c>
      <c r="B63" t="s">
        <v>65</v>
      </c>
      <c r="E63" s="25" t="s">
        <v>62</v>
      </c>
      <c r="F63" s="27"/>
      <c r="H63" s="25" t="s">
        <v>63</v>
      </c>
      <c r="J63" s="25" t="s">
        <v>62</v>
      </c>
      <c r="K63" s="30"/>
      <c r="L63" s="68" t="s">
        <v>62</v>
      </c>
      <c r="M63" s="69" t="s">
        <v>62</v>
      </c>
      <c r="N63" s="86" t="s">
        <v>62</v>
      </c>
      <c r="O63" s="114" t="s">
        <v>62</v>
      </c>
      <c r="P63" s="88" t="s">
        <v>63</v>
      </c>
      <c r="Q63" s="88" t="s">
        <v>62</v>
      </c>
      <c r="R63" s="48" t="s">
        <v>62</v>
      </c>
      <c r="S63" s="25" t="s">
        <v>63</v>
      </c>
      <c r="T63" s="30"/>
    </row>
    <row r="64" spans="1:20" x14ac:dyDescent="0.2">
      <c r="A64" s="14">
        <v>6</v>
      </c>
      <c r="B64" t="s">
        <v>62</v>
      </c>
      <c r="E64" s="25" t="s">
        <v>62</v>
      </c>
      <c r="F64" s="27"/>
      <c r="H64" s="25" t="s">
        <v>63</v>
      </c>
      <c r="J64" s="25" t="s">
        <v>62</v>
      </c>
      <c r="K64" s="30"/>
      <c r="L64" s="68" t="s">
        <v>62</v>
      </c>
      <c r="M64" s="69" t="s">
        <v>62</v>
      </c>
      <c r="N64" s="86" t="s">
        <v>62</v>
      </c>
      <c r="O64" s="114" t="s">
        <v>62</v>
      </c>
      <c r="P64" s="88" t="s">
        <v>63</v>
      </c>
      <c r="Q64" s="88" t="s">
        <v>62</v>
      </c>
      <c r="R64" s="48" t="s">
        <v>62</v>
      </c>
      <c r="S64" s="25" t="s">
        <v>63</v>
      </c>
      <c r="T64" s="30"/>
    </row>
    <row r="65" spans="1:20" x14ac:dyDescent="0.2">
      <c r="A65" s="14">
        <v>6.5</v>
      </c>
      <c r="B65" t="s">
        <v>62</v>
      </c>
      <c r="E65" s="25" t="s">
        <v>65</v>
      </c>
      <c r="F65" s="27"/>
      <c r="H65" s="25" t="s">
        <v>63</v>
      </c>
      <c r="J65" s="25" t="s">
        <v>62</v>
      </c>
      <c r="K65" s="30"/>
      <c r="L65" s="68" t="s">
        <v>63</v>
      </c>
      <c r="M65" s="69" t="s">
        <v>63</v>
      </c>
      <c r="N65" s="86" t="s">
        <v>62</v>
      </c>
      <c r="O65" s="114" t="s">
        <v>62</v>
      </c>
      <c r="P65" s="88" t="s">
        <v>63</v>
      </c>
      <c r="Q65" s="88" t="s">
        <v>62</v>
      </c>
      <c r="R65" s="48" t="s">
        <v>62</v>
      </c>
      <c r="S65" s="25" t="s">
        <v>63</v>
      </c>
      <c r="T65" s="30" t="s">
        <v>99</v>
      </c>
    </row>
    <row r="66" spans="1:20" x14ac:dyDescent="0.2">
      <c r="A66" s="14">
        <v>7</v>
      </c>
      <c r="B66" t="s">
        <v>62</v>
      </c>
      <c r="E66" s="25" t="s">
        <v>62</v>
      </c>
      <c r="F66" s="27"/>
      <c r="H66" s="25" t="s">
        <v>63</v>
      </c>
      <c r="J66" s="25" t="s">
        <v>62</v>
      </c>
      <c r="K66" s="30"/>
      <c r="L66" s="68" t="s">
        <v>62</v>
      </c>
      <c r="M66" s="69" t="s">
        <v>63</v>
      </c>
      <c r="N66" s="86" t="s">
        <v>62</v>
      </c>
      <c r="O66" s="114" t="s">
        <v>62</v>
      </c>
      <c r="P66" s="88" t="s">
        <v>63</v>
      </c>
      <c r="Q66" s="88" t="s">
        <v>62</v>
      </c>
      <c r="R66" s="48" t="s">
        <v>62</v>
      </c>
      <c r="S66" s="25" t="s">
        <v>63</v>
      </c>
      <c r="T66" s="30"/>
    </row>
    <row r="67" spans="1:20" x14ac:dyDescent="0.2">
      <c r="A67" s="14">
        <v>7.5</v>
      </c>
      <c r="B67" t="s">
        <v>62</v>
      </c>
      <c r="E67" s="25" t="s">
        <v>62</v>
      </c>
      <c r="F67" s="27"/>
      <c r="H67" s="25" t="s">
        <v>62</v>
      </c>
      <c r="J67" s="25" t="s">
        <v>62</v>
      </c>
      <c r="K67" s="30"/>
      <c r="L67" s="68" t="s">
        <v>62</v>
      </c>
      <c r="M67" s="69" t="s">
        <v>62</v>
      </c>
      <c r="N67" s="86" t="s">
        <v>62</v>
      </c>
      <c r="O67" s="114" t="s">
        <v>62</v>
      </c>
      <c r="P67" s="88" t="s">
        <v>63</v>
      </c>
      <c r="Q67" s="88" t="s">
        <v>62</v>
      </c>
      <c r="R67" s="48" t="s">
        <v>62</v>
      </c>
      <c r="S67" s="25" t="s">
        <v>63</v>
      </c>
      <c r="T67" s="30"/>
    </row>
    <row r="68" spans="1:20" x14ac:dyDescent="0.2">
      <c r="A68" s="14">
        <v>8</v>
      </c>
      <c r="B68" t="s">
        <v>62</v>
      </c>
      <c r="E68" s="25" t="s">
        <v>62</v>
      </c>
      <c r="F68" s="27"/>
      <c r="H68" s="25" t="s">
        <v>62</v>
      </c>
      <c r="J68" s="25" t="s">
        <v>62</v>
      </c>
      <c r="K68" s="30"/>
      <c r="L68" s="68" t="s">
        <v>62</v>
      </c>
      <c r="M68" s="69" t="s">
        <v>63</v>
      </c>
      <c r="N68" s="86" t="s">
        <v>62</v>
      </c>
      <c r="O68" s="114" t="s">
        <v>62</v>
      </c>
      <c r="P68" s="88" t="s">
        <v>63</v>
      </c>
      <c r="Q68" s="88" t="s">
        <v>62</v>
      </c>
      <c r="R68" s="48" t="s">
        <v>62</v>
      </c>
      <c r="S68" s="25" t="s">
        <v>63</v>
      </c>
      <c r="T68" s="30"/>
    </row>
    <row r="69" spans="1:20" x14ac:dyDescent="0.2">
      <c r="A69" s="14">
        <v>8.5</v>
      </c>
      <c r="B69" t="s">
        <v>62</v>
      </c>
      <c r="E69" s="25" t="s">
        <v>62</v>
      </c>
      <c r="F69" s="27"/>
      <c r="H69" s="25" t="s">
        <v>62</v>
      </c>
      <c r="J69" s="25" t="s">
        <v>62</v>
      </c>
      <c r="K69" s="30"/>
      <c r="L69" s="68" t="s">
        <v>63</v>
      </c>
      <c r="M69" s="69" t="s">
        <v>63</v>
      </c>
      <c r="N69" s="86" t="s">
        <v>62</v>
      </c>
      <c r="O69" s="114" t="s">
        <v>62</v>
      </c>
      <c r="P69" s="88" t="s">
        <v>63</v>
      </c>
      <c r="Q69" s="88" t="s">
        <v>62</v>
      </c>
      <c r="R69" s="48" t="s">
        <v>62</v>
      </c>
      <c r="S69" s="25" t="s">
        <v>63</v>
      </c>
      <c r="T69" s="30"/>
    </row>
    <row r="70" spans="1:20" x14ac:dyDescent="0.2">
      <c r="A70" s="14">
        <v>9</v>
      </c>
      <c r="B70" t="s">
        <v>62</v>
      </c>
      <c r="E70" s="25" t="s">
        <v>62</v>
      </c>
      <c r="F70" s="27"/>
      <c r="H70" s="25" t="s">
        <v>62</v>
      </c>
      <c r="J70" s="25" t="s">
        <v>62</v>
      </c>
      <c r="K70" s="30"/>
      <c r="L70" s="68" t="s">
        <v>62</v>
      </c>
      <c r="M70" s="69" t="s">
        <v>62</v>
      </c>
      <c r="N70" s="86" t="s">
        <v>62</v>
      </c>
      <c r="O70" s="114" t="s">
        <v>62</v>
      </c>
      <c r="P70" s="88" t="s">
        <v>63</v>
      </c>
      <c r="Q70" s="88" t="s">
        <v>62</v>
      </c>
      <c r="R70" s="48" t="s">
        <v>62</v>
      </c>
      <c r="S70" s="25" t="s">
        <v>63</v>
      </c>
      <c r="T70" s="30"/>
    </row>
    <row r="71" spans="1:20" x14ac:dyDescent="0.2">
      <c r="A71" s="14">
        <v>9.5</v>
      </c>
      <c r="B71" t="s">
        <v>63</v>
      </c>
      <c r="E71" s="25" t="s">
        <v>62</v>
      </c>
      <c r="F71" s="27"/>
      <c r="H71" s="25" t="s">
        <v>62</v>
      </c>
      <c r="J71" s="25" t="s">
        <v>62</v>
      </c>
      <c r="K71" s="30"/>
      <c r="L71" s="68" t="s">
        <v>62</v>
      </c>
      <c r="M71" s="69" t="s">
        <v>62</v>
      </c>
      <c r="N71" s="86" t="s">
        <v>62</v>
      </c>
      <c r="O71" s="114" t="s">
        <v>62</v>
      </c>
      <c r="P71" s="88" t="s">
        <v>63</v>
      </c>
      <c r="Q71" s="88" t="s">
        <v>62</v>
      </c>
      <c r="R71" s="48" t="s">
        <v>62</v>
      </c>
      <c r="S71" s="25" t="s">
        <v>63</v>
      </c>
      <c r="T71" s="30"/>
    </row>
    <row r="72" spans="1:20" x14ac:dyDescent="0.2">
      <c r="A72" s="14">
        <v>10</v>
      </c>
      <c r="B72" t="s">
        <v>62</v>
      </c>
      <c r="E72" s="25" t="s">
        <v>62</v>
      </c>
      <c r="F72" s="27"/>
      <c r="H72" s="25" t="s">
        <v>63</v>
      </c>
      <c r="J72" s="25" t="s">
        <v>62</v>
      </c>
      <c r="K72" s="30"/>
      <c r="L72" s="68" t="s">
        <v>62</v>
      </c>
      <c r="M72" s="69" t="s">
        <v>62</v>
      </c>
      <c r="N72" s="86" t="s">
        <v>62</v>
      </c>
      <c r="O72" s="114" t="s">
        <v>62</v>
      </c>
      <c r="P72" s="88" t="s">
        <v>62</v>
      </c>
      <c r="Q72" s="88" t="s">
        <v>62</v>
      </c>
      <c r="R72" s="48" t="s">
        <v>62</v>
      </c>
      <c r="S72" s="25" t="s">
        <v>63</v>
      </c>
      <c r="T72" s="30" t="s">
        <v>99</v>
      </c>
    </row>
    <row r="73" spans="1:20" x14ac:dyDescent="0.2">
      <c r="A73" s="14">
        <v>10.5</v>
      </c>
      <c r="B73" t="s">
        <v>62</v>
      </c>
      <c r="E73" s="25" t="s">
        <v>62</v>
      </c>
      <c r="F73" s="27"/>
      <c r="H73" s="25" t="s">
        <v>62</v>
      </c>
      <c r="J73" s="25" t="s">
        <v>62</v>
      </c>
      <c r="K73" s="30"/>
      <c r="L73" s="68" t="s">
        <v>62</v>
      </c>
      <c r="M73" s="69" t="s">
        <v>62</v>
      </c>
      <c r="N73" s="86" t="s">
        <v>62</v>
      </c>
      <c r="O73" s="114" t="s">
        <v>62</v>
      </c>
      <c r="P73" s="88" t="s">
        <v>63</v>
      </c>
      <c r="Q73" s="88" t="s">
        <v>62</v>
      </c>
      <c r="R73" s="48" t="s">
        <v>62</v>
      </c>
      <c r="S73" s="25" t="s">
        <v>63</v>
      </c>
      <c r="T73" s="30"/>
    </row>
    <row r="74" spans="1:20" x14ac:dyDescent="0.2">
      <c r="A74" s="14">
        <v>11</v>
      </c>
      <c r="B74" t="s">
        <v>62</v>
      </c>
      <c r="E74" s="25" t="s">
        <v>62</v>
      </c>
      <c r="F74" s="27"/>
      <c r="H74" s="25" t="s">
        <v>62</v>
      </c>
      <c r="J74" s="25" t="s">
        <v>62</v>
      </c>
      <c r="K74" s="30"/>
      <c r="L74" s="68" t="s">
        <v>62</v>
      </c>
      <c r="M74" s="69" t="s">
        <v>63</v>
      </c>
      <c r="N74" s="86" t="s">
        <v>62</v>
      </c>
      <c r="O74" s="114" t="s">
        <v>62</v>
      </c>
      <c r="P74" s="88" t="s">
        <v>63</v>
      </c>
      <c r="Q74" s="88" t="s">
        <v>62</v>
      </c>
      <c r="R74" s="48" t="s">
        <v>63</v>
      </c>
      <c r="S74" s="25" t="s">
        <v>62</v>
      </c>
      <c r="T74" s="30"/>
    </row>
    <row r="75" spans="1:20" x14ac:dyDescent="0.2">
      <c r="A75" s="14">
        <v>11.5</v>
      </c>
      <c r="B75" t="s">
        <v>63</v>
      </c>
      <c r="E75" s="25" t="s">
        <v>62</v>
      </c>
      <c r="F75" s="27"/>
      <c r="H75" s="25" t="s">
        <v>63</v>
      </c>
      <c r="J75" s="25" t="s">
        <v>62</v>
      </c>
      <c r="K75" s="30"/>
      <c r="L75" s="68" t="s">
        <v>62</v>
      </c>
      <c r="M75" s="69" t="s">
        <v>62</v>
      </c>
      <c r="N75" s="86" t="s">
        <v>62</v>
      </c>
      <c r="O75" s="114" t="s">
        <v>62</v>
      </c>
      <c r="P75" s="88" t="s">
        <v>63</v>
      </c>
      <c r="Q75" s="88" t="s">
        <v>62</v>
      </c>
      <c r="R75" s="48" t="s">
        <v>63</v>
      </c>
      <c r="S75" s="25" t="s">
        <v>63</v>
      </c>
      <c r="T75" s="30"/>
    </row>
    <row r="76" spans="1:20" x14ac:dyDescent="0.2">
      <c r="A76" s="14">
        <v>12</v>
      </c>
      <c r="B76" t="s">
        <v>63</v>
      </c>
      <c r="E76" s="25" t="s">
        <v>63</v>
      </c>
      <c r="F76" s="27"/>
      <c r="H76" s="25" t="s">
        <v>63</v>
      </c>
      <c r="J76" s="25" t="s">
        <v>62</v>
      </c>
      <c r="K76" s="30"/>
      <c r="L76" s="68" t="s">
        <v>63</v>
      </c>
      <c r="M76" s="69" t="s">
        <v>62</v>
      </c>
      <c r="N76" s="86" t="s">
        <v>62</v>
      </c>
      <c r="O76" s="114" t="s">
        <v>62</v>
      </c>
      <c r="P76" s="88" t="s">
        <v>63</v>
      </c>
      <c r="Q76" s="88" t="s">
        <v>62</v>
      </c>
      <c r="R76" s="48" t="s">
        <v>62</v>
      </c>
      <c r="S76" s="25" t="s">
        <v>63</v>
      </c>
      <c r="T76" s="30"/>
    </row>
    <row r="77" spans="1:20" x14ac:dyDescent="0.2">
      <c r="A77" s="14">
        <v>12.5</v>
      </c>
      <c r="B77" t="s">
        <v>62</v>
      </c>
      <c r="E77" s="25" t="s">
        <v>62</v>
      </c>
      <c r="F77" s="27"/>
      <c r="H77" s="25" t="s">
        <v>62</v>
      </c>
      <c r="J77" s="25" t="s">
        <v>62</v>
      </c>
      <c r="K77" s="30"/>
      <c r="L77" s="68" t="s">
        <v>62</v>
      </c>
      <c r="M77" s="69" t="s">
        <v>62</v>
      </c>
      <c r="N77" s="86" t="s">
        <v>62</v>
      </c>
      <c r="O77" s="114" t="s">
        <v>62</v>
      </c>
      <c r="P77" s="88" t="s">
        <v>63</v>
      </c>
      <c r="Q77" s="88" t="s">
        <v>62</v>
      </c>
      <c r="R77" s="48" t="s">
        <v>62</v>
      </c>
      <c r="S77" s="25" t="s">
        <v>63</v>
      </c>
      <c r="T77" s="30"/>
    </row>
    <row r="78" spans="1:20" x14ac:dyDescent="0.2">
      <c r="A78" s="14">
        <v>13</v>
      </c>
      <c r="B78" t="s">
        <v>63</v>
      </c>
      <c r="E78" s="25" t="s">
        <v>62</v>
      </c>
      <c r="F78" s="27"/>
      <c r="H78" s="25" t="s">
        <v>63</v>
      </c>
      <c r="J78" s="25" t="s">
        <v>62</v>
      </c>
      <c r="K78" s="30"/>
      <c r="L78" s="68" t="s">
        <v>62</v>
      </c>
      <c r="M78" s="69" t="s">
        <v>62</v>
      </c>
      <c r="N78" s="86" t="s">
        <v>62</v>
      </c>
      <c r="O78" s="114" t="s">
        <v>62</v>
      </c>
      <c r="P78" s="88" t="s">
        <v>63</v>
      </c>
      <c r="Q78" s="88" t="s">
        <v>62</v>
      </c>
      <c r="R78" s="48" t="s">
        <v>62</v>
      </c>
      <c r="S78" s="25" t="s">
        <v>63</v>
      </c>
      <c r="T78" s="30"/>
    </row>
    <row r="79" spans="1:20" x14ac:dyDescent="0.2">
      <c r="A79" s="14">
        <v>13.5</v>
      </c>
      <c r="B79" t="s">
        <v>63</v>
      </c>
      <c r="E79" s="25" t="s">
        <v>65</v>
      </c>
      <c r="F79" s="27"/>
      <c r="H79" s="25" t="s">
        <v>65</v>
      </c>
      <c r="J79" s="25" t="s">
        <v>62</v>
      </c>
      <c r="K79" s="30"/>
      <c r="L79" s="68" t="s">
        <v>62</v>
      </c>
      <c r="M79" s="69" t="s">
        <v>62</v>
      </c>
      <c r="N79" s="86" t="s">
        <v>62</v>
      </c>
      <c r="O79" s="114" t="s">
        <v>62</v>
      </c>
      <c r="P79" s="88" t="s">
        <v>63</v>
      </c>
      <c r="Q79" s="88" t="s">
        <v>62</v>
      </c>
      <c r="R79" s="48" t="s">
        <v>62</v>
      </c>
      <c r="S79" s="25" t="s">
        <v>63</v>
      </c>
      <c r="T79" s="30"/>
    </row>
    <row r="80" spans="1:20" x14ac:dyDescent="0.2">
      <c r="A80" s="14">
        <v>14</v>
      </c>
      <c r="B80" t="s">
        <v>62</v>
      </c>
      <c r="E80" s="25" t="s">
        <v>62</v>
      </c>
      <c r="F80" s="27"/>
      <c r="H80" s="25" t="s">
        <v>63</v>
      </c>
      <c r="J80" s="25" t="s">
        <v>62</v>
      </c>
      <c r="K80" s="30"/>
      <c r="L80" s="68" t="s">
        <v>63</v>
      </c>
      <c r="M80" s="69" t="s">
        <v>62</v>
      </c>
      <c r="N80" s="86" t="s">
        <v>62</v>
      </c>
      <c r="O80" s="114" t="s">
        <v>62</v>
      </c>
      <c r="P80" s="88" t="s">
        <v>63</v>
      </c>
      <c r="Q80" s="88" t="s">
        <v>62</v>
      </c>
      <c r="R80" s="48" t="s">
        <v>63</v>
      </c>
      <c r="S80" s="25" t="s">
        <v>63</v>
      </c>
      <c r="T80" s="30"/>
    </row>
    <row r="81" spans="1:20" x14ac:dyDescent="0.2">
      <c r="A81" s="14">
        <v>14.5</v>
      </c>
      <c r="B81" t="s">
        <v>62</v>
      </c>
      <c r="E81" s="25" t="s">
        <v>62</v>
      </c>
      <c r="F81" s="27"/>
      <c r="H81" s="25" t="s">
        <v>63</v>
      </c>
      <c r="J81" s="25" t="s">
        <v>62</v>
      </c>
      <c r="K81" s="30"/>
      <c r="L81" s="68" t="s">
        <v>63</v>
      </c>
      <c r="M81" s="69" t="s">
        <v>62</v>
      </c>
      <c r="N81" s="86" t="s">
        <v>62</v>
      </c>
      <c r="O81" s="114" t="s">
        <v>62</v>
      </c>
      <c r="P81" s="88" t="s">
        <v>62</v>
      </c>
      <c r="Q81" s="88" t="s">
        <v>62</v>
      </c>
      <c r="R81" s="48" t="s">
        <v>62</v>
      </c>
      <c r="S81" s="25" t="s">
        <v>63</v>
      </c>
      <c r="T81" s="30"/>
    </row>
    <row r="82" spans="1:20" x14ac:dyDescent="0.2">
      <c r="A82" s="14">
        <v>15</v>
      </c>
      <c r="B82" t="s">
        <v>65</v>
      </c>
      <c r="E82" s="25" t="s">
        <v>62</v>
      </c>
      <c r="F82" s="27"/>
      <c r="H82" s="25" t="s">
        <v>62</v>
      </c>
      <c r="J82" s="25" t="s">
        <v>62</v>
      </c>
      <c r="K82" s="30"/>
      <c r="L82" s="68" t="s">
        <v>63</v>
      </c>
      <c r="M82" s="69" t="s">
        <v>62</v>
      </c>
      <c r="N82" s="86" t="s">
        <v>62</v>
      </c>
      <c r="O82" s="114" t="s">
        <v>62</v>
      </c>
      <c r="P82" s="88" t="s">
        <v>62</v>
      </c>
      <c r="Q82" s="88" t="s">
        <v>62</v>
      </c>
      <c r="R82" s="48" t="s">
        <v>62</v>
      </c>
      <c r="S82" s="25" t="s">
        <v>63</v>
      </c>
      <c r="T82" s="30"/>
    </row>
    <row r="83" spans="1:20" x14ac:dyDescent="0.2">
      <c r="A83" s="14">
        <v>15.5</v>
      </c>
      <c r="B83" t="s">
        <v>62</v>
      </c>
      <c r="E83" s="25" t="s">
        <v>62</v>
      </c>
      <c r="F83" s="27"/>
      <c r="H83" s="25" t="s">
        <v>62</v>
      </c>
      <c r="J83" s="25" t="s">
        <v>62</v>
      </c>
      <c r="K83" s="30"/>
      <c r="L83" s="68" t="s">
        <v>62</v>
      </c>
      <c r="M83" s="69" t="s">
        <v>62</v>
      </c>
      <c r="N83" s="86" t="s">
        <v>62</v>
      </c>
      <c r="O83" s="114" t="s">
        <v>62</v>
      </c>
      <c r="P83" s="88" t="s">
        <v>63</v>
      </c>
      <c r="Q83" s="88" t="s">
        <v>62</v>
      </c>
      <c r="R83" s="48" t="s">
        <v>62</v>
      </c>
      <c r="S83" s="25" t="s">
        <v>63</v>
      </c>
      <c r="T83" s="30"/>
    </row>
    <row r="84" spans="1:20" x14ac:dyDescent="0.2">
      <c r="A84" s="14">
        <v>16</v>
      </c>
      <c r="B84" t="s">
        <v>62</v>
      </c>
      <c r="E84" s="25" t="s">
        <v>62</v>
      </c>
      <c r="F84" s="27"/>
      <c r="H84" s="25" t="s">
        <v>63</v>
      </c>
      <c r="J84" s="25" t="s">
        <v>62</v>
      </c>
      <c r="K84" s="30"/>
      <c r="L84" s="68" t="s">
        <v>63</v>
      </c>
      <c r="M84" s="69" t="s">
        <v>62</v>
      </c>
      <c r="N84" s="86" t="s">
        <v>62</v>
      </c>
      <c r="O84" s="114" t="s">
        <v>62</v>
      </c>
      <c r="P84" s="88" t="s">
        <v>63</v>
      </c>
      <c r="Q84" s="88" t="s">
        <v>62</v>
      </c>
      <c r="R84" s="48" t="s">
        <v>63</v>
      </c>
      <c r="S84" s="25" t="s">
        <v>63</v>
      </c>
      <c r="T84" s="30"/>
    </row>
    <row r="85" spans="1:20" x14ac:dyDescent="0.2">
      <c r="A85" s="14">
        <v>16.5</v>
      </c>
      <c r="B85" t="s">
        <v>62</v>
      </c>
      <c r="E85" s="25" t="s">
        <v>62</v>
      </c>
      <c r="F85" s="27"/>
      <c r="H85" s="25" t="s">
        <v>63</v>
      </c>
      <c r="J85" s="25" t="s">
        <v>62</v>
      </c>
      <c r="K85" s="30"/>
      <c r="L85" s="68" t="s">
        <v>63</v>
      </c>
      <c r="M85" s="69" t="s">
        <v>62</v>
      </c>
      <c r="N85" s="86" t="s">
        <v>62</v>
      </c>
      <c r="O85" s="114" t="s">
        <v>62</v>
      </c>
      <c r="P85" s="88" t="s">
        <v>62</v>
      </c>
      <c r="Q85" s="88" t="s">
        <v>62</v>
      </c>
      <c r="R85" s="48" t="s">
        <v>63</v>
      </c>
      <c r="S85" s="25" t="s">
        <v>63</v>
      </c>
      <c r="T85" s="30"/>
    </row>
    <row r="86" spans="1:20" x14ac:dyDescent="0.2">
      <c r="A86" s="14">
        <v>17</v>
      </c>
      <c r="B86" t="s">
        <v>62</v>
      </c>
      <c r="E86" s="25" t="s">
        <v>65</v>
      </c>
      <c r="F86" s="27"/>
      <c r="H86" s="25" t="s">
        <v>62</v>
      </c>
      <c r="J86" s="25" t="s">
        <v>62</v>
      </c>
      <c r="K86" s="30"/>
      <c r="L86" s="68" t="s">
        <v>63</v>
      </c>
      <c r="M86" s="69" t="s">
        <v>63</v>
      </c>
      <c r="N86" s="86" t="s">
        <v>62</v>
      </c>
      <c r="O86" s="114" t="s">
        <v>62</v>
      </c>
      <c r="P86" s="88" t="s">
        <v>63</v>
      </c>
      <c r="Q86" s="88" t="s">
        <v>62</v>
      </c>
      <c r="R86" s="48" t="s">
        <v>62</v>
      </c>
      <c r="S86" s="25" t="s">
        <v>63</v>
      </c>
      <c r="T86" s="30"/>
    </row>
    <row r="87" spans="1:20" x14ac:dyDescent="0.2">
      <c r="A87" s="14">
        <v>17.5</v>
      </c>
      <c r="B87" t="s">
        <v>62</v>
      </c>
      <c r="E87" s="25" t="s">
        <v>62</v>
      </c>
      <c r="F87" s="27"/>
      <c r="H87" s="25" t="s">
        <v>63</v>
      </c>
      <c r="J87" s="25" t="s">
        <v>62</v>
      </c>
      <c r="K87" s="30"/>
      <c r="L87" s="68" t="s">
        <v>62</v>
      </c>
      <c r="M87" s="69" t="s">
        <v>62</v>
      </c>
      <c r="N87" s="86" t="s">
        <v>62</v>
      </c>
      <c r="O87" s="114" t="s">
        <v>62</v>
      </c>
      <c r="P87" s="88" t="s">
        <v>63</v>
      </c>
      <c r="Q87" s="88" t="s">
        <v>62</v>
      </c>
      <c r="R87" s="48" t="s">
        <v>62</v>
      </c>
      <c r="S87" s="25" t="s">
        <v>63</v>
      </c>
      <c r="T87" s="30"/>
    </row>
    <row r="88" spans="1:20" x14ac:dyDescent="0.2">
      <c r="A88" s="14">
        <v>18</v>
      </c>
      <c r="B88" t="s">
        <v>62</v>
      </c>
      <c r="E88" s="25" t="s">
        <v>62</v>
      </c>
      <c r="F88" s="27"/>
      <c r="H88" s="25" t="s">
        <v>62</v>
      </c>
      <c r="J88" s="25" t="s">
        <v>62</v>
      </c>
      <c r="K88" s="30"/>
      <c r="L88" s="68" t="s">
        <v>62</v>
      </c>
      <c r="M88" s="69" t="s">
        <v>63</v>
      </c>
      <c r="N88" s="86" t="s">
        <v>62</v>
      </c>
      <c r="O88" s="114" t="s">
        <v>62</v>
      </c>
      <c r="P88" s="88" t="s">
        <v>62</v>
      </c>
      <c r="Q88" s="88" t="s">
        <v>62</v>
      </c>
      <c r="R88" s="48" t="s">
        <v>62</v>
      </c>
      <c r="S88" s="25" t="s">
        <v>63</v>
      </c>
      <c r="T88" s="30"/>
    </row>
    <row r="89" spans="1:20" x14ac:dyDescent="0.2">
      <c r="A89" s="14">
        <v>18.5</v>
      </c>
      <c r="B89" t="s">
        <v>65</v>
      </c>
      <c r="C89" t="s">
        <v>63</v>
      </c>
      <c r="E89" s="25" t="s">
        <v>65</v>
      </c>
      <c r="F89" s="22" t="s">
        <v>64</v>
      </c>
      <c r="G89" s="22" t="s">
        <v>63</v>
      </c>
      <c r="H89" s="48" t="s">
        <v>65</v>
      </c>
      <c r="J89" s="25" t="s">
        <v>62</v>
      </c>
      <c r="K89" s="30"/>
      <c r="L89" s="69" t="s">
        <v>63</v>
      </c>
      <c r="M89" s="69" t="s">
        <v>63</v>
      </c>
      <c r="N89" s="86" t="s">
        <v>62</v>
      </c>
      <c r="O89" s="114" t="s">
        <v>62</v>
      </c>
      <c r="P89" s="88" t="s">
        <v>63</v>
      </c>
      <c r="Q89" s="88" t="s">
        <v>62</v>
      </c>
      <c r="R89" s="48" t="s">
        <v>62</v>
      </c>
      <c r="S89" s="25" t="s">
        <v>63</v>
      </c>
      <c r="T89" s="30"/>
    </row>
    <row r="90" spans="1:20" x14ac:dyDescent="0.2">
      <c r="A90" s="14">
        <v>19</v>
      </c>
      <c r="B90" t="s">
        <v>63</v>
      </c>
      <c r="E90" s="25" t="s">
        <v>62</v>
      </c>
      <c r="F90" s="27"/>
      <c r="H90" s="48" t="s">
        <v>62</v>
      </c>
      <c r="J90" s="25" t="s">
        <v>62</v>
      </c>
      <c r="K90" s="30"/>
      <c r="L90" s="69" t="s">
        <v>62</v>
      </c>
      <c r="M90" s="69" t="s">
        <v>63</v>
      </c>
      <c r="N90" s="86" t="s">
        <v>62</v>
      </c>
      <c r="O90" s="114" t="s">
        <v>62</v>
      </c>
      <c r="P90" s="88" t="s">
        <v>63</v>
      </c>
      <c r="Q90" s="88" t="s">
        <v>62</v>
      </c>
      <c r="R90" s="48" t="s">
        <v>62</v>
      </c>
      <c r="S90" s="25" t="s">
        <v>63</v>
      </c>
      <c r="T90" s="30"/>
    </row>
    <row r="91" spans="1:20" x14ac:dyDescent="0.2">
      <c r="A91" s="14">
        <v>19.5</v>
      </c>
      <c r="B91" t="s">
        <v>65</v>
      </c>
      <c r="E91" s="25" t="s">
        <v>64</v>
      </c>
      <c r="F91" s="27" t="s">
        <v>65</v>
      </c>
      <c r="G91" s="22" t="s">
        <v>63</v>
      </c>
      <c r="H91" s="48" t="s">
        <v>63</v>
      </c>
      <c r="J91" s="25" t="s">
        <v>62</v>
      </c>
      <c r="K91" s="30"/>
      <c r="L91" s="69" t="s">
        <v>62</v>
      </c>
      <c r="M91" s="69" t="s">
        <v>63</v>
      </c>
      <c r="N91" s="86" t="s">
        <v>62</v>
      </c>
      <c r="O91" s="114" t="s">
        <v>62</v>
      </c>
      <c r="P91" s="88" t="s">
        <v>63</v>
      </c>
      <c r="Q91" s="88" t="s">
        <v>62</v>
      </c>
      <c r="R91" s="48" t="s">
        <v>62</v>
      </c>
      <c r="S91" s="25" t="s">
        <v>63</v>
      </c>
      <c r="T91" s="30"/>
    </row>
    <row r="92" spans="1:20" x14ac:dyDescent="0.2">
      <c r="A92" s="14">
        <v>20</v>
      </c>
      <c r="B92" t="s">
        <v>63</v>
      </c>
      <c r="E92" s="25" t="s">
        <v>62</v>
      </c>
      <c r="F92" s="27"/>
      <c r="H92" s="48" t="s">
        <v>63</v>
      </c>
      <c r="J92" s="25" t="s">
        <v>62</v>
      </c>
      <c r="K92" s="30"/>
      <c r="L92" s="69" t="s">
        <v>63</v>
      </c>
      <c r="M92" s="69" t="s">
        <v>62</v>
      </c>
      <c r="N92" s="86" t="s">
        <v>62</v>
      </c>
      <c r="O92" s="114" t="s">
        <v>62</v>
      </c>
      <c r="P92" s="88" t="s">
        <v>62</v>
      </c>
      <c r="Q92" s="88" t="s">
        <v>62</v>
      </c>
      <c r="R92" s="48" t="s">
        <v>62</v>
      </c>
      <c r="S92" s="25" t="s">
        <v>63</v>
      </c>
      <c r="T92" s="30"/>
    </row>
    <row r="93" spans="1:20" x14ac:dyDescent="0.2">
      <c r="A93" s="14">
        <v>20.5</v>
      </c>
      <c r="B93" t="s">
        <v>65</v>
      </c>
      <c r="E93" s="25" t="s">
        <v>65</v>
      </c>
      <c r="F93" s="27"/>
      <c r="H93" s="48" t="s">
        <v>65</v>
      </c>
      <c r="J93" s="25" t="s">
        <v>62</v>
      </c>
      <c r="K93" s="30"/>
      <c r="L93" s="69" t="s">
        <v>63</v>
      </c>
      <c r="M93" s="69" t="s">
        <v>62</v>
      </c>
      <c r="N93" s="86" t="s">
        <v>62</v>
      </c>
      <c r="O93" s="114" t="s">
        <v>62</v>
      </c>
      <c r="P93" s="88" t="s">
        <v>63</v>
      </c>
      <c r="Q93" s="88" t="s">
        <v>62</v>
      </c>
      <c r="R93" s="48" t="s">
        <v>62</v>
      </c>
      <c r="S93" s="25" t="s">
        <v>63</v>
      </c>
      <c r="T93" s="30"/>
    </row>
    <row r="94" spans="1:20" x14ac:dyDescent="0.2">
      <c r="A94" s="14">
        <v>21</v>
      </c>
      <c r="B94" t="s">
        <v>62</v>
      </c>
      <c r="E94" s="25" t="s">
        <v>65</v>
      </c>
      <c r="F94" s="27"/>
      <c r="H94" s="48" t="s">
        <v>62</v>
      </c>
      <c r="J94" s="25" t="s">
        <v>62</v>
      </c>
      <c r="K94" s="30"/>
      <c r="L94" s="69" t="s">
        <v>63</v>
      </c>
      <c r="M94" s="69" t="s">
        <v>62</v>
      </c>
      <c r="N94" s="86" t="s">
        <v>62</v>
      </c>
      <c r="O94" s="114" t="s">
        <v>62</v>
      </c>
      <c r="P94" s="88" t="s">
        <v>63</v>
      </c>
      <c r="Q94" s="88" t="s">
        <v>62</v>
      </c>
      <c r="R94" s="48" t="s">
        <v>62</v>
      </c>
      <c r="S94" s="25" t="s">
        <v>63</v>
      </c>
      <c r="T94" s="30"/>
    </row>
    <row r="95" spans="1:20" x14ac:dyDescent="0.2">
      <c r="A95" s="14">
        <v>21.5</v>
      </c>
      <c r="B95" t="s">
        <v>62</v>
      </c>
      <c r="E95" s="25" t="s">
        <v>62</v>
      </c>
      <c r="F95" s="27"/>
      <c r="H95" s="48" t="s">
        <v>63</v>
      </c>
      <c r="J95" s="25" t="s">
        <v>62</v>
      </c>
      <c r="K95" s="30"/>
      <c r="L95" s="69" t="s">
        <v>62</v>
      </c>
      <c r="M95" s="69" t="s">
        <v>62</v>
      </c>
      <c r="N95" s="86" t="s">
        <v>62</v>
      </c>
      <c r="O95" s="114" t="s">
        <v>62</v>
      </c>
      <c r="P95" s="88" t="s">
        <v>63</v>
      </c>
      <c r="Q95" s="88" t="s">
        <v>62</v>
      </c>
      <c r="R95" s="48" t="s">
        <v>62</v>
      </c>
      <c r="S95" s="25" t="s">
        <v>63</v>
      </c>
      <c r="T95" s="30"/>
    </row>
    <row r="96" spans="1:20" x14ac:dyDescent="0.2">
      <c r="A96" s="14">
        <v>22</v>
      </c>
      <c r="B96" t="s">
        <v>65</v>
      </c>
      <c r="E96" s="25" t="s">
        <v>64</v>
      </c>
      <c r="F96" s="27" t="s">
        <v>63</v>
      </c>
      <c r="H96" s="48" t="s">
        <v>62</v>
      </c>
      <c r="J96" s="25" t="s">
        <v>62</v>
      </c>
      <c r="K96" s="30"/>
      <c r="L96" s="69" t="s">
        <v>62</v>
      </c>
      <c r="M96" s="69" t="s">
        <v>62</v>
      </c>
      <c r="N96" s="86" t="s">
        <v>62</v>
      </c>
      <c r="O96" s="114" t="s">
        <v>62</v>
      </c>
      <c r="P96" s="88" t="s">
        <v>62</v>
      </c>
      <c r="Q96" s="88" t="s">
        <v>62</v>
      </c>
      <c r="R96" s="48" t="s">
        <v>62</v>
      </c>
      <c r="S96" s="25" t="s">
        <v>63</v>
      </c>
      <c r="T96" s="30"/>
    </row>
    <row r="97" spans="1:20" x14ac:dyDescent="0.2">
      <c r="A97" s="14">
        <v>22.5</v>
      </c>
      <c r="B97" t="s">
        <v>62</v>
      </c>
      <c r="E97" s="25" t="s">
        <v>62</v>
      </c>
      <c r="F97" s="27"/>
      <c r="H97" s="48" t="s">
        <v>64</v>
      </c>
      <c r="J97" s="25" t="s">
        <v>62</v>
      </c>
      <c r="K97" s="30"/>
      <c r="L97" s="69" t="s">
        <v>63</v>
      </c>
      <c r="M97" s="69" t="s">
        <v>62</v>
      </c>
      <c r="N97" s="86" t="s">
        <v>62</v>
      </c>
      <c r="O97" s="114" t="s">
        <v>62</v>
      </c>
      <c r="P97" s="88" t="s">
        <v>63</v>
      </c>
      <c r="Q97" s="88" t="s">
        <v>62</v>
      </c>
      <c r="R97" s="48" t="s">
        <v>62</v>
      </c>
      <c r="S97" s="25" t="s">
        <v>63</v>
      </c>
      <c r="T97" s="30"/>
    </row>
    <row r="98" spans="1:20" x14ac:dyDescent="0.2">
      <c r="A98" s="14">
        <v>23</v>
      </c>
      <c r="B98" t="s">
        <v>63</v>
      </c>
      <c r="E98" s="25" t="s">
        <v>62</v>
      </c>
      <c r="F98" s="27"/>
      <c r="H98" s="48" t="s">
        <v>64</v>
      </c>
      <c r="I98" t="s">
        <v>63</v>
      </c>
      <c r="J98" s="25" t="s">
        <v>62</v>
      </c>
      <c r="K98" s="30"/>
      <c r="L98" s="69" t="s">
        <v>62</v>
      </c>
      <c r="M98" s="69" t="s">
        <v>63</v>
      </c>
      <c r="N98" s="86" t="s">
        <v>62</v>
      </c>
      <c r="O98" s="114" t="s">
        <v>62</v>
      </c>
      <c r="P98" s="88" t="s">
        <v>62</v>
      </c>
      <c r="Q98" s="88" t="s">
        <v>62</v>
      </c>
      <c r="R98" s="48" t="s">
        <v>63</v>
      </c>
      <c r="S98" s="25" t="s">
        <v>62</v>
      </c>
      <c r="T98" s="30"/>
    </row>
    <row r="99" spans="1:20" x14ac:dyDescent="0.2">
      <c r="A99" s="14">
        <v>23.5</v>
      </c>
      <c r="B99" t="s">
        <v>65</v>
      </c>
      <c r="E99" s="25" t="s">
        <v>62</v>
      </c>
      <c r="F99" s="27"/>
      <c r="H99" s="48" t="s">
        <v>63</v>
      </c>
      <c r="J99" s="25" t="s">
        <v>62</v>
      </c>
      <c r="K99" s="30"/>
      <c r="L99" s="69" t="s">
        <v>62</v>
      </c>
      <c r="M99" s="69" t="s">
        <v>62</v>
      </c>
      <c r="N99" s="86" t="s">
        <v>62</v>
      </c>
      <c r="O99" s="114" t="s">
        <v>62</v>
      </c>
      <c r="P99" s="88" t="s">
        <v>63</v>
      </c>
      <c r="Q99" s="88" t="s">
        <v>62</v>
      </c>
      <c r="R99" s="48" t="s">
        <v>63</v>
      </c>
      <c r="S99" s="25" t="s">
        <v>62</v>
      </c>
      <c r="T99" s="30"/>
    </row>
    <row r="100" spans="1:20" x14ac:dyDescent="0.2">
      <c r="A100" s="14">
        <v>24</v>
      </c>
      <c r="B100" t="s">
        <v>65</v>
      </c>
      <c r="C100" t="s">
        <v>63</v>
      </c>
      <c r="E100" s="25" t="s">
        <v>65</v>
      </c>
      <c r="F100" s="27"/>
      <c r="H100" s="48" t="s">
        <v>63</v>
      </c>
      <c r="J100" s="25" t="s">
        <v>62</v>
      </c>
      <c r="K100" s="30"/>
      <c r="L100" s="69" t="s">
        <v>62</v>
      </c>
      <c r="M100" s="69" t="s">
        <v>62</v>
      </c>
      <c r="N100" s="86" t="s">
        <v>62</v>
      </c>
      <c r="O100" s="114" t="s">
        <v>62</v>
      </c>
      <c r="P100" s="88" t="s">
        <v>63</v>
      </c>
      <c r="Q100" s="88" t="s">
        <v>62</v>
      </c>
      <c r="R100" s="48" t="s">
        <v>63</v>
      </c>
      <c r="S100" s="25" t="s">
        <v>63</v>
      </c>
      <c r="T100" s="30"/>
    </row>
    <row r="101" spans="1:20" x14ac:dyDescent="0.2">
      <c r="A101" s="14">
        <v>24.5</v>
      </c>
      <c r="B101" t="s">
        <v>62</v>
      </c>
      <c r="E101" s="25" t="s">
        <v>62</v>
      </c>
      <c r="F101" s="27"/>
      <c r="H101" s="48" t="s">
        <v>62</v>
      </c>
      <c r="J101" s="25" t="s">
        <v>62</v>
      </c>
      <c r="K101" s="30"/>
      <c r="L101" s="69" t="s">
        <v>62</v>
      </c>
      <c r="M101" s="69" t="s">
        <v>63</v>
      </c>
      <c r="N101" s="86" t="s">
        <v>62</v>
      </c>
      <c r="O101" s="114" t="s">
        <v>62</v>
      </c>
      <c r="P101" s="88" t="s">
        <v>63</v>
      </c>
      <c r="Q101" s="88" t="s">
        <v>62</v>
      </c>
      <c r="R101" s="48" t="s">
        <v>62</v>
      </c>
      <c r="S101" s="25" t="s">
        <v>63</v>
      </c>
      <c r="T101" s="30"/>
    </row>
    <row r="102" spans="1:20" x14ac:dyDescent="0.2">
      <c r="A102" s="14">
        <v>25</v>
      </c>
      <c r="B102" t="s">
        <v>62</v>
      </c>
      <c r="E102" s="25" t="s">
        <v>63</v>
      </c>
      <c r="F102" s="27"/>
      <c r="H102" s="48" t="s">
        <v>63</v>
      </c>
      <c r="J102" s="25" t="s">
        <v>62</v>
      </c>
      <c r="K102" s="30"/>
      <c r="L102" s="69" t="s">
        <v>62</v>
      </c>
      <c r="M102" s="69" t="s">
        <v>62</v>
      </c>
      <c r="N102" s="86" t="s">
        <v>62</v>
      </c>
      <c r="O102" s="114" t="s">
        <v>62</v>
      </c>
      <c r="P102" s="88" t="s">
        <v>63</v>
      </c>
      <c r="Q102" s="88" t="s">
        <v>62</v>
      </c>
      <c r="R102" s="48" t="s">
        <v>63</v>
      </c>
      <c r="S102" s="25" t="s">
        <v>63</v>
      </c>
      <c r="T102" s="30"/>
    </row>
    <row r="103" spans="1:20" x14ac:dyDescent="0.2">
      <c r="A103" s="14">
        <v>25.5</v>
      </c>
      <c r="B103" t="s">
        <v>62</v>
      </c>
      <c r="E103" s="25" t="s">
        <v>62</v>
      </c>
      <c r="F103" s="27"/>
      <c r="H103" s="48" t="s">
        <v>62</v>
      </c>
      <c r="J103" s="25" t="s">
        <v>62</v>
      </c>
      <c r="K103" s="30"/>
      <c r="L103" s="69" t="s">
        <v>62</v>
      </c>
      <c r="M103" s="69" t="s">
        <v>62</v>
      </c>
      <c r="N103" s="86" t="s">
        <v>62</v>
      </c>
      <c r="O103" s="114" t="s">
        <v>62</v>
      </c>
      <c r="P103" s="88" t="s">
        <v>62</v>
      </c>
      <c r="Q103" s="88" t="s">
        <v>62</v>
      </c>
      <c r="R103" s="48" t="s">
        <v>62</v>
      </c>
      <c r="S103" s="25" t="s">
        <v>63</v>
      </c>
      <c r="T103" s="30"/>
    </row>
    <row r="104" spans="1:20" x14ac:dyDescent="0.2">
      <c r="A104" s="14">
        <v>26</v>
      </c>
      <c r="B104" t="s">
        <v>62</v>
      </c>
      <c r="E104" s="25" t="s">
        <v>62</v>
      </c>
      <c r="F104" s="27"/>
      <c r="H104" s="48" t="s">
        <v>63</v>
      </c>
      <c r="J104" s="25" t="s">
        <v>62</v>
      </c>
      <c r="K104" s="30"/>
      <c r="L104" s="69" t="s">
        <v>62</v>
      </c>
      <c r="M104" s="69" t="s">
        <v>63</v>
      </c>
      <c r="N104" s="86" t="s">
        <v>62</v>
      </c>
      <c r="O104" s="114" t="s">
        <v>62</v>
      </c>
      <c r="P104" s="88" t="s">
        <v>63</v>
      </c>
      <c r="Q104" s="88" t="s">
        <v>62</v>
      </c>
      <c r="R104" s="48" t="s">
        <v>62</v>
      </c>
      <c r="S104" s="25" t="s">
        <v>63</v>
      </c>
      <c r="T104" s="30"/>
    </row>
    <row r="105" spans="1:20" x14ac:dyDescent="0.2">
      <c r="A105" s="14">
        <v>26.5</v>
      </c>
      <c r="B105" t="s">
        <v>65</v>
      </c>
      <c r="E105" s="25" t="s">
        <v>62</v>
      </c>
      <c r="F105" s="27"/>
      <c r="H105" s="48" t="s">
        <v>65</v>
      </c>
      <c r="J105" s="25" t="s">
        <v>62</v>
      </c>
      <c r="K105" s="30"/>
      <c r="L105" s="69" t="s">
        <v>62</v>
      </c>
      <c r="M105" s="69" t="s">
        <v>63</v>
      </c>
      <c r="N105" s="86" t="s">
        <v>62</v>
      </c>
      <c r="O105" s="114" t="s">
        <v>62</v>
      </c>
      <c r="P105" s="88" t="s">
        <v>63</v>
      </c>
      <c r="Q105" s="88" t="s">
        <v>62</v>
      </c>
      <c r="R105" s="48" t="s">
        <v>63</v>
      </c>
      <c r="S105" s="25" t="s">
        <v>63</v>
      </c>
      <c r="T105" s="30"/>
    </row>
    <row r="106" spans="1:20" x14ac:dyDescent="0.2">
      <c r="A106" s="14">
        <v>27</v>
      </c>
      <c r="B106" t="s">
        <v>65</v>
      </c>
      <c r="C106" t="s">
        <v>63</v>
      </c>
      <c r="E106" s="25" t="s">
        <v>65</v>
      </c>
      <c r="F106" s="27"/>
      <c r="H106" s="48" t="s">
        <v>62</v>
      </c>
      <c r="J106" s="25" t="s">
        <v>62</v>
      </c>
      <c r="K106" s="30"/>
      <c r="L106" s="69" t="s">
        <v>62</v>
      </c>
      <c r="M106" s="69" t="s">
        <v>62</v>
      </c>
      <c r="N106" s="86" t="s">
        <v>62</v>
      </c>
      <c r="O106" s="114" t="s">
        <v>62</v>
      </c>
      <c r="P106" s="88" t="s">
        <v>63</v>
      </c>
      <c r="Q106" s="88" t="s">
        <v>62</v>
      </c>
      <c r="R106" s="48" t="s">
        <v>63</v>
      </c>
      <c r="S106" s="25" t="s">
        <v>63</v>
      </c>
      <c r="T106" s="30"/>
    </row>
    <row r="107" spans="1:20" x14ac:dyDescent="0.2">
      <c r="A107" s="14">
        <v>27.5</v>
      </c>
      <c r="B107" t="s">
        <v>62</v>
      </c>
      <c r="E107" s="25" t="s">
        <v>62</v>
      </c>
      <c r="F107" s="27"/>
      <c r="H107" s="48" t="s">
        <v>63</v>
      </c>
      <c r="J107" s="25" t="s">
        <v>62</v>
      </c>
      <c r="K107" s="30"/>
      <c r="L107" s="69" t="s">
        <v>62</v>
      </c>
      <c r="M107" s="69" t="s">
        <v>62</v>
      </c>
      <c r="N107" s="86" t="s">
        <v>62</v>
      </c>
      <c r="O107" s="114" t="s">
        <v>62</v>
      </c>
      <c r="P107" s="88" t="s">
        <v>62</v>
      </c>
      <c r="Q107" s="88" t="s">
        <v>62</v>
      </c>
      <c r="R107" s="48" t="s">
        <v>62</v>
      </c>
      <c r="S107" s="25" t="s">
        <v>63</v>
      </c>
      <c r="T107" s="30"/>
    </row>
    <row r="108" spans="1:20" x14ac:dyDescent="0.2">
      <c r="A108" s="14">
        <v>28</v>
      </c>
      <c r="B108" t="s">
        <v>62</v>
      </c>
      <c r="E108" s="25" t="s">
        <v>62</v>
      </c>
      <c r="F108" s="27"/>
      <c r="H108" s="48" t="s">
        <v>63</v>
      </c>
      <c r="J108" s="25" t="s">
        <v>62</v>
      </c>
      <c r="K108" s="30"/>
      <c r="L108" s="69" t="s">
        <v>62</v>
      </c>
      <c r="M108" s="69" t="s">
        <v>62</v>
      </c>
      <c r="N108" s="86" t="s">
        <v>62</v>
      </c>
      <c r="O108" s="114" t="s">
        <v>62</v>
      </c>
      <c r="P108" s="88" t="s">
        <v>62</v>
      </c>
      <c r="Q108" s="88" t="s">
        <v>62</v>
      </c>
      <c r="R108" s="48" t="s">
        <v>62</v>
      </c>
      <c r="S108" s="25" t="s">
        <v>63</v>
      </c>
      <c r="T108" s="30"/>
    </row>
    <row r="109" spans="1:20" x14ac:dyDescent="0.2">
      <c r="A109" s="14">
        <v>28.5</v>
      </c>
      <c r="B109" t="s">
        <v>62</v>
      </c>
      <c r="E109" s="25" t="s">
        <v>62</v>
      </c>
      <c r="F109" s="27"/>
      <c r="H109" s="48" t="s">
        <v>62</v>
      </c>
      <c r="J109" s="25" t="s">
        <v>62</v>
      </c>
      <c r="K109" s="30"/>
      <c r="L109" s="69" t="s">
        <v>63</v>
      </c>
      <c r="M109" s="69" t="s">
        <v>62</v>
      </c>
      <c r="N109" s="86" t="s">
        <v>62</v>
      </c>
      <c r="O109" s="114" t="s">
        <v>62</v>
      </c>
      <c r="P109" s="88" t="s">
        <v>63</v>
      </c>
      <c r="Q109" s="88" t="s">
        <v>62</v>
      </c>
      <c r="R109" s="48" t="s">
        <v>62</v>
      </c>
      <c r="S109" s="25" t="s">
        <v>62</v>
      </c>
      <c r="T109" s="30"/>
    </row>
    <row r="110" spans="1:20" x14ac:dyDescent="0.2">
      <c r="A110" s="14">
        <v>29</v>
      </c>
      <c r="B110" t="s">
        <v>62</v>
      </c>
      <c r="E110" s="25" t="s">
        <v>62</v>
      </c>
      <c r="F110" s="27"/>
      <c r="H110" s="48" t="s">
        <v>64</v>
      </c>
      <c r="I110" t="s">
        <v>63</v>
      </c>
      <c r="J110" s="25" t="s">
        <v>62</v>
      </c>
      <c r="K110" s="30"/>
      <c r="L110" s="69" t="s">
        <v>62</v>
      </c>
      <c r="M110" s="69" t="s">
        <v>62</v>
      </c>
      <c r="N110" s="86" t="s">
        <v>62</v>
      </c>
      <c r="O110" s="114" t="s">
        <v>62</v>
      </c>
      <c r="P110" s="88" t="s">
        <v>63</v>
      </c>
      <c r="Q110" s="88" t="s">
        <v>62</v>
      </c>
      <c r="R110" s="48" t="s">
        <v>63</v>
      </c>
      <c r="S110" s="25" t="s">
        <v>62</v>
      </c>
      <c r="T110" s="30"/>
    </row>
    <row r="111" spans="1:20" x14ac:dyDescent="0.2">
      <c r="A111" s="14">
        <v>29.5</v>
      </c>
      <c r="B111" t="s">
        <v>62</v>
      </c>
      <c r="E111" s="25" t="s">
        <v>63</v>
      </c>
      <c r="F111" s="27"/>
      <c r="H111" s="48" t="s">
        <v>62</v>
      </c>
      <c r="J111" s="25" t="s">
        <v>62</v>
      </c>
      <c r="K111" s="30"/>
      <c r="L111" s="69" t="s">
        <v>62</v>
      </c>
      <c r="M111" s="69" t="s">
        <v>62</v>
      </c>
      <c r="N111" s="86" t="s">
        <v>62</v>
      </c>
      <c r="O111" s="114" t="s">
        <v>62</v>
      </c>
      <c r="P111" s="88" t="s">
        <v>63</v>
      </c>
      <c r="Q111" s="88" t="s">
        <v>62</v>
      </c>
      <c r="R111" s="48" t="s">
        <v>63</v>
      </c>
      <c r="S111" s="25" t="s">
        <v>63</v>
      </c>
      <c r="T111" s="30"/>
    </row>
    <row r="112" spans="1:20" x14ac:dyDescent="0.2">
      <c r="A112" s="14">
        <v>30</v>
      </c>
      <c r="B112" t="s">
        <v>62</v>
      </c>
      <c r="E112" s="25" t="s">
        <v>65</v>
      </c>
      <c r="F112" s="27"/>
      <c r="H112" s="48" t="s">
        <v>62</v>
      </c>
      <c r="J112" s="25" t="s">
        <v>62</v>
      </c>
      <c r="K112" s="30"/>
      <c r="L112" s="69" t="s">
        <v>62</v>
      </c>
      <c r="M112" s="69" t="s">
        <v>62</v>
      </c>
      <c r="N112" s="86" t="s">
        <v>62</v>
      </c>
      <c r="O112" s="114" t="s">
        <v>62</v>
      </c>
      <c r="P112" s="88" t="s">
        <v>63</v>
      </c>
      <c r="Q112" s="88" t="s">
        <v>62</v>
      </c>
      <c r="R112" s="48" t="s">
        <v>62</v>
      </c>
      <c r="S112" s="25" t="s">
        <v>63</v>
      </c>
      <c r="T112" s="30"/>
    </row>
    <row r="113" spans="1:20" x14ac:dyDescent="0.2">
      <c r="A113" s="14">
        <v>30.5</v>
      </c>
      <c r="B113" t="s">
        <v>65</v>
      </c>
      <c r="E113" s="25" t="s">
        <v>62</v>
      </c>
      <c r="F113" s="27"/>
      <c r="H113" s="48" t="s">
        <v>63</v>
      </c>
      <c r="J113" s="25" t="s">
        <v>62</v>
      </c>
      <c r="K113" s="30"/>
      <c r="L113" s="69" t="s">
        <v>63</v>
      </c>
      <c r="M113" s="69" t="s">
        <v>62</v>
      </c>
      <c r="N113" s="86" t="s">
        <v>62</v>
      </c>
      <c r="O113" s="114" t="s">
        <v>62</v>
      </c>
      <c r="P113" s="88" t="s">
        <v>63</v>
      </c>
      <c r="Q113" s="88" t="s">
        <v>62</v>
      </c>
      <c r="R113" s="48" t="s">
        <v>63</v>
      </c>
      <c r="S113" s="25" t="s">
        <v>63</v>
      </c>
      <c r="T113" s="30"/>
    </row>
    <row r="114" spans="1:20" x14ac:dyDescent="0.2">
      <c r="A114" s="14">
        <v>31</v>
      </c>
      <c r="B114" t="s">
        <v>62</v>
      </c>
      <c r="E114" s="25" t="s">
        <v>63</v>
      </c>
      <c r="F114" s="27"/>
      <c r="H114" s="48" t="s">
        <v>62</v>
      </c>
      <c r="J114" s="25" t="s">
        <v>62</v>
      </c>
      <c r="K114" s="30"/>
      <c r="L114" s="69" t="s">
        <v>62</v>
      </c>
      <c r="M114" s="69" t="s">
        <v>62</v>
      </c>
      <c r="N114" s="86" t="s">
        <v>62</v>
      </c>
      <c r="O114" s="114" t="s">
        <v>62</v>
      </c>
      <c r="P114" s="88" t="s">
        <v>63</v>
      </c>
      <c r="Q114" s="88" t="s">
        <v>62</v>
      </c>
      <c r="R114" s="48" t="s">
        <v>62</v>
      </c>
      <c r="S114" s="25" t="s">
        <v>63</v>
      </c>
      <c r="T114" s="30"/>
    </row>
    <row r="115" spans="1:20" x14ac:dyDescent="0.2">
      <c r="A115" s="14">
        <v>31.5</v>
      </c>
      <c r="B115" t="s">
        <v>63</v>
      </c>
      <c r="E115" s="25" t="s">
        <v>62</v>
      </c>
      <c r="F115" s="27"/>
      <c r="H115" s="48" t="s">
        <v>63</v>
      </c>
      <c r="J115" s="25" t="s">
        <v>62</v>
      </c>
      <c r="K115" s="30"/>
      <c r="L115" s="69" t="s">
        <v>63</v>
      </c>
      <c r="M115" s="69" t="s">
        <v>62</v>
      </c>
      <c r="N115" s="86" t="s">
        <v>62</v>
      </c>
      <c r="O115" s="114" t="s">
        <v>62</v>
      </c>
      <c r="P115" s="88" t="s">
        <v>63</v>
      </c>
      <c r="Q115" s="88" t="s">
        <v>62</v>
      </c>
      <c r="R115" s="48" t="s">
        <v>63</v>
      </c>
      <c r="S115" s="25" t="s">
        <v>62</v>
      </c>
      <c r="T115" s="30"/>
    </row>
    <row r="116" spans="1:20" x14ac:dyDescent="0.2">
      <c r="A116" s="14">
        <v>32</v>
      </c>
      <c r="B116" t="s">
        <v>65</v>
      </c>
      <c r="E116" s="25" t="s">
        <v>62</v>
      </c>
      <c r="F116" s="27"/>
      <c r="H116" s="48" t="s">
        <v>62</v>
      </c>
      <c r="J116" s="25" t="s">
        <v>62</v>
      </c>
      <c r="K116" s="30"/>
      <c r="L116" s="69" t="s">
        <v>62</v>
      </c>
      <c r="M116" s="69" t="s">
        <v>62</v>
      </c>
      <c r="N116" s="86" t="s">
        <v>62</v>
      </c>
      <c r="O116" s="114" t="s">
        <v>62</v>
      </c>
      <c r="P116" s="88" t="s">
        <v>63</v>
      </c>
      <c r="Q116" s="88" t="s">
        <v>63</v>
      </c>
      <c r="R116" s="48" t="s">
        <v>63</v>
      </c>
      <c r="S116" s="25" t="s">
        <v>63</v>
      </c>
      <c r="T116" s="30"/>
    </row>
    <row r="117" spans="1:20" x14ac:dyDescent="0.2">
      <c r="A117" s="14">
        <v>32.5</v>
      </c>
      <c r="B117" t="s">
        <v>63</v>
      </c>
      <c r="E117" s="25" t="s">
        <v>62</v>
      </c>
      <c r="F117" s="27"/>
      <c r="H117" s="48" t="s">
        <v>63</v>
      </c>
      <c r="J117" s="25" t="s">
        <v>62</v>
      </c>
      <c r="K117" s="30"/>
      <c r="L117" s="69" t="s">
        <v>62</v>
      </c>
      <c r="M117" s="69" t="s">
        <v>62</v>
      </c>
      <c r="N117" s="86" t="s">
        <v>62</v>
      </c>
      <c r="O117" s="114" t="s">
        <v>62</v>
      </c>
      <c r="P117" s="88" t="s">
        <v>63</v>
      </c>
      <c r="Q117" s="88" t="s">
        <v>63</v>
      </c>
      <c r="R117" s="48" t="s">
        <v>62</v>
      </c>
      <c r="S117" s="25" t="s">
        <v>63</v>
      </c>
      <c r="T117" s="30"/>
    </row>
    <row r="118" spans="1:20" x14ac:dyDescent="0.2">
      <c r="A118" s="14">
        <v>33</v>
      </c>
      <c r="B118" t="s">
        <v>62</v>
      </c>
      <c r="E118" s="25" t="s">
        <v>65</v>
      </c>
      <c r="F118" s="27" t="s">
        <v>63</v>
      </c>
      <c r="H118" s="48" t="s">
        <v>64</v>
      </c>
      <c r="I118" s="22" t="s">
        <v>63</v>
      </c>
      <c r="J118" s="25" t="s">
        <v>62</v>
      </c>
      <c r="K118" s="30"/>
      <c r="L118" s="69" t="s">
        <v>62</v>
      </c>
      <c r="M118" s="69" t="s">
        <v>63</v>
      </c>
      <c r="N118" s="86" t="s">
        <v>62</v>
      </c>
      <c r="O118" s="114" t="s">
        <v>62</v>
      </c>
      <c r="P118" s="88" t="s">
        <v>63</v>
      </c>
      <c r="Q118" s="88" t="s">
        <v>63</v>
      </c>
      <c r="R118" s="48" t="s">
        <v>62</v>
      </c>
      <c r="S118" s="25" t="s">
        <v>62</v>
      </c>
      <c r="T118" s="30"/>
    </row>
    <row r="119" spans="1:20" x14ac:dyDescent="0.2">
      <c r="A119" s="14">
        <v>33.5</v>
      </c>
      <c r="B119" t="s">
        <v>65</v>
      </c>
      <c r="E119" s="25" t="s">
        <v>64</v>
      </c>
      <c r="F119" s="27" t="s">
        <v>63</v>
      </c>
      <c r="H119" s="48" t="s">
        <v>63</v>
      </c>
      <c r="J119" s="25" t="s">
        <v>62</v>
      </c>
      <c r="K119" s="30"/>
      <c r="L119" s="69" t="s">
        <v>62</v>
      </c>
      <c r="M119" s="69" t="s">
        <v>63</v>
      </c>
      <c r="N119" s="86" t="s">
        <v>62</v>
      </c>
      <c r="O119" s="114" t="s">
        <v>62</v>
      </c>
      <c r="P119" s="88" t="s">
        <v>63</v>
      </c>
      <c r="Q119" s="88" t="s">
        <v>62</v>
      </c>
      <c r="R119" s="48" t="s">
        <v>62</v>
      </c>
      <c r="S119" s="25" t="s">
        <v>63</v>
      </c>
      <c r="T119" s="30"/>
    </row>
    <row r="120" spans="1:20" x14ac:dyDescent="0.2">
      <c r="A120" s="14">
        <v>34</v>
      </c>
      <c r="B120" t="s">
        <v>65</v>
      </c>
      <c r="E120" s="25" t="s">
        <v>62</v>
      </c>
      <c r="F120" s="27"/>
      <c r="H120" s="48" t="s">
        <v>63</v>
      </c>
      <c r="J120" s="25" t="s">
        <v>62</v>
      </c>
      <c r="K120" s="30"/>
      <c r="L120" s="69" t="s">
        <v>63</v>
      </c>
      <c r="M120" s="69" t="s">
        <v>63</v>
      </c>
      <c r="N120" s="86" t="s">
        <v>62</v>
      </c>
      <c r="O120" s="114" t="s">
        <v>62</v>
      </c>
      <c r="P120" s="88" t="s">
        <v>63</v>
      </c>
      <c r="Q120" s="88" t="s">
        <v>62</v>
      </c>
      <c r="R120" s="48" t="s">
        <v>62</v>
      </c>
      <c r="S120" s="25" t="s">
        <v>63</v>
      </c>
      <c r="T120" s="30"/>
    </row>
    <row r="121" spans="1:20" x14ac:dyDescent="0.2">
      <c r="A121" s="14">
        <v>34.5</v>
      </c>
      <c r="B121" t="s">
        <v>65</v>
      </c>
      <c r="E121" s="25" t="s">
        <v>62</v>
      </c>
      <c r="F121" s="27"/>
      <c r="H121" s="48" t="s">
        <v>62</v>
      </c>
      <c r="J121" s="25" t="s">
        <v>62</v>
      </c>
      <c r="K121" s="30"/>
      <c r="L121" s="69" t="s">
        <v>63</v>
      </c>
      <c r="M121" s="69" t="s">
        <v>63</v>
      </c>
      <c r="N121" s="86" t="s">
        <v>62</v>
      </c>
      <c r="O121" s="114" t="s">
        <v>62</v>
      </c>
      <c r="P121" s="88" t="s">
        <v>63</v>
      </c>
      <c r="Q121" s="88" t="s">
        <v>62</v>
      </c>
      <c r="R121" s="48" t="s">
        <v>62</v>
      </c>
      <c r="S121" s="25" t="s">
        <v>63</v>
      </c>
      <c r="T121" s="30"/>
    </row>
    <row r="122" spans="1:20" x14ac:dyDescent="0.2">
      <c r="A122" s="14">
        <v>35</v>
      </c>
      <c r="B122" t="s">
        <v>62</v>
      </c>
      <c r="E122" s="25" t="s">
        <v>62</v>
      </c>
      <c r="F122" s="27"/>
      <c r="H122" s="48" t="s">
        <v>63</v>
      </c>
      <c r="J122" s="25" t="s">
        <v>62</v>
      </c>
      <c r="K122" s="30"/>
      <c r="L122" s="69" t="s">
        <v>62</v>
      </c>
      <c r="M122" s="69" t="s">
        <v>62</v>
      </c>
      <c r="N122" s="86" t="s">
        <v>62</v>
      </c>
      <c r="O122" s="114" t="s">
        <v>62</v>
      </c>
      <c r="P122" s="88" t="s">
        <v>63</v>
      </c>
      <c r="Q122" s="88" t="s">
        <v>63</v>
      </c>
      <c r="R122" s="48" t="s">
        <v>62</v>
      </c>
      <c r="S122" s="25" t="s">
        <v>63</v>
      </c>
      <c r="T122" s="30"/>
    </row>
    <row r="123" spans="1:20" x14ac:dyDescent="0.2">
      <c r="A123" s="14">
        <v>35.5</v>
      </c>
      <c r="B123" t="s">
        <v>62</v>
      </c>
      <c r="E123" s="25" t="s">
        <v>62</v>
      </c>
      <c r="F123" s="27"/>
      <c r="H123" s="48" t="s">
        <v>62</v>
      </c>
      <c r="J123" s="25" t="s">
        <v>62</v>
      </c>
      <c r="K123" s="30"/>
      <c r="L123" s="69" t="s">
        <v>63</v>
      </c>
      <c r="M123" s="69" t="s">
        <v>62</v>
      </c>
      <c r="N123" s="86" t="s">
        <v>62</v>
      </c>
      <c r="O123" s="114" t="s">
        <v>62</v>
      </c>
      <c r="P123" s="88" t="s">
        <v>63</v>
      </c>
      <c r="Q123" s="88" t="s">
        <v>63</v>
      </c>
      <c r="R123" s="48" t="s">
        <v>62</v>
      </c>
      <c r="S123" s="25" t="s">
        <v>63</v>
      </c>
      <c r="T123" s="30"/>
    </row>
    <row r="124" spans="1:20" x14ac:dyDescent="0.2">
      <c r="A124" s="14">
        <v>36</v>
      </c>
      <c r="B124" t="s">
        <v>63</v>
      </c>
      <c r="E124" s="25" t="s">
        <v>62</v>
      </c>
      <c r="F124" s="27"/>
      <c r="H124" s="48" t="s">
        <v>62</v>
      </c>
      <c r="J124" s="25" t="s">
        <v>62</v>
      </c>
      <c r="K124" s="30"/>
      <c r="L124" s="69" t="s">
        <v>63</v>
      </c>
      <c r="M124" s="69" t="s">
        <v>62</v>
      </c>
      <c r="N124" s="86" t="s">
        <v>62</v>
      </c>
      <c r="O124" s="114" t="s">
        <v>62</v>
      </c>
      <c r="P124" s="88" t="s">
        <v>63</v>
      </c>
      <c r="Q124" s="88" t="s">
        <v>62</v>
      </c>
      <c r="R124" s="48" t="s">
        <v>62</v>
      </c>
      <c r="S124" s="25" t="s">
        <v>62</v>
      </c>
      <c r="T124" s="30"/>
    </row>
    <row r="125" spans="1:20" x14ac:dyDescent="0.2">
      <c r="A125" s="14">
        <v>36.5</v>
      </c>
      <c r="B125" t="s">
        <v>62</v>
      </c>
      <c r="E125" s="25" t="s">
        <v>62</v>
      </c>
      <c r="F125" s="27"/>
      <c r="H125" s="48" t="s">
        <v>62</v>
      </c>
      <c r="J125" s="25" t="s">
        <v>62</v>
      </c>
      <c r="K125" s="30"/>
      <c r="L125" s="69" t="s">
        <v>62</v>
      </c>
      <c r="M125" s="69" t="s">
        <v>62</v>
      </c>
      <c r="N125" s="86" t="s">
        <v>62</v>
      </c>
      <c r="O125" s="114" t="s">
        <v>62</v>
      </c>
      <c r="P125" s="88" t="s">
        <v>63</v>
      </c>
      <c r="Q125" s="88" t="s">
        <v>62</v>
      </c>
      <c r="R125" s="48" t="s">
        <v>62</v>
      </c>
      <c r="S125" s="25" t="s">
        <v>63</v>
      </c>
      <c r="T125" s="30"/>
    </row>
    <row r="126" spans="1:20" x14ac:dyDescent="0.2">
      <c r="A126" s="14">
        <v>37</v>
      </c>
      <c r="B126" t="s">
        <v>62</v>
      </c>
      <c r="E126" s="25" t="s">
        <v>62</v>
      </c>
      <c r="F126" s="27"/>
      <c r="H126" s="48" t="s">
        <v>63</v>
      </c>
      <c r="J126" s="25" t="s">
        <v>62</v>
      </c>
      <c r="K126" s="30"/>
      <c r="L126" s="69" t="s">
        <v>63</v>
      </c>
      <c r="M126" s="69" t="s">
        <v>63</v>
      </c>
      <c r="N126" s="86" t="s">
        <v>62</v>
      </c>
      <c r="O126" s="114" t="s">
        <v>62</v>
      </c>
      <c r="P126" s="88" t="s">
        <v>63</v>
      </c>
      <c r="Q126" s="88" t="s">
        <v>63</v>
      </c>
      <c r="R126" s="48" t="s">
        <v>62</v>
      </c>
      <c r="S126" s="25" t="s">
        <v>63</v>
      </c>
      <c r="T126" s="30"/>
    </row>
    <row r="127" spans="1:20" x14ac:dyDescent="0.2">
      <c r="A127" s="14">
        <v>37.5</v>
      </c>
      <c r="B127" t="s">
        <v>63</v>
      </c>
      <c r="E127" s="25" t="s">
        <v>65</v>
      </c>
      <c r="F127" s="27"/>
      <c r="H127" s="48" t="s">
        <v>63</v>
      </c>
      <c r="J127" s="25" t="s">
        <v>62</v>
      </c>
      <c r="K127" s="30"/>
      <c r="L127" s="69" t="s">
        <v>62</v>
      </c>
      <c r="M127" s="69" t="s">
        <v>63</v>
      </c>
      <c r="N127" s="86" t="s">
        <v>62</v>
      </c>
      <c r="O127" s="114" t="s">
        <v>62</v>
      </c>
      <c r="P127" s="88" t="s">
        <v>63</v>
      </c>
      <c r="Q127" s="88" t="s">
        <v>63</v>
      </c>
      <c r="R127" s="48" t="s">
        <v>62</v>
      </c>
      <c r="S127" s="25" t="s">
        <v>63</v>
      </c>
      <c r="T127" s="30"/>
    </row>
    <row r="128" spans="1:20" x14ac:dyDescent="0.2">
      <c r="A128" s="14">
        <v>38</v>
      </c>
      <c r="B128" t="s">
        <v>63</v>
      </c>
      <c r="E128" s="25" t="s">
        <v>62</v>
      </c>
      <c r="F128" s="27"/>
      <c r="H128" s="48" t="s">
        <v>63</v>
      </c>
      <c r="J128" s="25" t="s">
        <v>63</v>
      </c>
      <c r="K128" s="30"/>
      <c r="L128" s="69" t="s">
        <v>63</v>
      </c>
      <c r="M128" s="69" t="s">
        <v>63</v>
      </c>
      <c r="N128" s="86" t="s">
        <v>62</v>
      </c>
      <c r="O128" s="114" t="s">
        <v>62</v>
      </c>
      <c r="P128" s="88" t="s">
        <v>63</v>
      </c>
      <c r="Q128" s="88" t="s">
        <v>63</v>
      </c>
      <c r="R128" s="48" t="s">
        <v>62</v>
      </c>
      <c r="S128" s="25" t="s">
        <v>63</v>
      </c>
      <c r="T128" s="30"/>
    </row>
    <row r="129" spans="1:20" x14ac:dyDescent="0.2">
      <c r="A129" s="14">
        <v>38.5</v>
      </c>
      <c r="B129" t="s">
        <v>65</v>
      </c>
      <c r="E129" s="25" t="s">
        <v>65</v>
      </c>
      <c r="F129" s="27"/>
      <c r="H129" s="48" t="s">
        <v>62</v>
      </c>
      <c r="J129" s="25" t="s">
        <v>62</v>
      </c>
      <c r="K129" s="30"/>
      <c r="L129" s="69" t="s">
        <v>63</v>
      </c>
      <c r="M129" s="69" t="s">
        <v>63</v>
      </c>
      <c r="N129" s="86" t="s">
        <v>62</v>
      </c>
      <c r="O129" s="114" t="s">
        <v>62</v>
      </c>
      <c r="P129" s="88" t="s">
        <v>63</v>
      </c>
      <c r="Q129" s="88" t="s">
        <v>63</v>
      </c>
      <c r="R129" s="48" t="s">
        <v>62</v>
      </c>
      <c r="S129" s="25" t="s">
        <v>63</v>
      </c>
      <c r="T129" s="30"/>
    </row>
    <row r="130" spans="1:20" x14ac:dyDescent="0.2">
      <c r="A130" s="14">
        <v>39</v>
      </c>
      <c r="B130" t="s">
        <v>62</v>
      </c>
      <c r="E130" s="25" t="s">
        <v>62</v>
      </c>
      <c r="F130" s="27"/>
      <c r="H130" s="48" t="s">
        <v>62</v>
      </c>
      <c r="J130" s="25" t="s">
        <v>62</v>
      </c>
      <c r="K130" s="30"/>
      <c r="L130" s="69" t="s">
        <v>62</v>
      </c>
      <c r="M130" s="69" t="s">
        <v>62</v>
      </c>
      <c r="N130" s="86" t="s">
        <v>62</v>
      </c>
      <c r="O130" s="114" t="s">
        <v>62</v>
      </c>
      <c r="P130" s="88" t="s">
        <v>63</v>
      </c>
      <c r="Q130" s="88" t="s">
        <v>63</v>
      </c>
      <c r="R130" s="48" t="s">
        <v>62</v>
      </c>
      <c r="S130" s="25" t="s">
        <v>62</v>
      </c>
      <c r="T130" s="30"/>
    </row>
    <row r="131" spans="1:20" x14ac:dyDescent="0.2">
      <c r="A131" s="14">
        <v>39.5</v>
      </c>
      <c r="B131" t="s">
        <v>62</v>
      </c>
      <c r="E131" s="25" t="s">
        <v>65</v>
      </c>
      <c r="F131" s="27"/>
      <c r="H131" s="48" t="s">
        <v>62</v>
      </c>
      <c r="J131" s="25" t="s">
        <v>62</v>
      </c>
      <c r="K131" s="30"/>
      <c r="L131" s="69" t="s">
        <v>62</v>
      </c>
      <c r="M131" s="69" t="s">
        <v>63</v>
      </c>
      <c r="N131" s="86" t="s">
        <v>62</v>
      </c>
      <c r="O131" s="114" t="s">
        <v>62</v>
      </c>
      <c r="P131" s="88" t="s">
        <v>63</v>
      </c>
      <c r="Q131" s="88" t="s">
        <v>63</v>
      </c>
      <c r="R131" s="48" t="s">
        <v>62</v>
      </c>
      <c r="S131" s="25" t="s">
        <v>63</v>
      </c>
      <c r="T131" s="30"/>
    </row>
    <row r="132" spans="1:20" x14ac:dyDescent="0.2">
      <c r="A132" s="14">
        <v>40</v>
      </c>
      <c r="B132" t="s">
        <v>62</v>
      </c>
      <c r="E132" s="25" t="s">
        <v>62</v>
      </c>
      <c r="F132" s="27"/>
      <c r="H132" s="48" t="s">
        <v>62</v>
      </c>
      <c r="J132" s="25" t="s">
        <v>62</v>
      </c>
      <c r="K132" s="30"/>
      <c r="L132" s="69" t="s">
        <v>62</v>
      </c>
      <c r="M132" s="69" t="s">
        <v>62</v>
      </c>
      <c r="N132" s="86" t="s">
        <v>62</v>
      </c>
      <c r="O132" s="114" t="s">
        <v>62</v>
      </c>
      <c r="P132" s="88" t="s">
        <v>63</v>
      </c>
      <c r="Q132" s="88" t="s">
        <v>63</v>
      </c>
      <c r="R132" s="48" t="s">
        <v>62</v>
      </c>
      <c r="S132" s="25" t="s">
        <v>63</v>
      </c>
      <c r="T132" s="30"/>
    </row>
    <row r="133" spans="1:20" x14ac:dyDescent="0.2">
      <c r="A133" s="14">
        <v>40.5</v>
      </c>
      <c r="B133" t="s">
        <v>62</v>
      </c>
      <c r="E133" s="25" t="s">
        <v>62</v>
      </c>
      <c r="F133" s="27"/>
      <c r="H133" s="48" t="s">
        <v>63</v>
      </c>
      <c r="J133" s="25" t="s">
        <v>62</v>
      </c>
      <c r="K133" s="30"/>
      <c r="L133" s="69" t="s">
        <v>63</v>
      </c>
      <c r="M133" s="69" t="s">
        <v>62</v>
      </c>
      <c r="N133" s="86" t="s">
        <v>62</v>
      </c>
      <c r="O133" s="114" t="s">
        <v>62</v>
      </c>
      <c r="P133" s="88" t="s">
        <v>63</v>
      </c>
      <c r="Q133" s="88" t="s">
        <v>63</v>
      </c>
      <c r="R133" s="48" t="s">
        <v>62</v>
      </c>
      <c r="S133" s="25" t="s">
        <v>63</v>
      </c>
      <c r="T133" s="30"/>
    </row>
    <row r="134" spans="1:20" x14ac:dyDescent="0.2">
      <c r="A134" s="14">
        <v>41</v>
      </c>
      <c r="B134" t="s">
        <v>63</v>
      </c>
      <c r="E134" s="25" t="s">
        <v>62</v>
      </c>
      <c r="F134" s="27"/>
      <c r="H134" s="48" t="s">
        <v>62</v>
      </c>
      <c r="J134" s="25" t="s">
        <v>62</v>
      </c>
      <c r="K134" s="30"/>
      <c r="L134" s="69" t="s">
        <v>63</v>
      </c>
      <c r="M134" s="69" t="s">
        <v>63</v>
      </c>
      <c r="N134" s="86" t="s">
        <v>62</v>
      </c>
      <c r="O134" s="114" t="s">
        <v>62</v>
      </c>
      <c r="P134" s="88" t="s">
        <v>63</v>
      </c>
      <c r="Q134" s="88" t="s">
        <v>63</v>
      </c>
      <c r="R134" s="48" t="s">
        <v>62</v>
      </c>
      <c r="S134" s="25" t="s">
        <v>62</v>
      </c>
      <c r="T134" s="30"/>
    </row>
    <row r="135" spans="1:20" x14ac:dyDescent="0.2">
      <c r="A135" s="14">
        <v>41.5</v>
      </c>
      <c r="B135" t="s">
        <v>65</v>
      </c>
      <c r="E135" s="25" t="s">
        <v>65</v>
      </c>
      <c r="F135" s="27"/>
      <c r="H135" s="48" t="s">
        <v>63</v>
      </c>
      <c r="J135" s="25" t="s">
        <v>63</v>
      </c>
      <c r="K135" s="30"/>
      <c r="L135" s="69" t="s">
        <v>63</v>
      </c>
      <c r="M135" s="69" t="s">
        <v>62</v>
      </c>
      <c r="N135" s="86" t="s">
        <v>62</v>
      </c>
      <c r="O135" s="114" t="s">
        <v>62</v>
      </c>
      <c r="P135" s="88" t="s">
        <v>63</v>
      </c>
      <c r="Q135" s="88" t="s">
        <v>63</v>
      </c>
      <c r="R135" s="48" t="s">
        <v>62</v>
      </c>
      <c r="S135" s="25" t="s">
        <v>62</v>
      </c>
      <c r="T135" s="30"/>
    </row>
    <row r="136" spans="1:20" x14ac:dyDescent="0.2">
      <c r="A136" s="14">
        <v>42</v>
      </c>
      <c r="B136" t="s">
        <v>62</v>
      </c>
      <c r="E136" s="25" t="s">
        <v>62</v>
      </c>
      <c r="F136" s="27"/>
      <c r="H136" s="48" t="s">
        <v>63</v>
      </c>
      <c r="J136" s="25" t="s">
        <v>62</v>
      </c>
      <c r="K136" s="30"/>
      <c r="L136" s="69" t="s">
        <v>62</v>
      </c>
      <c r="M136" s="69" t="s">
        <v>62</v>
      </c>
      <c r="N136" s="86" t="s">
        <v>62</v>
      </c>
      <c r="O136" s="114" t="s">
        <v>62</v>
      </c>
      <c r="P136" s="88" t="s">
        <v>63</v>
      </c>
      <c r="Q136" s="88" t="s">
        <v>63</v>
      </c>
      <c r="R136" s="48" t="s">
        <v>62</v>
      </c>
      <c r="S136" s="25" t="s">
        <v>63</v>
      </c>
      <c r="T136" s="30"/>
    </row>
    <row r="137" spans="1:20" x14ac:dyDescent="0.2">
      <c r="A137" s="14">
        <v>42.5</v>
      </c>
      <c r="B137" t="s">
        <v>63</v>
      </c>
      <c r="E137" s="25" t="s">
        <v>62</v>
      </c>
      <c r="F137" s="27"/>
      <c r="H137" s="48" t="s">
        <v>63</v>
      </c>
      <c r="J137" s="25" t="s">
        <v>62</v>
      </c>
      <c r="K137" s="30"/>
      <c r="L137" s="69" t="s">
        <v>63</v>
      </c>
      <c r="M137" s="69" t="s">
        <v>63</v>
      </c>
      <c r="N137" s="86" t="s">
        <v>62</v>
      </c>
      <c r="O137" s="114" t="s">
        <v>62</v>
      </c>
      <c r="P137" s="88" t="s">
        <v>63</v>
      </c>
      <c r="Q137" s="88" t="s">
        <v>62</v>
      </c>
      <c r="R137" s="48" t="s">
        <v>62</v>
      </c>
      <c r="S137" s="25" t="s">
        <v>62</v>
      </c>
      <c r="T137" s="30"/>
    </row>
    <row r="138" spans="1:20" x14ac:dyDescent="0.2">
      <c r="A138" s="14">
        <v>43</v>
      </c>
      <c r="B138" t="s">
        <v>65</v>
      </c>
      <c r="E138" s="25" t="s">
        <v>62</v>
      </c>
      <c r="F138" s="27"/>
      <c r="H138" s="48" t="s">
        <v>63</v>
      </c>
      <c r="J138" s="25" t="s">
        <v>62</v>
      </c>
      <c r="K138" s="30"/>
      <c r="L138" s="69" t="s">
        <v>63</v>
      </c>
      <c r="M138" s="69" t="s">
        <v>63</v>
      </c>
      <c r="N138" s="86" t="s">
        <v>62</v>
      </c>
      <c r="O138" s="114" t="s">
        <v>62</v>
      </c>
      <c r="P138" s="88" t="s">
        <v>63</v>
      </c>
      <c r="Q138" s="88" t="s">
        <v>63</v>
      </c>
      <c r="R138" s="48" t="s">
        <v>62</v>
      </c>
      <c r="S138" s="25" t="s">
        <v>63</v>
      </c>
      <c r="T138" s="30"/>
    </row>
    <row r="139" spans="1:20" x14ac:dyDescent="0.2">
      <c r="A139" s="14">
        <v>43.5</v>
      </c>
      <c r="B139" t="s">
        <v>62</v>
      </c>
      <c r="E139" s="25" t="s">
        <v>62</v>
      </c>
      <c r="F139" s="27"/>
      <c r="H139" s="48" t="s">
        <v>63</v>
      </c>
      <c r="J139" s="25" t="s">
        <v>63</v>
      </c>
      <c r="K139" s="30"/>
      <c r="L139" s="69" t="s">
        <v>62</v>
      </c>
      <c r="M139" s="69" t="s">
        <v>63</v>
      </c>
      <c r="N139" s="86" t="s">
        <v>62</v>
      </c>
      <c r="O139" s="114" t="s">
        <v>62</v>
      </c>
      <c r="P139" s="88" t="s">
        <v>63</v>
      </c>
      <c r="Q139" s="88" t="s">
        <v>63</v>
      </c>
      <c r="R139" s="48" t="s">
        <v>62</v>
      </c>
      <c r="S139" s="25" t="s">
        <v>63</v>
      </c>
      <c r="T139" s="30"/>
    </row>
    <row r="140" spans="1:20" x14ac:dyDescent="0.2">
      <c r="A140" s="14">
        <v>44</v>
      </c>
      <c r="B140" t="s">
        <v>65</v>
      </c>
      <c r="E140" s="25" t="s">
        <v>62</v>
      </c>
      <c r="F140" s="27"/>
      <c r="H140" s="48" t="s">
        <v>62</v>
      </c>
      <c r="J140" s="25" t="s">
        <v>63</v>
      </c>
      <c r="K140" s="30"/>
      <c r="L140" s="69" t="s">
        <v>65</v>
      </c>
      <c r="M140" s="69" t="s">
        <v>62</v>
      </c>
      <c r="N140" s="86" t="s">
        <v>62</v>
      </c>
      <c r="O140" s="114" t="s">
        <v>62</v>
      </c>
      <c r="P140" s="88" t="s">
        <v>63</v>
      </c>
      <c r="Q140" s="88" t="s">
        <v>63</v>
      </c>
      <c r="R140" s="48" t="s">
        <v>62</v>
      </c>
      <c r="S140" s="25" t="s">
        <v>63</v>
      </c>
      <c r="T140" s="30"/>
    </row>
    <row r="141" spans="1:20" x14ac:dyDescent="0.2">
      <c r="A141" s="14">
        <v>44.5</v>
      </c>
      <c r="B141" t="s">
        <v>62</v>
      </c>
      <c r="E141" s="25" t="s">
        <v>63</v>
      </c>
      <c r="F141" s="27"/>
      <c r="H141" s="48" t="s">
        <v>63</v>
      </c>
      <c r="J141" s="25" t="s">
        <v>62</v>
      </c>
      <c r="K141" s="30"/>
      <c r="L141" s="69" t="s">
        <v>62</v>
      </c>
      <c r="M141" s="69" t="s">
        <v>62</v>
      </c>
      <c r="N141" s="86" t="s">
        <v>62</v>
      </c>
      <c r="O141" s="114" t="s">
        <v>62</v>
      </c>
      <c r="P141" s="88" t="s">
        <v>63</v>
      </c>
      <c r="Q141" s="88" t="s">
        <v>63</v>
      </c>
      <c r="R141" s="48" t="s">
        <v>62</v>
      </c>
      <c r="S141" s="25" t="s">
        <v>63</v>
      </c>
      <c r="T141" s="30"/>
    </row>
    <row r="142" spans="1:20" x14ac:dyDescent="0.2">
      <c r="A142" s="14">
        <v>45</v>
      </c>
      <c r="B142" t="s">
        <v>62</v>
      </c>
      <c r="E142" s="25" t="s">
        <v>62</v>
      </c>
      <c r="F142" s="27"/>
      <c r="H142" s="48" t="s">
        <v>63</v>
      </c>
      <c r="J142" s="25" t="s">
        <v>62</v>
      </c>
      <c r="K142" s="30"/>
      <c r="L142" s="69" t="s">
        <v>63</v>
      </c>
      <c r="M142" s="69" t="s">
        <v>62</v>
      </c>
      <c r="N142" s="86" t="s">
        <v>62</v>
      </c>
      <c r="O142" s="114" t="s">
        <v>62</v>
      </c>
      <c r="P142" s="88" t="s">
        <v>63</v>
      </c>
      <c r="Q142" s="88" t="s">
        <v>63</v>
      </c>
      <c r="R142" s="48" t="s">
        <v>62</v>
      </c>
      <c r="S142" s="25" t="s">
        <v>62</v>
      </c>
      <c r="T142" s="30"/>
    </row>
    <row r="143" spans="1:20" x14ac:dyDescent="0.2">
      <c r="A143" s="14">
        <v>45.5</v>
      </c>
      <c r="B143" t="s">
        <v>63</v>
      </c>
      <c r="E143" s="25" t="s">
        <v>62</v>
      </c>
      <c r="F143" s="27"/>
      <c r="H143" s="48" t="s">
        <v>62</v>
      </c>
      <c r="J143" s="25" t="s">
        <v>62</v>
      </c>
      <c r="K143" s="30"/>
      <c r="L143" s="69" t="s">
        <v>63</v>
      </c>
      <c r="M143" s="69" t="s">
        <v>62</v>
      </c>
      <c r="N143" s="86" t="s">
        <v>62</v>
      </c>
      <c r="O143" s="114" t="s">
        <v>62</v>
      </c>
      <c r="P143" s="88" t="s">
        <v>63</v>
      </c>
      <c r="Q143" s="88" t="s">
        <v>63</v>
      </c>
      <c r="R143" s="48" t="s">
        <v>62</v>
      </c>
      <c r="S143" s="25" t="s">
        <v>63</v>
      </c>
      <c r="T143" s="30"/>
    </row>
    <row r="144" spans="1:20" x14ac:dyDescent="0.2">
      <c r="A144" s="14">
        <v>46</v>
      </c>
      <c r="B144" t="s">
        <v>62</v>
      </c>
      <c r="E144" s="25" t="s">
        <v>63</v>
      </c>
      <c r="F144" s="27"/>
      <c r="H144" s="48" t="s">
        <v>62</v>
      </c>
      <c r="J144" s="25" t="s">
        <v>62</v>
      </c>
      <c r="K144" s="30"/>
      <c r="L144" s="69" t="s">
        <v>63</v>
      </c>
      <c r="M144" s="69" t="s">
        <v>62</v>
      </c>
      <c r="N144" s="86" t="s">
        <v>62</v>
      </c>
      <c r="O144" s="114" t="s">
        <v>62</v>
      </c>
      <c r="P144" s="88" t="s">
        <v>63</v>
      </c>
      <c r="Q144" s="88" t="s">
        <v>63</v>
      </c>
      <c r="R144" s="48" t="s">
        <v>62</v>
      </c>
      <c r="S144" s="25" t="s">
        <v>63</v>
      </c>
      <c r="T144" s="30"/>
    </row>
    <row r="145" spans="1:20" x14ac:dyDescent="0.2">
      <c r="A145" s="14">
        <v>46.5</v>
      </c>
      <c r="B145" t="s">
        <v>62</v>
      </c>
      <c r="E145" s="25" t="s">
        <v>62</v>
      </c>
      <c r="F145" s="27"/>
      <c r="H145" s="48" t="s">
        <v>63</v>
      </c>
      <c r="J145" s="25" t="s">
        <v>62</v>
      </c>
      <c r="K145" s="30"/>
      <c r="L145" s="69" t="s">
        <v>63</v>
      </c>
      <c r="M145" s="69" t="s">
        <v>62</v>
      </c>
      <c r="N145" s="86" t="s">
        <v>62</v>
      </c>
      <c r="O145" s="114" t="s">
        <v>62</v>
      </c>
      <c r="P145" s="88" t="s">
        <v>63</v>
      </c>
      <c r="Q145" s="88" t="s">
        <v>62</v>
      </c>
      <c r="R145" s="48" t="s">
        <v>63</v>
      </c>
      <c r="S145" s="25" t="s">
        <v>63</v>
      </c>
      <c r="T145" s="30"/>
    </row>
    <row r="146" spans="1:20" x14ac:dyDescent="0.2">
      <c r="A146" s="14">
        <v>47</v>
      </c>
      <c r="B146" t="s">
        <v>62</v>
      </c>
      <c r="E146" s="25" t="s">
        <v>62</v>
      </c>
      <c r="F146" s="27"/>
      <c r="H146" s="48" t="s">
        <v>62</v>
      </c>
      <c r="J146" s="25" t="s">
        <v>62</v>
      </c>
      <c r="K146" s="30"/>
      <c r="L146" s="69" t="s">
        <v>62</v>
      </c>
      <c r="M146" s="69" t="s">
        <v>62</v>
      </c>
      <c r="N146" s="86" t="s">
        <v>62</v>
      </c>
      <c r="O146" s="114" t="s">
        <v>62</v>
      </c>
      <c r="P146" s="88" t="s">
        <v>63</v>
      </c>
      <c r="Q146" s="88" t="s">
        <v>63</v>
      </c>
      <c r="R146" s="48" t="s">
        <v>63</v>
      </c>
      <c r="S146" s="25" t="s">
        <v>63</v>
      </c>
      <c r="T146" s="30"/>
    </row>
    <row r="147" spans="1:20" x14ac:dyDescent="0.2">
      <c r="A147" s="14">
        <v>47.5</v>
      </c>
      <c r="B147" t="s">
        <v>62</v>
      </c>
      <c r="E147" s="25" t="s">
        <v>62</v>
      </c>
      <c r="F147" s="27"/>
      <c r="H147" s="48" t="s">
        <v>63</v>
      </c>
      <c r="J147" s="25" t="s">
        <v>62</v>
      </c>
      <c r="K147" s="30"/>
      <c r="L147" s="69" t="s">
        <v>63</v>
      </c>
      <c r="M147" s="69" t="s">
        <v>63</v>
      </c>
      <c r="N147" s="86" t="s">
        <v>62</v>
      </c>
      <c r="O147" s="114" t="s">
        <v>62</v>
      </c>
      <c r="P147" s="88" t="s">
        <v>63</v>
      </c>
      <c r="Q147" s="88" t="s">
        <v>63</v>
      </c>
      <c r="R147" s="48" t="s">
        <v>62</v>
      </c>
      <c r="S147" s="25" t="s">
        <v>63</v>
      </c>
      <c r="T147" s="30"/>
    </row>
    <row r="148" spans="1:20" x14ac:dyDescent="0.2">
      <c r="A148" s="14">
        <v>48</v>
      </c>
      <c r="B148" t="s">
        <v>62</v>
      </c>
      <c r="E148" s="25" t="s">
        <v>62</v>
      </c>
      <c r="F148" s="27"/>
      <c r="H148" s="48" t="s">
        <v>63</v>
      </c>
      <c r="J148" s="25" t="s">
        <v>62</v>
      </c>
      <c r="K148" s="30"/>
      <c r="L148" s="69" t="s">
        <v>62</v>
      </c>
      <c r="M148" s="69" t="s">
        <v>62</v>
      </c>
      <c r="N148" s="86" t="s">
        <v>62</v>
      </c>
      <c r="O148" s="114" t="s">
        <v>62</v>
      </c>
      <c r="P148" s="88" t="s">
        <v>63</v>
      </c>
      <c r="Q148" s="88" t="s">
        <v>63</v>
      </c>
      <c r="R148" s="48" t="s">
        <v>62</v>
      </c>
      <c r="S148" s="25" t="s">
        <v>62</v>
      </c>
      <c r="T148" s="30"/>
    </row>
    <row r="149" spans="1:20" x14ac:dyDescent="0.2">
      <c r="A149" s="14">
        <v>48.5</v>
      </c>
      <c r="B149" t="s">
        <v>63</v>
      </c>
      <c r="E149" s="25" t="s">
        <v>62</v>
      </c>
      <c r="F149" s="27"/>
      <c r="H149" s="48" t="s">
        <v>63</v>
      </c>
      <c r="J149" s="25" t="s">
        <v>62</v>
      </c>
      <c r="K149" s="30"/>
      <c r="L149" s="69" t="s">
        <v>63</v>
      </c>
      <c r="M149" s="69" t="s">
        <v>63</v>
      </c>
      <c r="N149" s="86" t="s">
        <v>62</v>
      </c>
      <c r="O149" s="114" t="s">
        <v>62</v>
      </c>
      <c r="P149" s="88" t="s">
        <v>63</v>
      </c>
      <c r="Q149" s="88" t="s">
        <v>63</v>
      </c>
      <c r="R149" s="48" t="s">
        <v>62</v>
      </c>
      <c r="S149" s="25" t="s">
        <v>62</v>
      </c>
      <c r="T149" s="30"/>
    </row>
    <row r="150" spans="1:20" x14ac:dyDescent="0.2">
      <c r="A150" s="14">
        <v>49</v>
      </c>
      <c r="B150" t="s">
        <v>62</v>
      </c>
      <c r="E150" s="25" t="s">
        <v>62</v>
      </c>
      <c r="F150" s="27"/>
      <c r="H150" s="48" t="s">
        <v>62</v>
      </c>
      <c r="J150" s="25" t="s">
        <v>62</v>
      </c>
      <c r="K150" s="30"/>
      <c r="L150" s="69" t="s">
        <v>62</v>
      </c>
      <c r="M150" s="69" t="s">
        <v>63</v>
      </c>
      <c r="N150" s="86" t="s">
        <v>62</v>
      </c>
      <c r="O150" s="114" t="s">
        <v>62</v>
      </c>
      <c r="P150" s="88" t="s">
        <v>63</v>
      </c>
      <c r="Q150" s="88" t="s">
        <v>63</v>
      </c>
      <c r="R150" s="48" t="s">
        <v>62</v>
      </c>
      <c r="S150" s="25" t="s">
        <v>63</v>
      </c>
      <c r="T150" s="30"/>
    </row>
    <row r="151" spans="1:20" x14ac:dyDescent="0.2">
      <c r="A151" s="14">
        <v>49.5</v>
      </c>
      <c r="B151" t="s">
        <v>62</v>
      </c>
      <c r="E151" s="25" t="s">
        <v>62</v>
      </c>
      <c r="F151" s="27"/>
      <c r="H151" s="48" t="s">
        <v>62</v>
      </c>
      <c r="J151" s="25" t="s">
        <v>62</v>
      </c>
      <c r="K151" s="30"/>
      <c r="L151" s="69" t="s">
        <v>63</v>
      </c>
      <c r="M151" s="69" t="s">
        <v>62</v>
      </c>
      <c r="N151" s="86" t="s">
        <v>62</v>
      </c>
      <c r="O151" s="114" t="s">
        <v>62</v>
      </c>
      <c r="P151" s="88" t="s">
        <v>63</v>
      </c>
      <c r="Q151" s="88" t="s">
        <v>63</v>
      </c>
      <c r="R151" s="48" t="s">
        <v>62</v>
      </c>
      <c r="S151" s="25" t="s">
        <v>63</v>
      </c>
      <c r="T151" s="30"/>
    </row>
    <row r="152" spans="1:20" x14ac:dyDescent="0.2">
      <c r="A152" s="14">
        <v>50</v>
      </c>
      <c r="B152" t="s">
        <v>62</v>
      </c>
      <c r="E152" s="25" t="s">
        <v>62</v>
      </c>
      <c r="F152" s="27"/>
      <c r="H152" s="48" t="s">
        <v>62</v>
      </c>
      <c r="J152" s="25" t="s">
        <v>62</v>
      </c>
      <c r="K152" s="30"/>
      <c r="L152" s="69" t="s">
        <v>62</v>
      </c>
      <c r="M152" s="69" t="s">
        <v>63</v>
      </c>
      <c r="N152" s="86" t="s">
        <v>62</v>
      </c>
      <c r="O152" s="114" t="s">
        <v>62</v>
      </c>
      <c r="P152" s="88" t="s">
        <v>63</v>
      </c>
      <c r="Q152" s="88" t="s">
        <v>63</v>
      </c>
      <c r="R152" s="48" t="s">
        <v>62</v>
      </c>
      <c r="S152" s="25" t="s">
        <v>62</v>
      </c>
      <c r="T152" s="30"/>
    </row>
    <row r="153" spans="1:20" x14ac:dyDescent="0.2">
      <c r="A153" s="14">
        <v>50.5</v>
      </c>
      <c r="B153" t="s">
        <v>62</v>
      </c>
      <c r="E153" s="25" t="s">
        <v>62</v>
      </c>
      <c r="F153" s="27"/>
      <c r="H153" s="48" t="s">
        <v>62</v>
      </c>
      <c r="J153" s="25" t="s">
        <v>62</v>
      </c>
      <c r="K153" s="30"/>
      <c r="L153" s="69" t="s">
        <v>62</v>
      </c>
      <c r="M153" s="69" t="s">
        <v>63</v>
      </c>
      <c r="N153" s="86" t="s">
        <v>62</v>
      </c>
      <c r="O153" s="114" t="s">
        <v>62</v>
      </c>
      <c r="P153" s="88" t="s">
        <v>63</v>
      </c>
      <c r="Q153" s="88" t="s">
        <v>63</v>
      </c>
      <c r="R153" s="48" t="s">
        <v>62</v>
      </c>
      <c r="S153" s="25" t="s">
        <v>63</v>
      </c>
      <c r="T153" s="30"/>
    </row>
    <row r="154" spans="1:20" x14ac:dyDescent="0.2">
      <c r="A154" s="14">
        <v>51</v>
      </c>
      <c r="B154" t="s">
        <v>62</v>
      </c>
      <c r="E154" s="25" t="s">
        <v>65</v>
      </c>
      <c r="F154" s="27"/>
      <c r="H154" s="48" t="s">
        <v>62</v>
      </c>
      <c r="J154" s="25" t="s">
        <v>62</v>
      </c>
      <c r="K154" s="30"/>
      <c r="L154" s="69" t="s">
        <v>62</v>
      </c>
      <c r="M154" s="69" t="s">
        <v>62</v>
      </c>
      <c r="N154" s="86" t="s">
        <v>62</v>
      </c>
      <c r="O154" s="114" t="s">
        <v>62</v>
      </c>
      <c r="P154" s="88" t="s">
        <v>63</v>
      </c>
      <c r="Q154" s="88" t="s">
        <v>62</v>
      </c>
      <c r="R154" s="48" t="s">
        <v>62</v>
      </c>
      <c r="S154" s="25" t="s">
        <v>63</v>
      </c>
      <c r="T154" s="30"/>
    </row>
    <row r="155" spans="1:20" x14ac:dyDescent="0.2">
      <c r="A155" s="14">
        <v>51.5</v>
      </c>
      <c r="B155" t="s">
        <v>65</v>
      </c>
      <c r="E155" s="25" t="s">
        <v>62</v>
      </c>
      <c r="F155" s="27"/>
      <c r="H155" s="48" t="s">
        <v>62</v>
      </c>
      <c r="J155" s="25" t="s">
        <v>62</v>
      </c>
      <c r="K155" s="30"/>
      <c r="L155" s="69" t="s">
        <v>63</v>
      </c>
      <c r="M155" s="69" t="s">
        <v>63</v>
      </c>
      <c r="N155" s="86" t="s">
        <v>62</v>
      </c>
      <c r="O155" s="114" t="s">
        <v>62</v>
      </c>
      <c r="P155" s="88" t="s">
        <v>63</v>
      </c>
      <c r="Q155" s="88" t="s">
        <v>63</v>
      </c>
      <c r="R155" s="48" t="s">
        <v>62</v>
      </c>
      <c r="S155" s="25" t="s">
        <v>62</v>
      </c>
      <c r="T155" s="30"/>
    </row>
    <row r="156" spans="1:20" x14ac:dyDescent="0.2">
      <c r="A156" s="14">
        <v>52</v>
      </c>
      <c r="B156" t="s">
        <v>63</v>
      </c>
      <c r="E156" s="25" t="s">
        <v>62</v>
      </c>
      <c r="F156" s="27"/>
      <c r="H156" s="48" t="s">
        <v>62</v>
      </c>
      <c r="J156" s="25" t="s">
        <v>62</v>
      </c>
      <c r="K156" s="30"/>
      <c r="L156" s="69" t="s">
        <v>63</v>
      </c>
      <c r="M156" s="69" t="s">
        <v>63</v>
      </c>
      <c r="N156" s="86" t="s">
        <v>62</v>
      </c>
      <c r="O156" s="114" t="s">
        <v>62</v>
      </c>
      <c r="P156" s="88" t="s">
        <v>63</v>
      </c>
      <c r="Q156" s="88" t="s">
        <v>63</v>
      </c>
      <c r="R156" s="48" t="s">
        <v>63</v>
      </c>
      <c r="S156" s="25" t="s">
        <v>63</v>
      </c>
      <c r="T156" s="30"/>
    </row>
    <row r="157" spans="1:20" x14ac:dyDescent="0.2">
      <c r="A157" s="14">
        <v>52.5</v>
      </c>
      <c r="B157" t="s">
        <v>62</v>
      </c>
      <c r="E157" s="25" t="s">
        <v>62</v>
      </c>
      <c r="F157" s="27"/>
      <c r="H157" s="48" t="s">
        <v>63</v>
      </c>
      <c r="J157" s="25" t="s">
        <v>62</v>
      </c>
      <c r="K157" s="30"/>
      <c r="L157" s="69" t="s">
        <v>63</v>
      </c>
      <c r="M157" s="69" t="s">
        <v>62</v>
      </c>
      <c r="N157" s="86" t="s">
        <v>62</v>
      </c>
      <c r="O157" s="114" t="s">
        <v>62</v>
      </c>
      <c r="P157" s="88" t="s">
        <v>63</v>
      </c>
      <c r="Q157" s="88" t="s">
        <v>63</v>
      </c>
      <c r="R157" s="48" t="s">
        <v>62</v>
      </c>
      <c r="S157" s="25" t="s">
        <v>63</v>
      </c>
      <c r="T157" s="30"/>
    </row>
    <row r="158" spans="1:20" x14ac:dyDescent="0.2">
      <c r="A158" s="14">
        <v>53</v>
      </c>
      <c r="B158" t="s">
        <v>62</v>
      </c>
      <c r="E158" s="25" t="s">
        <v>62</v>
      </c>
      <c r="F158" s="27"/>
      <c r="H158" s="48" t="s">
        <v>62</v>
      </c>
      <c r="J158" s="25" t="s">
        <v>63</v>
      </c>
      <c r="K158" s="30"/>
      <c r="L158" s="69" t="s">
        <v>63</v>
      </c>
      <c r="M158" s="69" t="s">
        <v>62</v>
      </c>
      <c r="N158" s="86" t="s">
        <v>62</v>
      </c>
      <c r="O158" s="114" t="s">
        <v>62</v>
      </c>
      <c r="P158" s="88" t="s">
        <v>63</v>
      </c>
      <c r="Q158" s="88" t="s">
        <v>63</v>
      </c>
      <c r="R158" s="48" t="s">
        <v>62</v>
      </c>
      <c r="S158" s="25" t="s">
        <v>63</v>
      </c>
      <c r="T158" s="30"/>
    </row>
    <row r="159" spans="1:20" x14ac:dyDescent="0.2">
      <c r="A159" s="14">
        <v>53.5</v>
      </c>
      <c r="B159" t="s">
        <v>62</v>
      </c>
      <c r="E159" s="25" t="s">
        <v>62</v>
      </c>
      <c r="F159" s="27"/>
      <c r="H159" s="48" t="s">
        <v>62</v>
      </c>
      <c r="J159" s="25" t="s">
        <v>62</v>
      </c>
      <c r="K159" s="30"/>
      <c r="L159" s="69" t="s">
        <v>62</v>
      </c>
      <c r="M159" s="69" t="s">
        <v>63</v>
      </c>
      <c r="N159" s="86" t="s">
        <v>62</v>
      </c>
      <c r="O159" s="114" t="s">
        <v>62</v>
      </c>
      <c r="P159" s="88" t="s">
        <v>63</v>
      </c>
      <c r="Q159" s="88" t="s">
        <v>63</v>
      </c>
      <c r="R159" s="48" t="s">
        <v>63</v>
      </c>
      <c r="S159" s="25" t="s">
        <v>63</v>
      </c>
      <c r="T159" s="30"/>
    </row>
    <row r="160" spans="1:20" x14ac:dyDescent="0.2">
      <c r="A160" s="14">
        <v>54</v>
      </c>
      <c r="B160" t="s">
        <v>62</v>
      </c>
      <c r="E160" s="25" t="s">
        <v>62</v>
      </c>
      <c r="F160" s="27"/>
      <c r="H160" s="48" t="s">
        <v>62</v>
      </c>
      <c r="J160" s="25" t="s">
        <v>62</v>
      </c>
      <c r="K160" s="30"/>
      <c r="L160" s="69" t="s">
        <v>62</v>
      </c>
      <c r="M160" s="69" t="s">
        <v>62</v>
      </c>
      <c r="N160" s="86" t="s">
        <v>62</v>
      </c>
      <c r="O160" s="114" t="s">
        <v>62</v>
      </c>
      <c r="P160" s="88" t="s">
        <v>63</v>
      </c>
      <c r="Q160" s="88" t="s">
        <v>63</v>
      </c>
      <c r="R160" s="48" t="s">
        <v>63</v>
      </c>
      <c r="S160" s="25" t="s">
        <v>63</v>
      </c>
      <c r="T160" s="30"/>
    </row>
    <row r="161" spans="1:20" x14ac:dyDescent="0.2">
      <c r="A161" s="14">
        <v>54.5</v>
      </c>
      <c r="B161" t="s">
        <v>62</v>
      </c>
      <c r="E161" s="25" t="s">
        <v>62</v>
      </c>
      <c r="F161" s="27"/>
      <c r="H161" s="48" t="s">
        <v>63</v>
      </c>
      <c r="J161" s="25" t="s">
        <v>62</v>
      </c>
      <c r="K161" s="30"/>
      <c r="L161" s="69" t="s">
        <v>63</v>
      </c>
      <c r="M161" s="69" t="s">
        <v>63</v>
      </c>
      <c r="N161" s="86" t="s">
        <v>62</v>
      </c>
      <c r="O161" s="114" t="s">
        <v>62</v>
      </c>
      <c r="P161" s="88" t="s">
        <v>63</v>
      </c>
      <c r="Q161" s="88" t="s">
        <v>62</v>
      </c>
      <c r="R161" s="48" t="s">
        <v>62</v>
      </c>
      <c r="S161" s="25" t="s">
        <v>63</v>
      </c>
      <c r="T161" s="30"/>
    </row>
    <row r="162" spans="1:20" x14ac:dyDescent="0.2">
      <c r="A162" s="14">
        <v>55</v>
      </c>
      <c r="B162" t="s">
        <v>62</v>
      </c>
      <c r="E162" s="25" t="s">
        <v>65</v>
      </c>
      <c r="F162" s="27" t="s">
        <v>64</v>
      </c>
      <c r="H162" s="48" t="s">
        <v>62</v>
      </c>
      <c r="J162" s="25" t="s">
        <v>62</v>
      </c>
      <c r="K162" s="30"/>
      <c r="L162" s="69" t="s">
        <v>63</v>
      </c>
      <c r="M162" s="69" t="s">
        <v>62</v>
      </c>
      <c r="N162" s="86" t="s">
        <v>62</v>
      </c>
      <c r="O162" s="114" t="s">
        <v>62</v>
      </c>
      <c r="P162" s="88" t="s">
        <v>63</v>
      </c>
      <c r="Q162" s="88" t="s">
        <v>62</v>
      </c>
      <c r="R162" s="48" t="s">
        <v>62</v>
      </c>
      <c r="S162" s="25" t="s">
        <v>63</v>
      </c>
      <c r="T162" s="30"/>
    </row>
    <row r="163" spans="1:20" x14ac:dyDescent="0.2">
      <c r="A163" s="14">
        <v>55.5</v>
      </c>
      <c r="B163" t="s">
        <v>62</v>
      </c>
      <c r="E163" s="25" t="s">
        <v>62</v>
      </c>
      <c r="F163" s="27"/>
      <c r="H163" s="48" t="s">
        <v>63</v>
      </c>
      <c r="J163" s="25" t="s">
        <v>62</v>
      </c>
      <c r="K163" s="30"/>
      <c r="L163" s="69" t="s">
        <v>63</v>
      </c>
      <c r="M163" s="69" t="s">
        <v>63</v>
      </c>
      <c r="N163" s="86" t="s">
        <v>62</v>
      </c>
      <c r="O163" s="114" t="s">
        <v>62</v>
      </c>
      <c r="P163" s="88" t="s">
        <v>63</v>
      </c>
      <c r="Q163" s="88" t="s">
        <v>62</v>
      </c>
      <c r="R163" s="48" t="s">
        <v>62</v>
      </c>
      <c r="S163" s="25" t="s">
        <v>63</v>
      </c>
      <c r="T163" s="30"/>
    </row>
    <row r="164" spans="1:20" x14ac:dyDescent="0.2">
      <c r="A164" s="14">
        <v>56</v>
      </c>
      <c r="B164" t="s">
        <v>62</v>
      </c>
      <c r="E164" s="25" t="s">
        <v>62</v>
      </c>
      <c r="F164" s="27"/>
      <c r="H164" s="48" t="s">
        <v>63</v>
      </c>
      <c r="J164" s="25" t="s">
        <v>63</v>
      </c>
      <c r="K164" s="30"/>
      <c r="L164" s="69" t="s">
        <v>63</v>
      </c>
      <c r="M164" s="69" t="s">
        <v>62</v>
      </c>
      <c r="N164" s="86" t="s">
        <v>62</v>
      </c>
      <c r="O164" s="114" t="s">
        <v>62</v>
      </c>
      <c r="P164" s="88" t="s">
        <v>63</v>
      </c>
      <c r="Q164" s="88" t="s">
        <v>62</v>
      </c>
      <c r="R164" s="48" t="s">
        <v>62</v>
      </c>
      <c r="S164" s="25" t="s">
        <v>62</v>
      </c>
      <c r="T164" s="30"/>
    </row>
    <row r="165" spans="1:20" x14ac:dyDescent="0.2">
      <c r="A165" s="14">
        <v>56.5</v>
      </c>
      <c r="B165" t="s">
        <v>62</v>
      </c>
      <c r="E165" s="25" t="s">
        <v>62</v>
      </c>
      <c r="F165" s="27"/>
      <c r="H165" s="48" t="s">
        <v>62</v>
      </c>
      <c r="J165" s="25" t="s">
        <v>62</v>
      </c>
      <c r="K165" s="30"/>
      <c r="L165" s="69" t="s">
        <v>63</v>
      </c>
      <c r="M165" s="69" t="s">
        <v>62</v>
      </c>
      <c r="N165" s="86" t="s">
        <v>62</v>
      </c>
      <c r="O165" s="114" t="s">
        <v>62</v>
      </c>
      <c r="P165" s="88" t="s">
        <v>63</v>
      </c>
      <c r="Q165" s="88" t="s">
        <v>62</v>
      </c>
      <c r="R165" s="48" t="s">
        <v>62</v>
      </c>
      <c r="S165" s="25" t="s">
        <v>63</v>
      </c>
      <c r="T165" s="30"/>
    </row>
    <row r="166" spans="1:20" x14ac:dyDescent="0.2">
      <c r="A166" s="14">
        <v>57</v>
      </c>
      <c r="B166" t="s">
        <v>62</v>
      </c>
      <c r="E166" s="25" t="s">
        <v>62</v>
      </c>
      <c r="F166" s="27"/>
      <c r="H166" s="48" t="s">
        <v>62</v>
      </c>
      <c r="J166" s="25" t="s">
        <v>62</v>
      </c>
      <c r="K166" s="30"/>
      <c r="L166" s="69" t="s">
        <v>62</v>
      </c>
      <c r="M166" s="69" t="s">
        <v>63</v>
      </c>
      <c r="N166" s="86" t="s">
        <v>62</v>
      </c>
      <c r="O166" s="114" t="s">
        <v>62</v>
      </c>
      <c r="P166" s="88" t="s">
        <v>63</v>
      </c>
      <c r="Q166" s="88" t="s">
        <v>62</v>
      </c>
      <c r="R166" s="48" t="s">
        <v>62</v>
      </c>
      <c r="S166" s="25" t="s">
        <v>62</v>
      </c>
      <c r="T166" s="30"/>
    </row>
    <row r="167" spans="1:20" x14ac:dyDescent="0.2">
      <c r="A167" s="14">
        <v>57.5</v>
      </c>
      <c r="B167" t="s">
        <v>62</v>
      </c>
      <c r="E167" s="25" t="s">
        <v>62</v>
      </c>
      <c r="F167" s="27"/>
      <c r="H167" s="48" t="s">
        <v>62</v>
      </c>
      <c r="J167" s="25" t="s">
        <v>63</v>
      </c>
      <c r="K167" s="30"/>
      <c r="L167" s="69" t="s">
        <v>62</v>
      </c>
      <c r="M167" s="69" t="s">
        <v>62</v>
      </c>
      <c r="N167" s="86" t="s">
        <v>62</v>
      </c>
      <c r="O167" s="114" t="s">
        <v>62</v>
      </c>
      <c r="P167" s="88" t="s">
        <v>63</v>
      </c>
      <c r="Q167" s="88" t="s">
        <v>62</v>
      </c>
      <c r="R167" s="48" t="s">
        <v>62</v>
      </c>
      <c r="S167" s="25" t="s">
        <v>63</v>
      </c>
      <c r="T167" s="30"/>
    </row>
    <row r="168" spans="1:20" x14ac:dyDescent="0.2">
      <c r="A168" s="14">
        <v>58</v>
      </c>
      <c r="B168" t="s">
        <v>62</v>
      </c>
      <c r="E168" s="25" t="s">
        <v>62</v>
      </c>
      <c r="F168" s="27"/>
      <c r="H168" s="48" t="s">
        <v>62</v>
      </c>
      <c r="J168" s="25" t="s">
        <v>62</v>
      </c>
      <c r="K168" s="30"/>
      <c r="L168" s="69" t="s">
        <v>62</v>
      </c>
      <c r="M168" s="69" t="s">
        <v>62</v>
      </c>
      <c r="N168" s="86" t="s">
        <v>62</v>
      </c>
      <c r="O168" s="114" t="s">
        <v>62</v>
      </c>
      <c r="P168" s="88" t="s">
        <v>63</v>
      </c>
      <c r="Q168" s="88" t="s">
        <v>62</v>
      </c>
      <c r="R168" s="48" t="s">
        <v>62</v>
      </c>
      <c r="S168" s="25" t="s">
        <v>63</v>
      </c>
      <c r="T168" s="30"/>
    </row>
    <row r="169" spans="1:20" x14ac:dyDescent="0.2">
      <c r="A169" s="14">
        <v>58.5</v>
      </c>
      <c r="B169" t="s">
        <v>62</v>
      </c>
      <c r="E169" s="25" t="s">
        <v>62</v>
      </c>
      <c r="F169" s="27"/>
      <c r="H169" s="48" t="s">
        <v>62</v>
      </c>
      <c r="J169" s="25" t="s">
        <v>62</v>
      </c>
      <c r="K169" s="30"/>
      <c r="L169" s="69" t="s">
        <v>62</v>
      </c>
      <c r="M169" s="69" t="s">
        <v>62</v>
      </c>
      <c r="N169" s="86" t="s">
        <v>62</v>
      </c>
      <c r="O169" s="114" t="s">
        <v>62</v>
      </c>
      <c r="P169" s="88" t="s">
        <v>63</v>
      </c>
      <c r="Q169" s="88" t="s">
        <v>62</v>
      </c>
      <c r="R169" s="48" t="s">
        <v>63</v>
      </c>
      <c r="S169" s="25" t="s">
        <v>63</v>
      </c>
      <c r="T169" s="30"/>
    </row>
    <row r="170" spans="1:20" x14ac:dyDescent="0.2">
      <c r="A170" s="14">
        <v>59</v>
      </c>
      <c r="B170" t="s">
        <v>65</v>
      </c>
      <c r="C170" t="s">
        <v>63</v>
      </c>
      <c r="E170" s="25" t="s">
        <v>62</v>
      </c>
      <c r="F170" s="27"/>
      <c r="H170" s="48" t="s">
        <v>63</v>
      </c>
      <c r="J170" s="25" t="s">
        <v>63</v>
      </c>
      <c r="K170" s="30"/>
      <c r="L170" s="69" t="s">
        <v>63</v>
      </c>
      <c r="M170" s="69" t="s">
        <v>63</v>
      </c>
      <c r="N170" s="86" t="s">
        <v>62</v>
      </c>
      <c r="O170" s="114" t="s">
        <v>62</v>
      </c>
      <c r="P170" s="88" t="s">
        <v>63</v>
      </c>
      <c r="Q170" s="88" t="s">
        <v>62</v>
      </c>
      <c r="R170" s="48" t="s">
        <v>62</v>
      </c>
      <c r="S170" s="25" t="s">
        <v>63</v>
      </c>
      <c r="T170" s="30"/>
    </row>
    <row r="171" spans="1:20" x14ac:dyDescent="0.2">
      <c r="A171" s="14">
        <v>59.5</v>
      </c>
      <c r="B171" t="s">
        <v>65</v>
      </c>
      <c r="E171" s="25" t="s">
        <v>65</v>
      </c>
      <c r="F171" s="27"/>
      <c r="H171" s="48" t="s">
        <v>63</v>
      </c>
      <c r="J171" s="25" t="s">
        <v>62</v>
      </c>
      <c r="K171" s="30"/>
      <c r="L171" s="69" t="s">
        <v>62</v>
      </c>
      <c r="M171" s="69" t="s">
        <v>62</v>
      </c>
      <c r="N171" s="86" t="s">
        <v>62</v>
      </c>
      <c r="O171" s="114" t="s">
        <v>62</v>
      </c>
      <c r="P171" s="88" t="s">
        <v>63</v>
      </c>
      <c r="Q171" s="88" t="s">
        <v>62</v>
      </c>
      <c r="R171" s="48" t="s">
        <v>62</v>
      </c>
      <c r="S171" s="25" t="s">
        <v>63</v>
      </c>
      <c r="T171" s="30"/>
    </row>
    <row r="172" spans="1:20" x14ac:dyDescent="0.2">
      <c r="A172" s="14">
        <v>60</v>
      </c>
      <c r="B172" t="s">
        <v>62</v>
      </c>
      <c r="E172" s="25" t="s">
        <v>62</v>
      </c>
      <c r="F172" s="27"/>
      <c r="H172" s="48" t="s">
        <v>62</v>
      </c>
      <c r="J172" s="25" t="s">
        <v>63</v>
      </c>
      <c r="K172" s="30"/>
      <c r="L172" s="69" t="s">
        <v>62</v>
      </c>
      <c r="M172" s="69" t="s">
        <v>62</v>
      </c>
      <c r="N172" s="86" t="s">
        <v>62</v>
      </c>
      <c r="O172" s="114" t="s">
        <v>62</v>
      </c>
      <c r="P172" s="88" t="s">
        <v>63</v>
      </c>
      <c r="Q172" s="88" t="s">
        <v>62</v>
      </c>
      <c r="R172" s="48" t="s">
        <v>63</v>
      </c>
      <c r="S172" s="25" t="s">
        <v>63</v>
      </c>
      <c r="T172" s="30"/>
    </row>
    <row r="173" spans="1:20" x14ac:dyDescent="0.2">
      <c r="A173" s="16" t="s">
        <v>75</v>
      </c>
      <c r="B173" s="16"/>
      <c r="C173" s="16"/>
      <c r="D173" s="16"/>
      <c r="E173" s="31"/>
      <c r="F173" s="16"/>
      <c r="G173" s="16"/>
      <c r="H173" s="31"/>
      <c r="I173" s="16"/>
      <c r="J173" s="31"/>
      <c r="K173" s="32"/>
      <c r="L173" s="70"/>
      <c r="M173" s="70"/>
      <c r="N173" s="86"/>
      <c r="O173" s="68"/>
      <c r="S173" s="25"/>
      <c r="T173" s="30"/>
    </row>
    <row r="174" spans="1:20" x14ac:dyDescent="0.2">
      <c r="A174" s="14">
        <v>0</v>
      </c>
      <c r="B174" t="s">
        <v>62</v>
      </c>
      <c r="E174" s="25" t="s">
        <v>63</v>
      </c>
      <c r="F174" s="27"/>
      <c r="H174" s="25" t="s">
        <v>63</v>
      </c>
      <c r="J174" s="25" t="s">
        <v>62</v>
      </c>
      <c r="K174" s="30"/>
      <c r="L174" s="68" t="s">
        <v>62</v>
      </c>
      <c r="M174" s="69" t="s">
        <v>63</v>
      </c>
      <c r="N174" s="86" t="s">
        <v>62</v>
      </c>
      <c r="O174" s="114" t="s">
        <v>62</v>
      </c>
      <c r="P174" s="88" t="s">
        <v>63</v>
      </c>
      <c r="Q174" s="88" t="s">
        <v>62</v>
      </c>
      <c r="R174" s="86" t="s">
        <v>62</v>
      </c>
      <c r="S174" s="25" t="s">
        <v>63</v>
      </c>
      <c r="T174" s="30"/>
    </row>
    <row r="175" spans="1:20" x14ac:dyDescent="0.2">
      <c r="A175">
        <v>0.5</v>
      </c>
      <c r="B175" t="s">
        <v>62</v>
      </c>
      <c r="E175" s="25" t="s">
        <v>62</v>
      </c>
      <c r="F175" s="27"/>
      <c r="H175" s="25" t="s">
        <v>62</v>
      </c>
      <c r="J175" s="25" t="s">
        <v>62</v>
      </c>
      <c r="K175" s="30"/>
      <c r="L175" s="68" t="s">
        <v>62</v>
      </c>
      <c r="M175" s="69" t="s">
        <v>63</v>
      </c>
      <c r="N175" s="86" t="s">
        <v>62</v>
      </c>
      <c r="O175" s="114" t="s">
        <v>62</v>
      </c>
      <c r="P175" s="88" t="s">
        <v>63</v>
      </c>
      <c r="Q175" s="88" t="s">
        <v>63</v>
      </c>
      <c r="R175" s="86" t="s">
        <v>62</v>
      </c>
      <c r="S175" s="25" t="s">
        <v>63</v>
      </c>
      <c r="T175" s="30"/>
    </row>
    <row r="176" spans="1:20" x14ac:dyDescent="0.2">
      <c r="A176" s="14">
        <v>1</v>
      </c>
      <c r="B176" t="s">
        <v>62</v>
      </c>
      <c r="E176" s="25" t="s">
        <v>63</v>
      </c>
      <c r="F176" s="27"/>
      <c r="H176" s="25" t="s">
        <v>63</v>
      </c>
      <c r="J176" s="25" t="s">
        <v>62</v>
      </c>
      <c r="K176" s="30"/>
      <c r="L176" s="68" t="s">
        <v>63</v>
      </c>
      <c r="M176" s="69" t="s">
        <v>63</v>
      </c>
      <c r="N176" s="86" t="s">
        <v>62</v>
      </c>
      <c r="O176" s="114" t="s">
        <v>62</v>
      </c>
      <c r="P176" s="88" t="s">
        <v>63</v>
      </c>
      <c r="Q176" s="88" t="s">
        <v>63</v>
      </c>
      <c r="R176" s="86" t="s">
        <v>62</v>
      </c>
      <c r="S176" s="25" t="s">
        <v>63</v>
      </c>
      <c r="T176" s="30"/>
    </row>
    <row r="177" spans="1:20" x14ac:dyDescent="0.2">
      <c r="A177" s="14">
        <v>1.5</v>
      </c>
      <c r="B177" t="s">
        <v>62</v>
      </c>
      <c r="E177" s="25" t="s">
        <v>62</v>
      </c>
      <c r="F177" s="27"/>
      <c r="H177" s="25" t="s">
        <v>63</v>
      </c>
      <c r="J177" s="25" t="s">
        <v>62</v>
      </c>
      <c r="K177" s="30"/>
      <c r="L177" s="68" t="s">
        <v>62</v>
      </c>
      <c r="M177" s="69" t="s">
        <v>63</v>
      </c>
      <c r="N177" s="86" t="s">
        <v>62</v>
      </c>
      <c r="O177" s="114" t="s">
        <v>62</v>
      </c>
      <c r="P177" s="88" t="s">
        <v>63</v>
      </c>
      <c r="Q177" s="88" t="s">
        <v>62</v>
      </c>
      <c r="R177" s="86" t="s">
        <v>62</v>
      </c>
      <c r="S177" s="25" t="s">
        <v>63</v>
      </c>
      <c r="T177" s="30"/>
    </row>
    <row r="178" spans="1:20" x14ac:dyDescent="0.2">
      <c r="A178" s="14">
        <v>2</v>
      </c>
      <c r="B178" t="s">
        <v>62</v>
      </c>
      <c r="E178" s="25" t="s">
        <v>62</v>
      </c>
      <c r="F178" s="27"/>
      <c r="H178" s="25" t="s">
        <v>63</v>
      </c>
      <c r="J178" s="25" t="s">
        <v>62</v>
      </c>
      <c r="K178" s="30"/>
      <c r="L178" s="68" t="s">
        <v>62</v>
      </c>
      <c r="M178" s="69" t="s">
        <v>63</v>
      </c>
      <c r="N178" s="86" t="s">
        <v>62</v>
      </c>
      <c r="O178" s="114" t="s">
        <v>62</v>
      </c>
      <c r="P178" s="88" t="s">
        <v>63</v>
      </c>
      <c r="Q178" s="88" t="s">
        <v>63</v>
      </c>
      <c r="R178" s="86" t="s">
        <v>62</v>
      </c>
      <c r="S178" s="25" t="s">
        <v>62</v>
      </c>
      <c r="T178" s="30"/>
    </row>
    <row r="179" spans="1:20" x14ac:dyDescent="0.2">
      <c r="A179" s="14">
        <v>2.5</v>
      </c>
      <c r="B179" t="s">
        <v>62</v>
      </c>
      <c r="E179" s="25" t="s">
        <v>62</v>
      </c>
      <c r="F179" s="27"/>
      <c r="H179" s="25" t="s">
        <v>63</v>
      </c>
      <c r="J179" s="25" t="s">
        <v>62</v>
      </c>
      <c r="K179" s="30"/>
      <c r="L179" s="68" t="s">
        <v>62</v>
      </c>
      <c r="M179" s="69" t="s">
        <v>62</v>
      </c>
      <c r="N179" s="86" t="s">
        <v>62</v>
      </c>
      <c r="O179" s="114" t="s">
        <v>62</v>
      </c>
      <c r="P179" s="88" t="s">
        <v>63</v>
      </c>
      <c r="Q179" s="88" t="s">
        <v>63</v>
      </c>
      <c r="R179" s="86" t="s">
        <v>62</v>
      </c>
      <c r="S179" s="25" t="s">
        <v>62</v>
      </c>
      <c r="T179" s="30"/>
    </row>
    <row r="180" spans="1:20" x14ac:dyDescent="0.2">
      <c r="A180" s="14">
        <v>3</v>
      </c>
      <c r="B180" t="s">
        <v>62</v>
      </c>
      <c r="E180" s="25" t="s">
        <v>62</v>
      </c>
      <c r="F180" s="27"/>
      <c r="H180" s="25" t="s">
        <v>63</v>
      </c>
      <c r="J180" s="25" t="s">
        <v>62</v>
      </c>
      <c r="K180" s="30"/>
      <c r="L180" s="68" t="s">
        <v>63</v>
      </c>
      <c r="M180" s="69" t="s">
        <v>62</v>
      </c>
      <c r="N180" s="86" t="s">
        <v>62</v>
      </c>
      <c r="O180" s="114" t="s">
        <v>62</v>
      </c>
      <c r="P180" s="88" t="s">
        <v>63</v>
      </c>
      <c r="Q180" s="88" t="s">
        <v>63</v>
      </c>
      <c r="R180" s="86" t="s">
        <v>62</v>
      </c>
      <c r="S180" s="25" t="s">
        <v>62</v>
      </c>
      <c r="T180" s="30"/>
    </row>
    <row r="181" spans="1:20" x14ac:dyDescent="0.2">
      <c r="A181" s="14">
        <v>3.5</v>
      </c>
      <c r="B181" t="s">
        <v>62</v>
      </c>
      <c r="E181" s="25" t="s">
        <v>62</v>
      </c>
      <c r="F181" s="27"/>
      <c r="H181" s="25" t="s">
        <v>62</v>
      </c>
      <c r="J181" s="25" t="s">
        <v>63</v>
      </c>
      <c r="K181" s="30"/>
      <c r="L181" s="68" t="s">
        <v>62</v>
      </c>
      <c r="M181" s="69" t="s">
        <v>62</v>
      </c>
      <c r="N181" s="86" t="s">
        <v>62</v>
      </c>
      <c r="O181" s="114" t="s">
        <v>62</v>
      </c>
      <c r="P181" s="88" t="s">
        <v>63</v>
      </c>
      <c r="Q181" s="88" t="s">
        <v>63</v>
      </c>
      <c r="R181" s="86" t="s">
        <v>62</v>
      </c>
      <c r="S181" s="25" t="s">
        <v>63</v>
      </c>
      <c r="T181" s="30"/>
    </row>
    <row r="182" spans="1:20" x14ac:dyDescent="0.2">
      <c r="A182" s="14">
        <v>4</v>
      </c>
      <c r="B182" t="s">
        <v>62</v>
      </c>
      <c r="E182" s="25" t="s">
        <v>62</v>
      </c>
      <c r="F182" s="27"/>
      <c r="H182" s="25" t="s">
        <v>63</v>
      </c>
      <c r="J182" s="25" t="s">
        <v>62</v>
      </c>
      <c r="K182" s="30"/>
      <c r="L182" s="68" t="s">
        <v>62</v>
      </c>
      <c r="M182" s="69" t="s">
        <v>62</v>
      </c>
      <c r="N182" s="86" t="s">
        <v>62</v>
      </c>
      <c r="O182" s="114" t="s">
        <v>62</v>
      </c>
      <c r="P182" s="88" t="s">
        <v>63</v>
      </c>
      <c r="Q182" s="88" t="s">
        <v>63</v>
      </c>
      <c r="R182" s="86" t="s">
        <v>62</v>
      </c>
      <c r="S182" s="25" t="s">
        <v>62</v>
      </c>
      <c r="T182" s="30"/>
    </row>
    <row r="183" spans="1:20" x14ac:dyDescent="0.2">
      <c r="A183" s="14">
        <v>4.5</v>
      </c>
      <c r="B183" t="s">
        <v>62</v>
      </c>
      <c r="E183" s="25" t="s">
        <v>62</v>
      </c>
      <c r="F183" s="27"/>
      <c r="H183" s="25" t="s">
        <v>63</v>
      </c>
      <c r="J183" s="25" t="s">
        <v>62</v>
      </c>
      <c r="K183" s="30"/>
      <c r="L183" s="68" t="s">
        <v>63</v>
      </c>
      <c r="M183" s="69" t="s">
        <v>62</v>
      </c>
      <c r="N183" s="86" t="s">
        <v>62</v>
      </c>
      <c r="O183" s="114" t="s">
        <v>62</v>
      </c>
      <c r="P183" s="88" t="s">
        <v>63</v>
      </c>
      <c r="Q183" s="88" t="s">
        <v>63</v>
      </c>
      <c r="R183" s="86" t="s">
        <v>62</v>
      </c>
      <c r="S183" s="25" t="s">
        <v>62</v>
      </c>
      <c r="T183" s="30"/>
    </row>
    <row r="184" spans="1:20" x14ac:dyDescent="0.2">
      <c r="A184" s="14">
        <v>5</v>
      </c>
      <c r="B184" t="s">
        <v>62</v>
      </c>
      <c r="E184" s="25" t="s">
        <v>62</v>
      </c>
      <c r="F184" s="27"/>
      <c r="H184" s="25" t="s">
        <v>62</v>
      </c>
      <c r="J184" s="25" t="s">
        <v>62</v>
      </c>
      <c r="K184" s="30"/>
      <c r="L184" s="68" t="s">
        <v>62</v>
      </c>
      <c r="M184" s="69" t="s">
        <v>62</v>
      </c>
      <c r="N184" s="86" t="s">
        <v>62</v>
      </c>
      <c r="O184" s="114" t="s">
        <v>62</v>
      </c>
      <c r="P184" s="88" t="s">
        <v>63</v>
      </c>
      <c r="Q184" s="88" t="s">
        <v>63</v>
      </c>
      <c r="R184" s="86" t="s">
        <v>62</v>
      </c>
      <c r="S184" s="25" t="s">
        <v>62</v>
      </c>
      <c r="T184" s="30"/>
    </row>
    <row r="185" spans="1:20" x14ac:dyDescent="0.2">
      <c r="A185" s="14">
        <v>5.5</v>
      </c>
      <c r="B185" t="s">
        <v>62</v>
      </c>
      <c r="E185" s="25" t="s">
        <v>62</v>
      </c>
      <c r="F185" s="27"/>
      <c r="H185" s="25" t="s">
        <v>62</v>
      </c>
      <c r="J185" s="25" t="s">
        <v>62</v>
      </c>
      <c r="K185" s="30"/>
      <c r="L185" s="68" t="s">
        <v>62</v>
      </c>
      <c r="M185" s="69" t="s">
        <v>62</v>
      </c>
      <c r="N185" s="86" t="s">
        <v>62</v>
      </c>
      <c r="O185" s="114" t="s">
        <v>62</v>
      </c>
      <c r="P185" s="88" t="s">
        <v>63</v>
      </c>
      <c r="Q185" s="88" t="s">
        <v>63</v>
      </c>
      <c r="R185" s="86" t="s">
        <v>62</v>
      </c>
      <c r="S185" s="25" t="s">
        <v>62</v>
      </c>
      <c r="T185" s="30"/>
    </row>
    <row r="186" spans="1:20" x14ac:dyDescent="0.2">
      <c r="A186" s="14">
        <v>6</v>
      </c>
      <c r="B186" t="s">
        <v>62</v>
      </c>
      <c r="E186" s="25" t="s">
        <v>62</v>
      </c>
      <c r="F186" s="27"/>
      <c r="H186" s="25" t="s">
        <v>62</v>
      </c>
      <c r="J186" s="25" t="s">
        <v>62</v>
      </c>
      <c r="K186" s="30"/>
      <c r="L186" s="68" t="s">
        <v>63</v>
      </c>
      <c r="M186" s="69" t="s">
        <v>63</v>
      </c>
      <c r="N186" s="86" t="s">
        <v>62</v>
      </c>
      <c r="O186" s="114" t="s">
        <v>62</v>
      </c>
      <c r="P186" s="88" t="s">
        <v>63</v>
      </c>
      <c r="Q186" s="88" t="s">
        <v>63</v>
      </c>
      <c r="R186" s="86" t="s">
        <v>62</v>
      </c>
      <c r="S186" s="25" t="s">
        <v>62</v>
      </c>
      <c r="T186" s="30"/>
    </row>
    <row r="187" spans="1:20" x14ac:dyDescent="0.2">
      <c r="A187" s="14">
        <v>6.5</v>
      </c>
      <c r="B187" t="s">
        <v>62</v>
      </c>
      <c r="E187" s="25" t="s">
        <v>62</v>
      </c>
      <c r="F187" s="27"/>
      <c r="H187" s="25" t="s">
        <v>62</v>
      </c>
      <c r="J187" s="25" t="s">
        <v>62</v>
      </c>
      <c r="K187" s="30"/>
      <c r="L187" s="68" t="s">
        <v>62</v>
      </c>
      <c r="M187" s="69" t="s">
        <v>62</v>
      </c>
      <c r="N187" s="86" t="s">
        <v>62</v>
      </c>
      <c r="O187" s="114" t="s">
        <v>62</v>
      </c>
      <c r="P187" s="88" t="s">
        <v>63</v>
      </c>
      <c r="Q187" s="88" t="s">
        <v>63</v>
      </c>
      <c r="R187" s="86" t="s">
        <v>62</v>
      </c>
      <c r="S187" s="25" t="s">
        <v>101</v>
      </c>
      <c r="T187" s="30"/>
    </row>
    <row r="188" spans="1:20" x14ac:dyDescent="0.2">
      <c r="A188" s="14">
        <v>7</v>
      </c>
      <c r="B188" t="s">
        <v>62</v>
      </c>
      <c r="E188" s="25" t="s">
        <v>62</v>
      </c>
      <c r="F188" s="27"/>
      <c r="H188" s="25" t="s">
        <v>63</v>
      </c>
      <c r="J188" s="25" t="s">
        <v>62</v>
      </c>
      <c r="K188" s="30"/>
      <c r="L188" s="68" t="s">
        <v>62</v>
      </c>
      <c r="M188" s="69" t="s">
        <v>62</v>
      </c>
      <c r="N188" s="86" t="s">
        <v>62</v>
      </c>
      <c r="O188" s="114" t="s">
        <v>62</v>
      </c>
      <c r="P188" s="88" t="s">
        <v>63</v>
      </c>
      <c r="Q188" s="88" t="s">
        <v>63</v>
      </c>
      <c r="R188" s="86" t="s">
        <v>62</v>
      </c>
      <c r="S188" s="25" t="s">
        <v>63</v>
      </c>
      <c r="T188" s="30"/>
    </row>
    <row r="189" spans="1:20" x14ac:dyDescent="0.2">
      <c r="A189" s="14">
        <v>7.5</v>
      </c>
      <c r="B189" t="s">
        <v>62</v>
      </c>
      <c r="E189" s="25" t="s">
        <v>62</v>
      </c>
      <c r="F189" s="27"/>
      <c r="H189" s="25" t="s">
        <v>62</v>
      </c>
      <c r="J189" s="25" t="s">
        <v>62</v>
      </c>
      <c r="K189" s="30"/>
      <c r="L189" s="68" t="s">
        <v>62</v>
      </c>
      <c r="M189" s="69" t="s">
        <v>62</v>
      </c>
      <c r="N189" s="86" t="s">
        <v>62</v>
      </c>
      <c r="O189" s="114" t="s">
        <v>62</v>
      </c>
      <c r="P189" s="88" t="s">
        <v>63</v>
      </c>
      <c r="Q189" s="88" t="s">
        <v>63</v>
      </c>
      <c r="R189" s="86" t="s">
        <v>62</v>
      </c>
      <c r="S189" s="25" t="s">
        <v>62</v>
      </c>
      <c r="T189" s="30"/>
    </row>
    <row r="190" spans="1:20" x14ac:dyDescent="0.2">
      <c r="A190" s="14">
        <v>8</v>
      </c>
      <c r="B190" t="s">
        <v>62</v>
      </c>
      <c r="E190" s="25" t="s">
        <v>62</v>
      </c>
      <c r="F190" s="27"/>
      <c r="H190" s="25" t="s">
        <v>62</v>
      </c>
      <c r="J190" s="25" t="s">
        <v>62</v>
      </c>
      <c r="K190" s="30"/>
      <c r="L190" s="68" t="s">
        <v>62</v>
      </c>
      <c r="M190" s="69" t="s">
        <v>62</v>
      </c>
      <c r="N190" s="86" t="s">
        <v>62</v>
      </c>
      <c r="O190" s="114" t="s">
        <v>62</v>
      </c>
      <c r="P190" s="88" t="s">
        <v>63</v>
      </c>
      <c r="Q190" s="88" t="s">
        <v>63</v>
      </c>
      <c r="R190" s="86" t="s">
        <v>62</v>
      </c>
      <c r="S190" s="25" t="s">
        <v>63</v>
      </c>
      <c r="T190" s="30"/>
    </row>
    <row r="191" spans="1:20" x14ac:dyDescent="0.2">
      <c r="A191" s="14">
        <v>8.5</v>
      </c>
      <c r="B191" t="s">
        <v>62</v>
      </c>
      <c r="E191" s="25" t="s">
        <v>63</v>
      </c>
      <c r="F191" s="27"/>
      <c r="H191" s="25" t="s">
        <v>63</v>
      </c>
      <c r="J191" s="25" t="s">
        <v>62</v>
      </c>
      <c r="K191" s="30"/>
      <c r="L191" s="68" t="s">
        <v>62</v>
      </c>
      <c r="M191" s="69" t="s">
        <v>62</v>
      </c>
      <c r="N191" s="86" t="s">
        <v>62</v>
      </c>
      <c r="O191" s="114" t="s">
        <v>62</v>
      </c>
      <c r="P191" s="88" t="s">
        <v>63</v>
      </c>
      <c r="Q191" s="88" t="s">
        <v>63</v>
      </c>
      <c r="R191" s="86" t="s">
        <v>62</v>
      </c>
      <c r="S191" s="25" t="s">
        <v>62</v>
      </c>
      <c r="T191" s="30"/>
    </row>
    <row r="192" spans="1:20" x14ac:dyDescent="0.2">
      <c r="A192" s="14">
        <v>9</v>
      </c>
      <c r="B192" t="s">
        <v>62</v>
      </c>
      <c r="E192" s="25" t="s">
        <v>62</v>
      </c>
      <c r="F192" s="27"/>
      <c r="H192" s="25" t="s">
        <v>62</v>
      </c>
      <c r="J192" s="25" t="s">
        <v>62</v>
      </c>
      <c r="K192" s="30"/>
      <c r="L192" s="68" t="s">
        <v>62</v>
      </c>
      <c r="M192" s="69" t="s">
        <v>62</v>
      </c>
      <c r="N192" s="86" t="s">
        <v>62</v>
      </c>
      <c r="O192" s="114" t="s">
        <v>62</v>
      </c>
      <c r="P192" s="88" t="s">
        <v>63</v>
      </c>
      <c r="Q192" s="88" t="s">
        <v>63</v>
      </c>
      <c r="R192" s="86" t="s">
        <v>62</v>
      </c>
      <c r="S192" s="25" t="s">
        <v>63</v>
      </c>
      <c r="T192" s="30"/>
    </row>
    <row r="193" spans="1:20" x14ac:dyDescent="0.2">
      <c r="A193" s="14">
        <v>9.5</v>
      </c>
      <c r="B193" t="s">
        <v>62</v>
      </c>
      <c r="E193" s="25" t="s">
        <v>62</v>
      </c>
      <c r="F193" s="27"/>
      <c r="H193" s="25" t="s">
        <v>63</v>
      </c>
      <c r="J193" s="25" t="s">
        <v>62</v>
      </c>
      <c r="K193" s="30"/>
      <c r="L193" s="68" t="s">
        <v>62</v>
      </c>
      <c r="M193" s="69" t="s">
        <v>62</v>
      </c>
      <c r="N193" s="86" t="s">
        <v>62</v>
      </c>
      <c r="O193" s="114" t="s">
        <v>62</v>
      </c>
      <c r="P193" s="88" t="s">
        <v>63</v>
      </c>
      <c r="Q193" s="88" t="s">
        <v>63</v>
      </c>
      <c r="R193" s="86" t="s">
        <v>62</v>
      </c>
      <c r="S193" s="25" t="s">
        <v>63</v>
      </c>
      <c r="T193" s="30"/>
    </row>
    <row r="194" spans="1:20" x14ac:dyDescent="0.2">
      <c r="A194" s="14">
        <v>10</v>
      </c>
      <c r="B194" t="s">
        <v>62</v>
      </c>
      <c r="E194" s="25" t="s">
        <v>62</v>
      </c>
      <c r="F194" s="27"/>
      <c r="H194" s="25" t="s">
        <v>62</v>
      </c>
      <c r="J194" s="25" t="s">
        <v>62</v>
      </c>
      <c r="K194" s="30"/>
      <c r="L194" s="68" t="s">
        <v>62</v>
      </c>
      <c r="M194" s="69" t="s">
        <v>62</v>
      </c>
      <c r="N194" s="86" t="s">
        <v>62</v>
      </c>
      <c r="O194" s="114" t="s">
        <v>62</v>
      </c>
      <c r="P194" s="88" t="s">
        <v>63</v>
      </c>
      <c r="Q194" s="88" t="s">
        <v>63</v>
      </c>
      <c r="R194" s="86" t="s">
        <v>62</v>
      </c>
      <c r="S194" s="25" t="s">
        <v>63</v>
      </c>
      <c r="T194" s="30"/>
    </row>
    <row r="195" spans="1:20" x14ac:dyDescent="0.2">
      <c r="A195" s="14">
        <v>10.5</v>
      </c>
      <c r="B195" t="s">
        <v>62</v>
      </c>
      <c r="E195" s="25" t="s">
        <v>62</v>
      </c>
      <c r="F195" s="27"/>
      <c r="H195" s="25" t="s">
        <v>62</v>
      </c>
      <c r="J195" s="25" t="s">
        <v>62</v>
      </c>
      <c r="K195" s="30"/>
      <c r="L195" s="68" t="s">
        <v>62</v>
      </c>
      <c r="M195" s="69" t="s">
        <v>62</v>
      </c>
      <c r="N195" s="86" t="s">
        <v>62</v>
      </c>
      <c r="O195" s="114" t="s">
        <v>62</v>
      </c>
      <c r="P195" s="88" t="s">
        <v>63</v>
      </c>
      <c r="Q195" s="88" t="s">
        <v>63</v>
      </c>
      <c r="R195" s="86" t="s">
        <v>62</v>
      </c>
      <c r="S195" s="25" t="s">
        <v>62</v>
      </c>
      <c r="T195" s="30"/>
    </row>
    <row r="196" spans="1:20" x14ac:dyDescent="0.2">
      <c r="A196" s="14">
        <v>11</v>
      </c>
      <c r="B196" t="s">
        <v>62</v>
      </c>
      <c r="E196" s="25" t="s">
        <v>62</v>
      </c>
      <c r="F196" s="27"/>
      <c r="H196" s="25" t="s">
        <v>63</v>
      </c>
      <c r="J196" s="25" t="s">
        <v>62</v>
      </c>
      <c r="K196" s="30"/>
      <c r="L196" s="68" t="s">
        <v>62</v>
      </c>
      <c r="M196" s="69" t="s">
        <v>62</v>
      </c>
      <c r="N196" s="86" t="s">
        <v>62</v>
      </c>
      <c r="O196" s="114" t="s">
        <v>62</v>
      </c>
      <c r="P196" s="88" t="s">
        <v>63</v>
      </c>
      <c r="Q196" s="88" t="s">
        <v>63</v>
      </c>
      <c r="R196" s="86" t="s">
        <v>62</v>
      </c>
      <c r="S196" s="25" t="s">
        <v>62</v>
      </c>
      <c r="T196" s="30"/>
    </row>
    <row r="197" spans="1:20" x14ac:dyDescent="0.2">
      <c r="A197" s="14">
        <v>11.5</v>
      </c>
      <c r="B197" t="s">
        <v>62</v>
      </c>
      <c r="E197" s="25" t="s">
        <v>63</v>
      </c>
      <c r="F197" s="27"/>
      <c r="H197" s="25" t="s">
        <v>63</v>
      </c>
      <c r="J197" s="25" t="s">
        <v>62</v>
      </c>
      <c r="K197" s="30"/>
      <c r="L197" s="68" t="s">
        <v>62</v>
      </c>
      <c r="M197" s="69" t="s">
        <v>62</v>
      </c>
      <c r="N197" s="86" t="s">
        <v>62</v>
      </c>
      <c r="O197" s="114" t="s">
        <v>62</v>
      </c>
      <c r="P197" s="88" t="s">
        <v>63</v>
      </c>
      <c r="Q197" s="88" t="s">
        <v>63</v>
      </c>
      <c r="R197" s="86" t="s">
        <v>62</v>
      </c>
      <c r="S197" s="25" t="s">
        <v>63</v>
      </c>
      <c r="T197" s="30"/>
    </row>
    <row r="198" spans="1:20" x14ac:dyDescent="0.2">
      <c r="A198" s="14">
        <v>12</v>
      </c>
      <c r="B198" t="s">
        <v>62</v>
      </c>
      <c r="E198" s="25" t="s">
        <v>62</v>
      </c>
      <c r="F198" s="27"/>
      <c r="H198" s="25" t="s">
        <v>63</v>
      </c>
      <c r="J198" s="25" t="s">
        <v>62</v>
      </c>
      <c r="K198" s="30"/>
      <c r="L198" s="68" t="s">
        <v>62</v>
      </c>
      <c r="M198" s="69" t="s">
        <v>63</v>
      </c>
      <c r="N198" s="86" t="s">
        <v>62</v>
      </c>
      <c r="O198" s="114" t="s">
        <v>62</v>
      </c>
      <c r="P198" s="88" t="s">
        <v>63</v>
      </c>
      <c r="Q198" s="88" t="s">
        <v>63</v>
      </c>
      <c r="R198" s="86" t="s">
        <v>62</v>
      </c>
      <c r="S198" s="25" t="s">
        <v>63</v>
      </c>
      <c r="T198" s="30"/>
    </row>
    <row r="199" spans="1:20" x14ac:dyDescent="0.2">
      <c r="A199" s="14">
        <v>12.5</v>
      </c>
      <c r="B199" t="s">
        <v>62</v>
      </c>
      <c r="E199" s="25" t="s">
        <v>62</v>
      </c>
      <c r="F199" s="27"/>
      <c r="H199" s="25" t="s">
        <v>62</v>
      </c>
      <c r="J199" s="25" t="s">
        <v>62</v>
      </c>
      <c r="K199" s="30"/>
      <c r="L199" s="68" t="s">
        <v>62</v>
      </c>
      <c r="M199" s="69" t="s">
        <v>63</v>
      </c>
      <c r="N199" s="86" t="s">
        <v>62</v>
      </c>
      <c r="O199" s="114" t="s">
        <v>62</v>
      </c>
      <c r="P199" s="88" t="s">
        <v>63</v>
      </c>
      <c r="Q199" s="88" t="s">
        <v>63</v>
      </c>
      <c r="R199" s="86" t="s">
        <v>63</v>
      </c>
      <c r="S199" s="25" t="s">
        <v>63</v>
      </c>
      <c r="T199" s="30"/>
    </row>
    <row r="200" spans="1:20" x14ac:dyDescent="0.2">
      <c r="A200" s="14">
        <v>13</v>
      </c>
      <c r="B200" t="s">
        <v>62</v>
      </c>
      <c r="E200" s="25" t="s">
        <v>62</v>
      </c>
      <c r="F200" s="27"/>
      <c r="H200" s="25" t="s">
        <v>62</v>
      </c>
      <c r="J200" s="25" t="s">
        <v>62</v>
      </c>
      <c r="K200" s="30"/>
      <c r="L200" s="68" t="s">
        <v>62</v>
      </c>
      <c r="M200" s="69" t="s">
        <v>62</v>
      </c>
      <c r="N200" s="86" t="s">
        <v>62</v>
      </c>
      <c r="O200" s="114" t="s">
        <v>62</v>
      </c>
      <c r="P200" s="88" t="s">
        <v>63</v>
      </c>
      <c r="Q200" s="88" t="s">
        <v>63</v>
      </c>
      <c r="R200" s="86" t="s">
        <v>62</v>
      </c>
      <c r="S200" s="25" t="s">
        <v>63</v>
      </c>
      <c r="T200" s="30"/>
    </row>
    <row r="201" spans="1:20" x14ac:dyDescent="0.2">
      <c r="A201" s="14">
        <v>13.5</v>
      </c>
      <c r="B201" t="s">
        <v>62</v>
      </c>
      <c r="E201" s="25" t="s">
        <v>62</v>
      </c>
      <c r="F201" s="27"/>
      <c r="H201" s="25" t="s">
        <v>62</v>
      </c>
      <c r="J201" s="25" t="s">
        <v>62</v>
      </c>
      <c r="K201" s="30"/>
      <c r="L201" s="68" t="s">
        <v>62</v>
      </c>
      <c r="M201" s="69" t="s">
        <v>62</v>
      </c>
      <c r="N201" s="86" t="s">
        <v>62</v>
      </c>
      <c r="O201" s="114" t="s">
        <v>62</v>
      </c>
      <c r="P201" s="88" t="s">
        <v>63</v>
      </c>
      <c r="Q201" s="88" t="s">
        <v>63</v>
      </c>
      <c r="R201" s="86" t="s">
        <v>62</v>
      </c>
      <c r="S201" s="25" t="s">
        <v>63</v>
      </c>
      <c r="T201" s="30"/>
    </row>
    <row r="202" spans="1:20" x14ac:dyDescent="0.2">
      <c r="A202" s="14">
        <v>14</v>
      </c>
      <c r="B202" t="s">
        <v>62</v>
      </c>
      <c r="E202" s="25" t="s">
        <v>62</v>
      </c>
      <c r="F202" s="27"/>
      <c r="H202" s="25" t="s">
        <v>62</v>
      </c>
      <c r="J202" s="25" t="s">
        <v>62</v>
      </c>
      <c r="K202" s="30"/>
      <c r="L202" s="68" t="s">
        <v>63</v>
      </c>
      <c r="M202" s="69" t="s">
        <v>62</v>
      </c>
      <c r="N202" s="86" t="s">
        <v>62</v>
      </c>
      <c r="O202" s="114" t="s">
        <v>62</v>
      </c>
      <c r="P202" s="88" t="s">
        <v>63</v>
      </c>
      <c r="Q202" s="88" t="s">
        <v>63</v>
      </c>
      <c r="R202" s="86" t="s">
        <v>63</v>
      </c>
      <c r="S202" s="25" t="s">
        <v>62</v>
      </c>
      <c r="T202" s="30"/>
    </row>
    <row r="203" spans="1:20" x14ac:dyDescent="0.2">
      <c r="A203" s="14">
        <v>14.5</v>
      </c>
      <c r="B203" t="s">
        <v>62</v>
      </c>
      <c r="E203" s="25" t="s">
        <v>62</v>
      </c>
      <c r="F203" s="27"/>
      <c r="H203" s="25" t="s">
        <v>62</v>
      </c>
      <c r="J203" s="25" t="s">
        <v>62</v>
      </c>
      <c r="K203" s="30"/>
      <c r="L203" s="68" t="s">
        <v>63</v>
      </c>
      <c r="M203" s="69" t="s">
        <v>63</v>
      </c>
      <c r="N203" s="86" t="s">
        <v>62</v>
      </c>
      <c r="O203" s="114" t="s">
        <v>62</v>
      </c>
      <c r="P203" s="88" t="s">
        <v>63</v>
      </c>
      <c r="Q203" s="88" t="s">
        <v>63</v>
      </c>
      <c r="R203" s="86" t="s">
        <v>62</v>
      </c>
      <c r="S203" s="25" t="s">
        <v>63</v>
      </c>
      <c r="T203" s="30"/>
    </row>
    <row r="204" spans="1:20" x14ac:dyDescent="0.2">
      <c r="A204" s="14">
        <v>15</v>
      </c>
      <c r="B204" t="s">
        <v>62</v>
      </c>
      <c r="E204" s="25" t="s">
        <v>62</v>
      </c>
      <c r="F204" s="27"/>
      <c r="H204" s="25" t="s">
        <v>63</v>
      </c>
      <c r="J204" s="25" t="s">
        <v>62</v>
      </c>
      <c r="K204" s="30"/>
      <c r="L204" s="68" t="s">
        <v>62</v>
      </c>
      <c r="M204" s="69" t="s">
        <v>62</v>
      </c>
      <c r="N204" s="86" t="s">
        <v>62</v>
      </c>
      <c r="O204" s="114" t="s">
        <v>62</v>
      </c>
      <c r="P204" s="88" t="s">
        <v>63</v>
      </c>
      <c r="Q204" s="88" t="s">
        <v>63</v>
      </c>
      <c r="R204" s="86" t="s">
        <v>63</v>
      </c>
      <c r="S204" s="25" t="s">
        <v>62</v>
      </c>
      <c r="T204" s="30"/>
    </row>
    <row r="205" spans="1:20" x14ac:dyDescent="0.2">
      <c r="A205" s="14">
        <v>15.5</v>
      </c>
      <c r="B205" t="s">
        <v>63</v>
      </c>
      <c r="E205" s="25" t="s">
        <v>63</v>
      </c>
      <c r="F205" s="27"/>
      <c r="H205" s="25" t="s">
        <v>63</v>
      </c>
      <c r="J205" s="25" t="s">
        <v>62</v>
      </c>
      <c r="K205" s="30"/>
      <c r="L205" s="68" t="s">
        <v>62</v>
      </c>
      <c r="M205" s="69" t="s">
        <v>62</v>
      </c>
      <c r="N205" s="86" t="s">
        <v>62</v>
      </c>
      <c r="O205" s="114" t="s">
        <v>62</v>
      </c>
      <c r="P205" s="88" t="s">
        <v>63</v>
      </c>
      <c r="Q205" s="88" t="s">
        <v>63</v>
      </c>
      <c r="R205" s="86" t="s">
        <v>63</v>
      </c>
      <c r="S205" s="25" t="s">
        <v>62</v>
      </c>
      <c r="T205" s="30"/>
    </row>
    <row r="206" spans="1:20" x14ac:dyDescent="0.2">
      <c r="A206" s="14">
        <v>16</v>
      </c>
      <c r="B206" t="s">
        <v>62</v>
      </c>
      <c r="E206" s="25" t="s">
        <v>62</v>
      </c>
      <c r="F206" s="27"/>
      <c r="H206" s="25" t="s">
        <v>63</v>
      </c>
      <c r="J206" s="25" t="s">
        <v>62</v>
      </c>
      <c r="K206" s="30"/>
      <c r="L206" s="68" t="s">
        <v>62</v>
      </c>
      <c r="M206" s="69" t="s">
        <v>62</v>
      </c>
      <c r="N206" s="86" t="s">
        <v>62</v>
      </c>
      <c r="O206" s="114" t="s">
        <v>62</v>
      </c>
      <c r="P206" s="88" t="s">
        <v>63</v>
      </c>
      <c r="Q206" s="88" t="s">
        <v>63</v>
      </c>
      <c r="R206" s="86" t="s">
        <v>62</v>
      </c>
      <c r="S206" s="25" t="s">
        <v>63</v>
      </c>
      <c r="T206" s="30"/>
    </row>
    <row r="207" spans="1:20" x14ac:dyDescent="0.2">
      <c r="A207" s="14">
        <v>16.5</v>
      </c>
      <c r="B207" t="s">
        <v>62</v>
      </c>
      <c r="E207" s="25" t="s">
        <v>62</v>
      </c>
      <c r="F207" s="27"/>
      <c r="H207" s="25" t="s">
        <v>63</v>
      </c>
      <c r="J207" s="25" t="s">
        <v>62</v>
      </c>
      <c r="K207" s="30"/>
      <c r="L207" s="68" t="s">
        <v>62</v>
      </c>
      <c r="M207" s="69" t="s">
        <v>62</v>
      </c>
      <c r="N207" s="86" t="s">
        <v>62</v>
      </c>
      <c r="O207" s="114" t="s">
        <v>62</v>
      </c>
      <c r="P207" s="88" t="s">
        <v>63</v>
      </c>
      <c r="Q207" s="88" t="s">
        <v>63</v>
      </c>
      <c r="R207" s="86" t="s">
        <v>62</v>
      </c>
      <c r="S207" s="25" t="s">
        <v>62</v>
      </c>
      <c r="T207" s="30"/>
    </row>
    <row r="208" spans="1:20" x14ac:dyDescent="0.2">
      <c r="A208" s="14">
        <v>17</v>
      </c>
      <c r="B208" t="s">
        <v>62</v>
      </c>
      <c r="E208" s="25" t="s">
        <v>62</v>
      </c>
      <c r="F208" s="27"/>
      <c r="H208" s="25" t="s">
        <v>63</v>
      </c>
      <c r="J208" s="25" t="s">
        <v>62</v>
      </c>
      <c r="K208" s="30"/>
      <c r="L208" s="68" t="s">
        <v>62</v>
      </c>
      <c r="M208" s="69" t="s">
        <v>62</v>
      </c>
      <c r="N208" s="86" t="s">
        <v>62</v>
      </c>
      <c r="O208" s="114" t="s">
        <v>62</v>
      </c>
      <c r="P208" s="88" t="s">
        <v>63</v>
      </c>
      <c r="Q208" s="88" t="s">
        <v>63</v>
      </c>
      <c r="R208" s="86" t="s">
        <v>63</v>
      </c>
      <c r="S208" s="25" t="s">
        <v>62</v>
      </c>
      <c r="T208" s="30"/>
    </row>
    <row r="209" spans="1:20" x14ac:dyDescent="0.2">
      <c r="A209" s="14">
        <v>17.5</v>
      </c>
      <c r="B209" t="s">
        <v>62</v>
      </c>
      <c r="E209" s="25" t="s">
        <v>64</v>
      </c>
      <c r="F209" s="27"/>
      <c r="H209" s="25" t="s">
        <v>63</v>
      </c>
      <c r="J209" s="25" t="s">
        <v>62</v>
      </c>
      <c r="K209" s="30"/>
      <c r="L209" s="68" t="s">
        <v>62</v>
      </c>
      <c r="M209" s="69" t="s">
        <v>62</v>
      </c>
      <c r="N209" s="86" t="s">
        <v>62</v>
      </c>
      <c r="O209" s="114" t="s">
        <v>62</v>
      </c>
      <c r="P209" s="88" t="s">
        <v>63</v>
      </c>
      <c r="Q209" s="88" t="s">
        <v>62</v>
      </c>
      <c r="R209" s="86" t="s">
        <v>63</v>
      </c>
      <c r="S209" s="25" t="s">
        <v>62</v>
      </c>
      <c r="T209" s="30"/>
    </row>
    <row r="210" spans="1:20" x14ac:dyDescent="0.2">
      <c r="A210" s="14">
        <v>18</v>
      </c>
      <c r="B210" t="s">
        <v>62</v>
      </c>
      <c r="E210" s="25" t="s">
        <v>62</v>
      </c>
      <c r="F210" s="27"/>
      <c r="H210" s="25" t="s">
        <v>63</v>
      </c>
      <c r="J210" s="25" t="s">
        <v>62</v>
      </c>
      <c r="K210" s="30"/>
      <c r="L210" s="68" t="s">
        <v>62</v>
      </c>
      <c r="M210" s="69" t="s">
        <v>62</v>
      </c>
      <c r="N210" s="86" t="s">
        <v>62</v>
      </c>
      <c r="O210" s="114" t="s">
        <v>62</v>
      </c>
      <c r="P210" s="88" t="s">
        <v>63</v>
      </c>
      <c r="Q210" s="88" t="s">
        <v>62</v>
      </c>
      <c r="R210" s="86" t="s">
        <v>63</v>
      </c>
      <c r="S210" s="25" t="s">
        <v>62</v>
      </c>
      <c r="T210" s="30"/>
    </row>
    <row r="211" spans="1:20" x14ac:dyDescent="0.2">
      <c r="A211" s="14">
        <v>18.5</v>
      </c>
      <c r="B211" t="s">
        <v>62</v>
      </c>
      <c r="E211" s="25" t="s">
        <v>62</v>
      </c>
      <c r="F211" s="27"/>
      <c r="H211" s="25" t="s">
        <v>63</v>
      </c>
      <c r="J211" s="25" t="s">
        <v>62</v>
      </c>
      <c r="K211" s="30"/>
      <c r="L211" s="68" t="s">
        <v>63</v>
      </c>
      <c r="M211" s="69" t="s">
        <v>63</v>
      </c>
      <c r="N211" s="86" t="s">
        <v>62</v>
      </c>
      <c r="O211" s="114" t="s">
        <v>62</v>
      </c>
      <c r="P211" s="88" t="s">
        <v>63</v>
      </c>
      <c r="Q211" s="88" t="s">
        <v>62</v>
      </c>
      <c r="R211" s="86" t="s">
        <v>62</v>
      </c>
      <c r="S211" s="25" t="s">
        <v>63</v>
      </c>
      <c r="T211" s="30"/>
    </row>
    <row r="212" spans="1:20" x14ac:dyDescent="0.2">
      <c r="A212" s="14">
        <v>19</v>
      </c>
      <c r="B212" t="s">
        <v>62</v>
      </c>
      <c r="E212" s="25" t="s">
        <v>62</v>
      </c>
      <c r="F212" s="27"/>
      <c r="H212" s="25" t="s">
        <v>63</v>
      </c>
      <c r="J212" s="25" t="s">
        <v>62</v>
      </c>
      <c r="K212" s="30"/>
      <c r="L212" s="68" t="s">
        <v>62</v>
      </c>
      <c r="M212" s="69" t="s">
        <v>62</v>
      </c>
      <c r="N212" s="86" t="s">
        <v>62</v>
      </c>
      <c r="O212" s="114" t="s">
        <v>62</v>
      </c>
      <c r="P212" s="88" t="s">
        <v>63</v>
      </c>
      <c r="Q212" s="88" t="s">
        <v>63</v>
      </c>
      <c r="R212" s="86" t="s">
        <v>62</v>
      </c>
      <c r="S212" s="25" t="s">
        <v>63</v>
      </c>
      <c r="T212" s="30"/>
    </row>
    <row r="213" spans="1:20" x14ac:dyDescent="0.2">
      <c r="A213" s="14">
        <v>19.5</v>
      </c>
      <c r="B213" t="s">
        <v>62</v>
      </c>
      <c r="E213" s="25" t="s">
        <v>62</v>
      </c>
      <c r="F213" s="27"/>
      <c r="H213" s="25" t="s">
        <v>63</v>
      </c>
      <c r="I213" t="s">
        <v>65</v>
      </c>
      <c r="J213" s="25" t="s">
        <v>62</v>
      </c>
      <c r="K213" s="30"/>
      <c r="L213" s="69" t="s">
        <v>62</v>
      </c>
      <c r="M213" s="69" t="s">
        <v>62</v>
      </c>
      <c r="N213" s="86" t="s">
        <v>62</v>
      </c>
      <c r="O213" s="114" t="s">
        <v>62</v>
      </c>
      <c r="P213" s="88" t="s">
        <v>63</v>
      </c>
      <c r="Q213" s="88" t="s">
        <v>62</v>
      </c>
      <c r="R213" s="86" t="s">
        <v>62</v>
      </c>
      <c r="S213" s="25" t="s">
        <v>63</v>
      </c>
      <c r="T213" s="30"/>
    </row>
    <row r="214" spans="1:20" x14ac:dyDescent="0.2">
      <c r="A214" s="14">
        <v>20</v>
      </c>
      <c r="B214" t="s">
        <v>63</v>
      </c>
      <c r="E214" s="25" t="s">
        <v>62</v>
      </c>
      <c r="F214" s="27"/>
      <c r="H214" s="25" t="s">
        <v>62</v>
      </c>
      <c r="J214" s="25" t="s">
        <v>62</v>
      </c>
      <c r="K214" s="30"/>
      <c r="L214" s="69" t="s">
        <v>62</v>
      </c>
      <c r="M214" s="69" t="s">
        <v>62</v>
      </c>
      <c r="N214" s="86" t="s">
        <v>62</v>
      </c>
      <c r="O214" s="114" t="s">
        <v>62</v>
      </c>
      <c r="P214" s="88" t="s">
        <v>63</v>
      </c>
      <c r="Q214" s="88" t="s">
        <v>62</v>
      </c>
      <c r="R214" s="86" t="s">
        <v>62</v>
      </c>
      <c r="S214" s="25" t="s">
        <v>63</v>
      </c>
      <c r="T214" s="30"/>
    </row>
    <row r="215" spans="1:20" x14ac:dyDescent="0.2">
      <c r="A215" s="14">
        <v>20.5</v>
      </c>
      <c r="B215" t="s">
        <v>63</v>
      </c>
      <c r="E215" s="25" t="s">
        <v>62</v>
      </c>
      <c r="F215" s="27"/>
      <c r="H215" s="25" t="s">
        <v>62</v>
      </c>
      <c r="J215" s="25" t="s">
        <v>62</v>
      </c>
      <c r="K215" s="30"/>
      <c r="L215" s="69" t="s">
        <v>63</v>
      </c>
      <c r="M215" s="69" t="s">
        <v>62</v>
      </c>
      <c r="N215" s="86" t="s">
        <v>62</v>
      </c>
      <c r="O215" s="114" t="s">
        <v>62</v>
      </c>
      <c r="P215" s="88" t="s">
        <v>63</v>
      </c>
      <c r="Q215" s="88" t="s">
        <v>62</v>
      </c>
      <c r="R215" s="86" t="s">
        <v>62</v>
      </c>
      <c r="S215" s="25" t="s">
        <v>62</v>
      </c>
      <c r="T215" s="30"/>
    </row>
    <row r="216" spans="1:20" x14ac:dyDescent="0.2">
      <c r="A216" s="14">
        <v>21</v>
      </c>
      <c r="B216" t="s">
        <v>62</v>
      </c>
      <c r="E216" s="25" t="s">
        <v>62</v>
      </c>
      <c r="F216" s="27"/>
      <c r="H216" s="25" t="s">
        <v>62</v>
      </c>
      <c r="J216" s="25" t="s">
        <v>62</v>
      </c>
      <c r="K216" s="30"/>
      <c r="L216" s="69" t="s">
        <v>62</v>
      </c>
      <c r="M216" s="69" t="s">
        <v>62</v>
      </c>
      <c r="N216" s="86" t="s">
        <v>62</v>
      </c>
      <c r="O216" s="114" t="s">
        <v>62</v>
      </c>
      <c r="P216" s="88" t="s">
        <v>63</v>
      </c>
      <c r="Q216" s="88" t="s">
        <v>63</v>
      </c>
      <c r="R216" s="86" t="s">
        <v>62</v>
      </c>
      <c r="S216" s="25" t="s">
        <v>62</v>
      </c>
      <c r="T216" s="30"/>
    </row>
    <row r="217" spans="1:20" x14ac:dyDescent="0.2">
      <c r="A217" s="14">
        <v>21.5</v>
      </c>
      <c r="B217" t="s">
        <v>63</v>
      </c>
      <c r="E217" s="25" t="s">
        <v>62</v>
      </c>
      <c r="F217" s="27"/>
      <c r="H217" s="25" t="s">
        <v>62</v>
      </c>
      <c r="J217" s="25" t="s">
        <v>62</v>
      </c>
      <c r="K217" s="30"/>
      <c r="L217" s="69" t="s">
        <v>62</v>
      </c>
      <c r="M217" s="69" t="s">
        <v>62</v>
      </c>
      <c r="N217" s="86" t="s">
        <v>62</v>
      </c>
      <c r="O217" s="114" t="s">
        <v>62</v>
      </c>
      <c r="P217" s="88" t="s">
        <v>63</v>
      </c>
      <c r="Q217" s="88" t="s">
        <v>62</v>
      </c>
      <c r="R217" s="86" t="s">
        <v>62</v>
      </c>
      <c r="S217" s="25" t="s">
        <v>62</v>
      </c>
      <c r="T217" s="30"/>
    </row>
    <row r="218" spans="1:20" x14ac:dyDescent="0.2">
      <c r="A218" s="14">
        <v>22</v>
      </c>
      <c r="B218" t="s">
        <v>62</v>
      </c>
      <c r="E218" s="25" t="s">
        <v>62</v>
      </c>
      <c r="F218" s="27"/>
      <c r="H218" s="25" t="s">
        <v>62</v>
      </c>
      <c r="J218" s="25" t="s">
        <v>62</v>
      </c>
      <c r="K218" s="30"/>
      <c r="L218" s="69" t="s">
        <v>63</v>
      </c>
      <c r="M218" s="69" t="s">
        <v>62</v>
      </c>
      <c r="N218" s="86" t="s">
        <v>62</v>
      </c>
      <c r="O218" s="114" t="s">
        <v>62</v>
      </c>
      <c r="P218" s="88" t="s">
        <v>63</v>
      </c>
      <c r="Q218" s="88" t="s">
        <v>62</v>
      </c>
      <c r="R218" s="86" t="s">
        <v>63</v>
      </c>
      <c r="S218" s="25" t="s">
        <v>63</v>
      </c>
      <c r="T218" s="30"/>
    </row>
    <row r="219" spans="1:20" x14ac:dyDescent="0.2">
      <c r="A219" s="14">
        <v>22.5</v>
      </c>
      <c r="B219" t="s">
        <v>63</v>
      </c>
      <c r="E219" s="25" t="s">
        <v>62</v>
      </c>
      <c r="F219" s="27"/>
      <c r="H219" s="25" t="s">
        <v>63</v>
      </c>
      <c r="J219" s="25" t="s">
        <v>62</v>
      </c>
      <c r="K219" s="30"/>
      <c r="L219" s="69" t="s">
        <v>62</v>
      </c>
      <c r="M219" s="69" t="s">
        <v>62</v>
      </c>
      <c r="N219" s="86" t="s">
        <v>62</v>
      </c>
      <c r="O219" s="114" t="s">
        <v>62</v>
      </c>
      <c r="P219" s="88" t="s">
        <v>63</v>
      </c>
      <c r="Q219" s="88" t="s">
        <v>63</v>
      </c>
      <c r="R219" s="86" t="s">
        <v>62</v>
      </c>
      <c r="S219" s="25" t="s">
        <v>63</v>
      </c>
      <c r="T219" s="30"/>
    </row>
    <row r="220" spans="1:20" x14ac:dyDescent="0.2">
      <c r="A220" s="14">
        <v>23</v>
      </c>
      <c r="B220" t="s">
        <v>62</v>
      </c>
      <c r="E220" s="25" t="s">
        <v>62</v>
      </c>
      <c r="F220" s="27"/>
      <c r="H220" s="25" t="s">
        <v>62</v>
      </c>
      <c r="J220" s="25" t="s">
        <v>62</v>
      </c>
      <c r="K220" s="30"/>
      <c r="L220" s="69" t="s">
        <v>62</v>
      </c>
      <c r="M220" s="69" t="s">
        <v>62</v>
      </c>
      <c r="N220" s="86" t="s">
        <v>62</v>
      </c>
      <c r="O220" s="114" t="s">
        <v>62</v>
      </c>
      <c r="P220" s="88" t="s">
        <v>62</v>
      </c>
      <c r="Q220" s="88" t="s">
        <v>63</v>
      </c>
      <c r="R220" s="86" t="s">
        <v>62</v>
      </c>
      <c r="S220" s="25" t="s">
        <v>63</v>
      </c>
      <c r="T220" s="30"/>
    </row>
    <row r="221" spans="1:20" x14ac:dyDescent="0.2">
      <c r="A221" s="14">
        <v>23.5</v>
      </c>
      <c r="B221" t="s">
        <v>63</v>
      </c>
      <c r="E221" s="25" t="s">
        <v>62</v>
      </c>
      <c r="F221" s="27"/>
      <c r="H221" s="25" t="s">
        <v>63</v>
      </c>
      <c r="J221" s="25" t="s">
        <v>62</v>
      </c>
      <c r="K221" s="30"/>
      <c r="L221" s="69" t="s">
        <v>62</v>
      </c>
      <c r="M221" s="69" t="s">
        <v>62</v>
      </c>
      <c r="N221" s="86" t="s">
        <v>62</v>
      </c>
      <c r="O221" s="114" t="s">
        <v>62</v>
      </c>
      <c r="P221" s="88" t="s">
        <v>63</v>
      </c>
      <c r="Q221" s="88" t="s">
        <v>63</v>
      </c>
      <c r="R221" s="86" t="s">
        <v>62</v>
      </c>
      <c r="S221" s="25" t="s">
        <v>62</v>
      </c>
      <c r="T221" s="30"/>
    </row>
    <row r="222" spans="1:20" x14ac:dyDescent="0.2">
      <c r="A222" s="14">
        <v>24</v>
      </c>
      <c r="B222" t="s">
        <v>62</v>
      </c>
      <c r="E222" s="25" t="s">
        <v>62</v>
      </c>
      <c r="F222" s="27"/>
      <c r="H222" s="25" t="s">
        <v>62</v>
      </c>
      <c r="J222" s="25" t="s">
        <v>62</v>
      </c>
      <c r="K222" s="30"/>
      <c r="L222" s="69" t="s">
        <v>63</v>
      </c>
      <c r="M222" s="69" t="s">
        <v>62</v>
      </c>
      <c r="N222" s="86" t="s">
        <v>62</v>
      </c>
      <c r="O222" s="114" t="s">
        <v>62</v>
      </c>
      <c r="P222" s="88" t="s">
        <v>63</v>
      </c>
      <c r="Q222" s="88" t="s">
        <v>63</v>
      </c>
      <c r="R222" s="86" t="s">
        <v>62</v>
      </c>
      <c r="S222" s="25" t="s">
        <v>63</v>
      </c>
      <c r="T222" s="30"/>
    </row>
    <row r="223" spans="1:20" x14ac:dyDescent="0.2">
      <c r="A223" s="14">
        <v>24.5</v>
      </c>
      <c r="B223" t="s">
        <v>62</v>
      </c>
      <c r="E223" s="25" t="s">
        <v>62</v>
      </c>
      <c r="F223" s="27"/>
      <c r="H223" s="25" t="s">
        <v>62</v>
      </c>
      <c r="J223" s="25" t="s">
        <v>62</v>
      </c>
      <c r="K223" s="30"/>
      <c r="L223" s="69" t="s">
        <v>62</v>
      </c>
      <c r="M223" s="69" t="s">
        <v>62</v>
      </c>
      <c r="N223" s="86" t="s">
        <v>62</v>
      </c>
      <c r="O223" s="114" t="s">
        <v>62</v>
      </c>
      <c r="P223" s="88" t="s">
        <v>63</v>
      </c>
      <c r="Q223" s="88" t="s">
        <v>63</v>
      </c>
      <c r="R223" s="86" t="s">
        <v>62</v>
      </c>
      <c r="S223" s="25" t="s">
        <v>63</v>
      </c>
      <c r="T223" s="30"/>
    </row>
    <row r="224" spans="1:20" x14ac:dyDescent="0.2">
      <c r="A224" s="14">
        <v>25</v>
      </c>
      <c r="B224" t="s">
        <v>62</v>
      </c>
      <c r="E224" s="25" t="s">
        <v>62</v>
      </c>
      <c r="F224" s="27"/>
      <c r="H224" s="25" t="s">
        <v>62</v>
      </c>
      <c r="J224" s="25" t="s">
        <v>62</v>
      </c>
      <c r="K224" s="30"/>
      <c r="L224" s="69" t="s">
        <v>62</v>
      </c>
      <c r="M224" s="69" t="s">
        <v>62</v>
      </c>
      <c r="N224" s="86" t="s">
        <v>62</v>
      </c>
      <c r="O224" s="114" t="s">
        <v>62</v>
      </c>
      <c r="P224" s="88" t="s">
        <v>63</v>
      </c>
      <c r="Q224" s="88" t="s">
        <v>63</v>
      </c>
      <c r="R224" s="86" t="s">
        <v>62</v>
      </c>
      <c r="S224" s="25" t="s">
        <v>62</v>
      </c>
      <c r="T224" s="30"/>
    </row>
    <row r="225" spans="1:20" x14ac:dyDescent="0.2">
      <c r="A225" s="14">
        <v>25.5</v>
      </c>
      <c r="B225" t="s">
        <v>62</v>
      </c>
      <c r="E225" s="25" t="s">
        <v>62</v>
      </c>
      <c r="F225" s="27"/>
      <c r="H225" s="25" t="s">
        <v>63</v>
      </c>
      <c r="J225" s="25" t="s">
        <v>62</v>
      </c>
      <c r="K225" s="30"/>
      <c r="L225" s="69" t="s">
        <v>63</v>
      </c>
      <c r="M225" s="69" t="s">
        <v>62</v>
      </c>
      <c r="N225" s="86" t="s">
        <v>62</v>
      </c>
      <c r="O225" s="114" t="s">
        <v>62</v>
      </c>
      <c r="P225" s="88" t="s">
        <v>63</v>
      </c>
      <c r="Q225" s="88" t="s">
        <v>62</v>
      </c>
      <c r="R225" s="86" t="s">
        <v>62</v>
      </c>
      <c r="S225" s="25" t="s">
        <v>63</v>
      </c>
      <c r="T225" s="30"/>
    </row>
    <row r="226" spans="1:20" x14ac:dyDescent="0.2">
      <c r="A226" s="14">
        <v>26</v>
      </c>
      <c r="B226" t="s">
        <v>62</v>
      </c>
      <c r="E226" s="25" t="s">
        <v>62</v>
      </c>
      <c r="F226" s="27"/>
      <c r="H226" s="25" t="s">
        <v>63</v>
      </c>
      <c r="J226" s="25" t="s">
        <v>62</v>
      </c>
      <c r="K226" s="30"/>
      <c r="L226" s="69" t="s">
        <v>63</v>
      </c>
      <c r="M226" s="69" t="s">
        <v>62</v>
      </c>
      <c r="N226" s="86" t="s">
        <v>62</v>
      </c>
      <c r="O226" s="114" t="s">
        <v>62</v>
      </c>
      <c r="P226" s="88" t="s">
        <v>63</v>
      </c>
      <c r="Q226" s="88" t="s">
        <v>63</v>
      </c>
      <c r="R226" s="86" t="s">
        <v>62</v>
      </c>
      <c r="S226" s="25" t="s">
        <v>63</v>
      </c>
      <c r="T226" s="30"/>
    </row>
    <row r="227" spans="1:20" x14ac:dyDescent="0.2">
      <c r="A227" s="14">
        <v>26.5</v>
      </c>
      <c r="B227" t="s">
        <v>63</v>
      </c>
      <c r="E227" s="25" t="s">
        <v>62</v>
      </c>
      <c r="F227" s="27"/>
      <c r="H227" s="25" t="s">
        <v>62</v>
      </c>
      <c r="J227" s="25" t="s">
        <v>62</v>
      </c>
      <c r="K227" s="30"/>
      <c r="L227" s="69" t="s">
        <v>63</v>
      </c>
      <c r="M227" s="69" t="s">
        <v>62</v>
      </c>
      <c r="N227" s="86" t="s">
        <v>62</v>
      </c>
      <c r="O227" s="114" t="s">
        <v>62</v>
      </c>
      <c r="P227" s="88" t="s">
        <v>63</v>
      </c>
      <c r="Q227" s="88" t="s">
        <v>63</v>
      </c>
      <c r="R227" s="86" t="s">
        <v>62</v>
      </c>
      <c r="S227" s="25" t="s">
        <v>63</v>
      </c>
      <c r="T227" s="30"/>
    </row>
    <row r="228" spans="1:20" x14ac:dyDescent="0.2">
      <c r="A228" s="14">
        <v>27</v>
      </c>
      <c r="B228" t="s">
        <v>65</v>
      </c>
      <c r="E228" s="25" t="s">
        <v>62</v>
      </c>
      <c r="F228" s="27"/>
      <c r="H228" s="25" t="s">
        <v>62</v>
      </c>
      <c r="J228" s="25" t="s">
        <v>62</v>
      </c>
      <c r="K228" s="30"/>
      <c r="L228" s="69" t="s">
        <v>62</v>
      </c>
      <c r="M228" s="69" t="s">
        <v>63</v>
      </c>
      <c r="N228" s="86" t="s">
        <v>62</v>
      </c>
      <c r="O228" s="114" t="s">
        <v>62</v>
      </c>
      <c r="P228" s="88" t="s">
        <v>63</v>
      </c>
      <c r="Q228" s="88" t="s">
        <v>63</v>
      </c>
      <c r="R228" s="86" t="s">
        <v>62</v>
      </c>
      <c r="S228" s="25" t="s">
        <v>63</v>
      </c>
      <c r="T228" s="30"/>
    </row>
    <row r="229" spans="1:20" x14ac:dyDescent="0.2">
      <c r="A229" s="14">
        <v>27.5</v>
      </c>
      <c r="B229" t="s">
        <v>62</v>
      </c>
      <c r="E229" s="25" t="s">
        <v>62</v>
      </c>
      <c r="F229" s="27"/>
      <c r="H229" s="25" t="s">
        <v>62</v>
      </c>
      <c r="J229" s="25" t="s">
        <v>62</v>
      </c>
      <c r="K229" s="30"/>
      <c r="L229" s="69" t="s">
        <v>62</v>
      </c>
      <c r="M229" s="69" t="s">
        <v>63</v>
      </c>
      <c r="N229" s="86" t="s">
        <v>62</v>
      </c>
      <c r="O229" s="114" t="s">
        <v>62</v>
      </c>
      <c r="P229" s="88" t="s">
        <v>63</v>
      </c>
      <c r="Q229" s="88" t="s">
        <v>63</v>
      </c>
      <c r="R229" s="86" t="s">
        <v>62</v>
      </c>
      <c r="S229" s="25" t="s">
        <v>62</v>
      </c>
      <c r="T229" s="30"/>
    </row>
    <row r="230" spans="1:20" x14ac:dyDescent="0.2">
      <c r="A230" s="14">
        <v>28</v>
      </c>
      <c r="B230" t="s">
        <v>62</v>
      </c>
      <c r="E230" s="25" t="s">
        <v>65</v>
      </c>
      <c r="F230" s="27"/>
      <c r="H230" s="25" t="s">
        <v>62</v>
      </c>
      <c r="J230" s="25" t="s">
        <v>62</v>
      </c>
      <c r="K230" s="30"/>
      <c r="L230" s="69" t="s">
        <v>62</v>
      </c>
      <c r="M230" s="69" t="s">
        <v>63</v>
      </c>
      <c r="N230" s="86" t="s">
        <v>62</v>
      </c>
      <c r="O230" s="114" t="s">
        <v>62</v>
      </c>
      <c r="P230" s="88" t="s">
        <v>63</v>
      </c>
      <c r="Q230" s="88" t="s">
        <v>63</v>
      </c>
      <c r="R230" s="86" t="s">
        <v>62</v>
      </c>
      <c r="S230" s="25" t="s">
        <v>63</v>
      </c>
      <c r="T230" s="30"/>
    </row>
    <row r="231" spans="1:20" x14ac:dyDescent="0.2">
      <c r="A231" s="14">
        <v>28.5</v>
      </c>
      <c r="B231" t="s">
        <v>62</v>
      </c>
      <c r="E231" s="25" t="s">
        <v>62</v>
      </c>
      <c r="F231" s="27"/>
      <c r="H231" s="25" t="s">
        <v>63</v>
      </c>
      <c r="J231" s="25" t="s">
        <v>63</v>
      </c>
      <c r="K231" s="30"/>
      <c r="L231" s="69" t="s">
        <v>62</v>
      </c>
      <c r="M231" s="69" t="s">
        <v>62</v>
      </c>
      <c r="N231" s="86" t="s">
        <v>62</v>
      </c>
      <c r="O231" s="114" t="s">
        <v>62</v>
      </c>
      <c r="P231" s="88" t="s">
        <v>63</v>
      </c>
      <c r="Q231" s="88" t="s">
        <v>63</v>
      </c>
      <c r="R231" s="86" t="s">
        <v>62</v>
      </c>
      <c r="S231" s="25" t="s">
        <v>62</v>
      </c>
      <c r="T231" s="30"/>
    </row>
    <row r="232" spans="1:20" x14ac:dyDescent="0.2">
      <c r="A232" s="14">
        <v>29</v>
      </c>
      <c r="B232" t="s">
        <v>62</v>
      </c>
      <c r="E232" s="25" t="s">
        <v>63</v>
      </c>
      <c r="F232" s="27"/>
      <c r="H232" s="25" t="s">
        <v>63</v>
      </c>
      <c r="J232" s="25" t="s">
        <v>63</v>
      </c>
      <c r="K232" s="30"/>
      <c r="L232" s="69" t="s">
        <v>62</v>
      </c>
      <c r="M232" s="69" t="s">
        <v>63</v>
      </c>
      <c r="N232" s="86" t="s">
        <v>62</v>
      </c>
      <c r="O232" s="114" t="s">
        <v>62</v>
      </c>
      <c r="P232" s="88" t="s">
        <v>63</v>
      </c>
      <c r="Q232" s="88" t="s">
        <v>63</v>
      </c>
      <c r="R232" s="86" t="s">
        <v>62</v>
      </c>
      <c r="S232" s="25" t="s">
        <v>63</v>
      </c>
      <c r="T232" s="30"/>
    </row>
    <row r="233" spans="1:20" x14ac:dyDescent="0.2">
      <c r="A233" s="14">
        <v>29.5</v>
      </c>
      <c r="B233" t="s">
        <v>62</v>
      </c>
      <c r="E233" s="25" t="s">
        <v>62</v>
      </c>
      <c r="F233" s="27"/>
      <c r="H233" s="25" t="s">
        <v>63</v>
      </c>
      <c r="J233" s="25" t="s">
        <v>62</v>
      </c>
      <c r="K233" s="30"/>
      <c r="L233" s="69" t="s">
        <v>62</v>
      </c>
      <c r="M233" s="69" t="s">
        <v>62</v>
      </c>
      <c r="N233" s="86" t="s">
        <v>62</v>
      </c>
      <c r="O233" s="114" t="s">
        <v>62</v>
      </c>
      <c r="P233" s="88" t="s">
        <v>63</v>
      </c>
      <c r="Q233" s="88" t="s">
        <v>63</v>
      </c>
      <c r="R233" s="86" t="s">
        <v>62</v>
      </c>
      <c r="S233" s="25" t="s">
        <v>63</v>
      </c>
      <c r="T233" s="30"/>
    </row>
    <row r="234" spans="1:20" x14ac:dyDescent="0.2">
      <c r="A234" s="14">
        <v>30</v>
      </c>
      <c r="B234" t="s">
        <v>62</v>
      </c>
      <c r="E234" s="25" t="s">
        <v>62</v>
      </c>
      <c r="F234" s="27"/>
      <c r="H234" s="25" t="s">
        <v>62</v>
      </c>
      <c r="J234" s="25" t="s">
        <v>62</v>
      </c>
      <c r="K234" s="30"/>
      <c r="L234" s="69" t="s">
        <v>62</v>
      </c>
      <c r="M234" s="69" t="s">
        <v>62</v>
      </c>
      <c r="N234" s="86" t="s">
        <v>62</v>
      </c>
      <c r="O234" s="114" t="s">
        <v>62</v>
      </c>
      <c r="P234" s="88" t="s">
        <v>63</v>
      </c>
      <c r="Q234" s="88" t="s">
        <v>63</v>
      </c>
      <c r="R234" s="86" t="s">
        <v>62</v>
      </c>
      <c r="S234" s="25" t="s">
        <v>63</v>
      </c>
      <c r="T234" s="30"/>
    </row>
    <row r="235" spans="1:20" x14ac:dyDescent="0.2">
      <c r="A235" s="14">
        <v>30.5</v>
      </c>
      <c r="B235" t="s">
        <v>62</v>
      </c>
      <c r="E235" s="25" t="s">
        <v>62</v>
      </c>
      <c r="F235" s="27"/>
      <c r="H235" s="25" t="s">
        <v>62</v>
      </c>
      <c r="J235" s="25" t="s">
        <v>62</v>
      </c>
      <c r="K235" s="30"/>
      <c r="L235" s="69" t="s">
        <v>62</v>
      </c>
      <c r="M235" s="69" t="s">
        <v>62</v>
      </c>
      <c r="N235" s="86" t="s">
        <v>62</v>
      </c>
      <c r="O235" s="114" t="s">
        <v>62</v>
      </c>
      <c r="P235" s="88" t="s">
        <v>63</v>
      </c>
      <c r="Q235" s="88" t="s">
        <v>62</v>
      </c>
      <c r="R235" s="86" t="s">
        <v>62</v>
      </c>
      <c r="S235" s="25" t="s">
        <v>63</v>
      </c>
      <c r="T235" s="30"/>
    </row>
    <row r="236" spans="1:20" x14ac:dyDescent="0.2">
      <c r="A236" s="14">
        <v>31</v>
      </c>
      <c r="B236" t="s">
        <v>65</v>
      </c>
      <c r="E236" s="25" t="s">
        <v>62</v>
      </c>
      <c r="F236" s="27"/>
      <c r="H236" s="25" t="s">
        <v>62</v>
      </c>
      <c r="J236" s="25" t="s">
        <v>62</v>
      </c>
      <c r="K236" s="30"/>
      <c r="L236" s="69" t="s">
        <v>62</v>
      </c>
      <c r="M236" s="69" t="s">
        <v>63</v>
      </c>
      <c r="N236" s="86" t="s">
        <v>62</v>
      </c>
      <c r="O236" s="114" t="s">
        <v>62</v>
      </c>
      <c r="P236" s="88" t="s">
        <v>63</v>
      </c>
      <c r="Q236" s="88" t="s">
        <v>63</v>
      </c>
      <c r="R236" s="86" t="s">
        <v>62</v>
      </c>
      <c r="S236" s="25" t="s">
        <v>63</v>
      </c>
      <c r="T236" s="30"/>
    </row>
    <row r="237" spans="1:20" x14ac:dyDescent="0.2">
      <c r="A237" s="14">
        <v>31.5</v>
      </c>
      <c r="B237" t="s">
        <v>62</v>
      </c>
      <c r="E237" s="25" t="s">
        <v>63</v>
      </c>
      <c r="F237" s="27"/>
      <c r="H237" s="25" t="s">
        <v>63</v>
      </c>
      <c r="J237" s="25" t="s">
        <v>63</v>
      </c>
      <c r="K237" s="30"/>
      <c r="L237" s="69" t="s">
        <v>63</v>
      </c>
      <c r="M237" s="69" t="s">
        <v>63</v>
      </c>
      <c r="N237" s="86" t="s">
        <v>62</v>
      </c>
      <c r="O237" s="114" t="s">
        <v>62</v>
      </c>
      <c r="P237" s="88" t="s">
        <v>63</v>
      </c>
      <c r="Q237" s="88" t="s">
        <v>63</v>
      </c>
      <c r="R237" s="86" t="s">
        <v>62</v>
      </c>
      <c r="S237" s="25" t="s">
        <v>63</v>
      </c>
      <c r="T237" s="30"/>
    </row>
    <row r="238" spans="1:20" x14ac:dyDescent="0.2">
      <c r="A238" s="14">
        <v>32</v>
      </c>
      <c r="B238" t="s">
        <v>63</v>
      </c>
      <c r="E238" s="25" t="s">
        <v>62</v>
      </c>
      <c r="F238" s="27"/>
      <c r="H238" s="25" t="s">
        <v>63</v>
      </c>
      <c r="J238" s="25" t="s">
        <v>63</v>
      </c>
      <c r="K238" s="30"/>
      <c r="L238" s="69" t="s">
        <v>63</v>
      </c>
      <c r="M238" s="69" t="s">
        <v>63</v>
      </c>
      <c r="N238" s="86" t="s">
        <v>62</v>
      </c>
      <c r="O238" s="114" t="s">
        <v>62</v>
      </c>
      <c r="P238" s="88" t="s">
        <v>63</v>
      </c>
      <c r="Q238" s="88" t="s">
        <v>63</v>
      </c>
      <c r="R238" s="86" t="s">
        <v>62</v>
      </c>
      <c r="S238" s="25" t="s">
        <v>63</v>
      </c>
      <c r="T238" s="30"/>
    </row>
    <row r="239" spans="1:20" x14ac:dyDescent="0.2">
      <c r="A239" s="14">
        <v>32.5</v>
      </c>
      <c r="B239" t="s">
        <v>62</v>
      </c>
      <c r="E239" s="25" t="s">
        <v>62</v>
      </c>
      <c r="F239" s="27"/>
      <c r="H239" s="25" t="s">
        <v>63</v>
      </c>
      <c r="J239" s="25" t="s">
        <v>63</v>
      </c>
      <c r="K239" s="30"/>
      <c r="L239" s="69" t="s">
        <v>62</v>
      </c>
      <c r="M239" s="69" t="s">
        <v>63</v>
      </c>
      <c r="N239" s="86" t="s">
        <v>62</v>
      </c>
      <c r="O239" s="114" t="s">
        <v>62</v>
      </c>
      <c r="P239" s="88" t="s">
        <v>63</v>
      </c>
      <c r="Q239" s="88" t="s">
        <v>63</v>
      </c>
      <c r="R239" s="86" t="s">
        <v>62</v>
      </c>
      <c r="S239" s="25" t="s">
        <v>63</v>
      </c>
      <c r="T239" s="30"/>
    </row>
    <row r="240" spans="1:20" x14ac:dyDescent="0.2">
      <c r="A240" s="14">
        <v>33</v>
      </c>
      <c r="B240" t="s">
        <v>62</v>
      </c>
      <c r="E240" s="25" t="s">
        <v>65</v>
      </c>
      <c r="F240" s="27"/>
      <c r="H240" s="25" t="s">
        <v>63</v>
      </c>
      <c r="J240" s="25" t="s">
        <v>65</v>
      </c>
      <c r="K240" s="30" t="s">
        <v>63</v>
      </c>
      <c r="L240" s="69" t="s">
        <v>62</v>
      </c>
      <c r="M240" s="69" t="s">
        <v>63</v>
      </c>
      <c r="N240" s="86" t="s">
        <v>62</v>
      </c>
      <c r="O240" s="114" t="s">
        <v>62</v>
      </c>
      <c r="P240" s="88" t="s">
        <v>63</v>
      </c>
      <c r="Q240" s="88" t="s">
        <v>63</v>
      </c>
      <c r="R240" s="86" t="s">
        <v>62</v>
      </c>
      <c r="S240" s="25" t="s">
        <v>63</v>
      </c>
      <c r="T240" s="30"/>
    </row>
    <row r="241" spans="1:20" x14ac:dyDescent="0.2">
      <c r="A241" s="14">
        <v>33.5</v>
      </c>
      <c r="B241" t="s">
        <v>63</v>
      </c>
      <c r="E241" s="25" t="s">
        <v>62</v>
      </c>
      <c r="F241" s="27"/>
      <c r="H241" s="25" t="s">
        <v>63</v>
      </c>
      <c r="J241" s="25" t="s">
        <v>63</v>
      </c>
      <c r="K241" s="30"/>
      <c r="L241" s="69" t="s">
        <v>62</v>
      </c>
      <c r="M241" s="69" t="s">
        <v>62</v>
      </c>
      <c r="N241" s="86" t="s">
        <v>62</v>
      </c>
      <c r="O241" s="114" t="s">
        <v>62</v>
      </c>
      <c r="P241" s="88" t="s">
        <v>63</v>
      </c>
      <c r="Q241" s="88" t="s">
        <v>62</v>
      </c>
      <c r="R241" s="86" t="s">
        <v>62</v>
      </c>
      <c r="S241" s="25" t="s">
        <v>63</v>
      </c>
      <c r="T241" s="30"/>
    </row>
    <row r="242" spans="1:20" x14ac:dyDescent="0.2">
      <c r="A242" s="14">
        <v>34</v>
      </c>
      <c r="B242" t="s">
        <v>62</v>
      </c>
      <c r="E242" s="25" t="s">
        <v>65</v>
      </c>
      <c r="F242" s="27"/>
      <c r="H242" s="25" t="s">
        <v>62</v>
      </c>
      <c r="J242" s="25" t="s">
        <v>62</v>
      </c>
      <c r="K242" s="30"/>
      <c r="L242" s="69" t="s">
        <v>62</v>
      </c>
      <c r="M242" s="69" t="s">
        <v>62</v>
      </c>
      <c r="N242" s="86" t="s">
        <v>62</v>
      </c>
      <c r="O242" s="114" t="s">
        <v>62</v>
      </c>
      <c r="P242" s="88" t="s">
        <v>63</v>
      </c>
      <c r="Q242" s="88" t="s">
        <v>63</v>
      </c>
      <c r="R242" s="86" t="s">
        <v>62</v>
      </c>
      <c r="S242" s="25" t="s">
        <v>63</v>
      </c>
      <c r="T242" s="30"/>
    </row>
    <row r="243" spans="1:20" x14ac:dyDescent="0.2">
      <c r="A243" s="14">
        <v>34.5</v>
      </c>
      <c r="B243" t="s">
        <v>63</v>
      </c>
      <c r="E243" s="25" t="s">
        <v>62</v>
      </c>
      <c r="F243" s="27"/>
      <c r="H243" s="25" t="s">
        <v>63</v>
      </c>
      <c r="J243" s="25" t="s">
        <v>63</v>
      </c>
      <c r="K243" s="30"/>
      <c r="L243" s="69" t="s">
        <v>62</v>
      </c>
      <c r="M243" s="69" t="s">
        <v>63</v>
      </c>
      <c r="N243" s="86" t="s">
        <v>62</v>
      </c>
      <c r="O243" s="114" t="s">
        <v>62</v>
      </c>
      <c r="P243" s="88" t="s">
        <v>63</v>
      </c>
      <c r="Q243" s="88" t="s">
        <v>63</v>
      </c>
      <c r="R243" s="86" t="s">
        <v>62</v>
      </c>
      <c r="S243" s="25" t="s">
        <v>63</v>
      </c>
      <c r="T243" s="30"/>
    </row>
    <row r="244" spans="1:20" x14ac:dyDescent="0.2">
      <c r="A244" s="14">
        <v>35</v>
      </c>
      <c r="B244" t="s">
        <v>62</v>
      </c>
      <c r="E244" s="25" t="s">
        <v>62</v>
      </c>
      <c r="F244" s="27"/>
      <c r="H244" s="25" t="s">
        <v>63</v>
      </c>
      <c r="J244" s="25" t="s">
        <v>62</v>
      </c>
      <c r="K244" s="30"/>
      <c r="L244" s="69" t="s">
        <v>62</v>
      </c>
      <c r="M244" s="69" t="s">
        <v>62</v>
      </c>
      <c r="N244" s="86" t="s">
        <v>62</v>
      </c>
      <c r="O244" s="114" t="s">
        <v>62</v>
      </c>
      <c r="P244" s="88" t="s">
        <v>63</v>
      </c>
      <c r="Q244" s="88" t="s">
        <v>63</v>
      </c>
      <c r="R244" s="86" t="s">
        <v>62</v>
      </c>
      <c r="S244" s="25" t="s">
        <v>63</v>
      </c>
      <c r="T244" s="30"/>
    </row>
    <row r="245" spans="1:20" x14ac:dyDescent="0.2">
      <c r="A245" s="14">
        <v>35.5</v>
      </c>
      <c r="B245" t="s">
        <v>62</v>
      </c>
      <c r="E245" s="25" t="s">
        <v>62</v>
      </c>
      <c r="F245" s="27"/>
      <c r="H245" s="25" t="s">
        <v>62</v>
      </c>
      <c r="J245" s="25" t="s">
        <v>62</v>
      </c>
      <c r="K245" s="30"/>
      <c r="L245" s="69" t="s">
        <v>62</v>
      </c>
      <c r="M245" s="69" t="s">
        <v>63</v>
      </c>
      <c r="N245" s="86" t="s">
        <v>62</v>
      </c>
      <c r="O245" s="114" t="s">
        <v>62</v>
      </c>
      <c r="P245" s="88" t="s">
        <v>63</v>
      </c>
      <c r="Q245" s="88" t="s">
        <v>63</v>
      </c>
      <c r="R245" s="86" t="s">
        <v>62</v>
      </c>
      <c r="S245" s="25" t="s">
        <v>62</v>
      </c>
      <c r="T245" s="30"/>
    </row>
    <row r="246" spans="1:20" x14ac:dyDescent="0.2">
      <c r="A246" s="14">
        <v>36</v>
      </c>
      <c r="B246" t="s">
        <v>62</v>
      </c>
      <c r="E246" s="25" t="s">
        <v>62</v>
      </c>
      <c r="F246" s="27"/>
      <c r="H246" s="25" t="s">
        <v>63</v>
      </c>
      <c r="J246" s="25" t="s">
        <v>62</v>
      </c>
      <c r="K246" s="30"/>
      <c r="L246" s="69" t="s">
        <v>62</v>
      </c>
      <c r="M246" s="69" t="s">
        <v>63</v>
      </c>
      <c r="N246" s="86" t="s">
        <v>62</v>
      </c>
      <c r="O246" s="114" t="s">
        <v>62</v>
      </c>
      <c r="P246" s="88" t="s">
        <v>63</v>
      </c>
      <c r="Q246" s="88" t="s">
        <v>63</v>
      </c>
      <c r="R246" s="86" t="s">
        <v>62</v>
      </c>
      <c r="S246" s="25" t="s">
        <v>62</v>
      </c>
      <c r="T246" s="30"/>
    </row>
    <row r="247" spans="1:20" x14ac:dyDescent="0.2">
      <c r="A247" s="14">
        <v>36.5</v>
      </c>
      <c r="B247" t="s">
        <v>62</v>
      </c>
      <c r="E247" s="25" t="s">
        <v>62</v>
      </c>
      <c r="F247" s="27"/>
      <c r="H247" s="25" t="s">
        <v>62</v>
      </c>
      <c r="J247" s="25" t="s">
        <v>62</v>
      </c>
      <c r="K247" s="30"/>
      <c r="L247" s="69" t="s">
        <v>63</v>
      </c>
      <c r="M247" s="69" t="s">
        <v>63</v>
      </c>
      <c r="N247" s="86" t="s">
        <v>62</v>
      </c>
      <c r="O247" s="114" t="s">
        <v>62</v>
      </c>
      <c r="P247" s="88" t="s">
        <v>62</v>
      </c>
      <c r="Q247" s="88" t="s">
        <v>63</v>
      </c>
      <c r="R247" s="86" t="s">
        <v>62</v>
      </c>
      <c r="S247" s="25" t="s">
        <v>62</v>
      </c>
      <c r="T247" s="30"/>
    </row>
    <row r="248" spans="1:20" x14ac:dyDescent="0.2">
      <c r="A248" s="14">
        <v>37</v>
      </c>
      <c r="B248" t="s">
        <v>62</v>
      </c>
      <c r="E248" s="25" t="s">
        <v>62</v>
      </c>
      <c r="F248" s="27"/>
      <c r="H248" s="25" t="s">
        <v>62</v>
      </c>
      <c r="J248" s="25" t="s">
        <v>62</v>
      </c>
      <c r="K248" s="30"/>
      <c r="L248" s="69" t="s">
        <v>63</v>
      </c>
      <c r="M248" s="69" t="s">
        <v>63</v>
      </c>
      <c r="N248" s="86" t="s">
        <v>62</v>
      </c>
      <c r="O248" s="114" t="s">
        <v>62</v>
      </c>
      <c r="P248" s="88" t="s">
        <v>63</v>
      </c>
      <c r="Q248" s="88" t="s">
        <v>63</v>
      </c>
      <c r="R248" s="86" t="s">
        <v>62</v>
      </c>
      <c r="S248" s="25" t="s">
        <v>62</v>
      </c>
      <c r="T248" s="30"/>
    </row>
    <row r="249" spans="1:20" x14ac:dyDescent="0.2">
      <c r="A249" s="14">
        <v>37.5</v>
      </c>
      <c r="B249" t="s">
        <v>62</v>
      </c>
      <c r="E249" s="25" t="s">
        <v>63</v>
      </c>
      <c r="F249" s="27"/>
      <c r="H249" s="25" t="s">
        <v>62</v>
      </c>
      <c r="J249" s="25" t="s">
        <v>62</v>
      </c>
      <c r="K249" s="30"/>
      <c r="L249" s="69" t="s">
        <v>62</v>
      </c>
      <c r="M249" s="69" t="s">
        <v>62</v>
      </c>
      <c r="N249" s="86" t="s">
        <v>62</v>
      </c>
      <c r="O249" s="114" t="s">
        <v>62</v>
      </c>
      <c r="P249" s="88" t="s">
        <v>63</v>
      </c>
      <c r="Q249" s="88" t="s">
        <v>63</v>
      </c>
      <c r="R249" s="86" t="s">
        <v>62</v>
      </c>
      <c r="S249" s="25" t="s">
        <v>63</v>
      </c>
      <c r="T249" s="30"/>
    </row>
    <row r="250" spans="1:20" x14ac:dyDescent="0.2">
      <c r="A250" s="14">
        <v>38</v>
      </c>
      <c r="B250" t="s">
        <v>62</v>
      </c>
      <c r="E250" s="25" t="s">
        <v>62</v>
      </c>
      <c r="F250" s="27"/>
      <c r="H250" s="25" t="s">
        <v>63</v>
      </c>
      <c r="J250" s="25" t="s">
        <v>62</v>
      </c>
      <c r="K250" s="30"/>
      <c r="L250" s="69" t="s">
        <v>62</v>
      </c>
      <c r="M250" s="69" t="s">
        <v>62</v>
      </c>
      <c r="N250" s="86" t="s">
        <v>62</v>
      </c>
      <c r="O250" s="114" t="s">
        <v>62</v>
      </c>
      <c r="P250" s="88" t="s">
        <v>62</v>
      </c>
      <c r="Q250" s="88" t="s">
        <v>63</v>
      </c>
      <c r="R250" s="86" t="s">
        <v>62</v>
      </c>
      <c r="S250" s="25" t="s">
        <v>63</v>
      </c>
      <c r="T250" s="30"/>
    </row>
    <row r="251" spans="1:20" x14ac:dyDescent="0.2">
      <c r="A251" s="14">
        <v>38.5</v>
      </c>
      <c r="B251" t="s">
        <v>65</v>
      </c>
      <c r="E251" s="25" t="s">
        <v>62</v>
      </c>
      <c r="F251" s="27"/>
      <c r="H251" s="25" t="s">
        <v>62</v>
      </c>
      <c r="J251" s="25" t="s">
        <v>62</v>
      </c>
      <c r="K251" s="30"/>
      <c r="L251" s="69" t="s">
        <v>62</v>
      </c>
      <c r="M251" s="69" t="s">
        <v>62</v>
      </c>
      <c r="N251" s="86" t="s">
        <v>62</v>
      </c>
      <c r="O251" s="114" t="s">
        <v>62</v>
      </c>
      <c r="P251" s="88" t="s">
        <v>63</v>
      </c>
      <c r="Q251" s="88" t="s">
        <v>63</v>
      </c>
      <c r="R251" s="86" t="s">
        <v>62</v>
      </c>
      <c r="S251" s="25" t="s">
        <v>63</v>
      </c>
      <c r="T251" s="30"/>
    </row>
    <row r="252" spans="1:20" x14ac:dyDescent="0.2">
      <c r="A252" s="14">
        <v>39</v>
      </c>
      <c r="B252" t="s">
        <v>62</v>
      </c>
      <c r="E252" s="25" t="s">
        <v>62</v>
      </c>
      <c r="F252" s="27"/>
      <c r="H252" s="25" t="s">
        <v>62</v>
      </c>
      <c r="J252" s="25" t="s">
        <v>62</v>
      </c>
      <c r="K252" s="30"/>
      <c r="L252" s="69" t="s">
        <v>62</v>
      </c>
      <c r="M252" s="69" t="s">
        <v>62</v>
      </c>
      <c r="N252" s="86" t="s">
        <v>62</v>
      </c>
      <c r="O252" s="114" t="s">
        <v>62</v>
      </c>
      <c r="P252" s="88" t="s">
        <v>62</v>
      </c>
      <c r="Q252" s="88" t="s">
        <v>63</v>
      </c>
      <c r="R252" s="86" t="s">
        <v>62</v>
      </c>
      <c r="S252" s="25" t="s">
        <v>63</v>
      </c>
      <c r="T252" s="30"/>
    </row>
    <row r="253" spans="1:20" x14ac:dyDescent="0.2">
      <c r="A253" s="14">
        <v>39.5</v>
      </c>
      <c r="B253" t="s">
        <v>63</v>
      </c>
      <c r="E253" s="25" t="s">
        <v>62</v>
      </c>
      <c r="F253" s="27"/>
      <c r="H253" s="25" t="s">
        <v>62</v>
      </c>
      <c r="J253" s="25" t="s">
        <v>62</v>
      </c>
      <c r="K253" s="30"/>
      <c r="L253" s="69" t="s">
        <v>62</v>
      </c>
      <c r="M253" s="69" t="s">
        <v>62</v>
      </c>
      <c r="N253" s="86" t="s">
        <v>62</v>
      </c>
      <c r="O253" s="114" t="s">
        <v>62</v>
      </c>
      <c r="P253" s="88" t="s">
        <v>62</v>
      </c>
      <c r="Q253" s="88" t="s">
        <v>63</v>
      </c>
      <c r="R253" s="86" t="s">
        <v>62</v>
      </c>
      <c r="S253" s="25" t="s">
        <v>63</v>
      </c>
      <c r="T253" s="30"/>
    </row>
    <row r="254" spans="1:20" x14ac:dyDescent="0.2">
      <c r="A254" s="14">
        <v>40</v>
      </c>
      <c r="B254" t="s">
        <v>62</v>
      </c>
      <c r="E254" s="25" t="s">
        <v>62</v>
      </c>
      <c r="F254" s="27"/>
      <c r="H254" s="25" t="s">
        <v>62</v>
      </c>
      <c r="J254" s="25" t="s">
        <v>62</v>
      </c>
      <c r="K254" s="30"/>
      <c r="L254" s="69" t="s">
        <v>63</v>
      </c>
      <c r="M254" s="69" t="s">
        <v>62</v>
      </c>
      <c r="N254" s="86" t="s">
        <v>62</v>
      </c>
      <c r="O254" s="114" t="s">
        <v>62</v>
      </c>
      <c r="P254" s="88" t="s">
        <v>62</v>
      </c>
      <c r="Q254" s="88" t="s">
        <v>63</v>
      </c>
      <c r="R254" s="86" t="s">
        <v>62</v>
      </c>
      <c r="S254" s="25" t="s">
        <v>63</v>
      </c>
      <c r="T254" s="30"/>
    </row>
    <row r="255" spans="1:20" x14ac:dyDescent="0.2">
      <c r="A255" s="14">
        <v>40.5</v>
      </c>
      <c r="B255" t="s">
        <v>63</v>
      </c>
      <c r="E255" s="25" t="s">
        <v>62</v>
      </c>
      <c r="F255" s="27"/>
      <c r="H255" s="25" t="s">
        <v>63</v>
      </c>
      <c r="J255" s="25" t="s">
        <v>62</v>
      </c>
      <c r="K255" s="30"/>
      <c r="L255" s="69" t="s">
        <v>62</v>
      </c>
      <c r="M255" s="69" t="s">
        <v>62</v>
      </c>
      <c r="N255" s="86" t="s">
        <v>62</v>
      </c>
      <c r="O255" s="114" t="s">
        <v>62</v>
      </c>
      <c r="P255" s="88" t="s">
        <v>62</v>
      </c>
      <c r="Q255" s="88" t="s">
        <v>63</v>
      </c>
      <c r="R255" s="86" t="s">
        <v>62</v>
      </c>
      <c r="S255" s="25" t="s">
        <v>63</v>
      </c>
      <c r="T255" s="30"/>
    </row>
    <row r="256" spans="1:20" x14ac:dyDescent="0.2">
      <c r="A256" s="14">
        <v>41</v>
      </c>
      <c r="B256" t="s">
        <v>63</v>
      </c>
      <c r="E256" s="25" t="s">
        <v>62</v>
      </c>
      <c r="F256" s="27"/>
      <c r="H256" s="25" t="s">
        <v>62</v>
      </c>
      <c r="J256" s="25" t="s">
        <v>62</v>
      </c>
      <c r="K256" s="30"/>
      <c r="L256" s="69" t="s">
        <v>62</v>
      </c>
      <c r="M256" s="69" t="s">
        <v>62</v>
      </c>
      <c r="N256" s="86" t="s">
        <v>62</v>
      </c>
      <c r="O256" s="114" t="s">
        <v>62</v>
      </c>
      <c r="P256" s="88" t="s">
        <v>63</v>
      </c>
      <c r="Q256" s="88" t="s">
        <v>63</v>
      </c>
      <c r="R256" s="86" t="s">
        <v>62</v>
      </c>
      <c r="S256" s="25" t="s">
        <v>63</v>
      </c>
      <c r="T256" s="30"/>
    </row>
    <row r="257" spans="1:20" x14ac:dyDescent="0.2">
      <c r="A257" s="14">
        <v>41.5</v>
      </c>
      <c r="B257" t="s">
        <v>62</v>
      </c>
      <c r="E257" s="25" t="s">
        <v>62</v>
      </c>
      <c r="F257" s="27"/>
      <c r="H257" s="25" t="s">
        <v>62</v>
      </c>
      <c r="J257" s="25" t="s">
        <v>62</v>
      </c>
      <c r="K257" s="30"/>
      <c r="L257" s="69" t="s">
        <v>63</v>
      </c>
      <c r="M257" s="69" t="s">
        <v>63</v>
      </c>
      <c r="N257" s="86" t="s">
        <v>62</v>
      </c>
      <c r="O257" s="114" t="s">
        <v>62</v>
      </c>
      <c r="P257" s="88" t="s">
        <v>62</v>
      </c>
      <c r="Q257" s="88" t="s">
        <v>63</v>
      </c>
      <c r="R257" s="86" t="s">
        <v>62</v>
      </c>
      <c r="S257" s="25" t="s">
        <v>63</v>
      </c>
      <c r="T257" s="30"/>
    </row>
    <row r="258" spans="1:20" x14ac:dyDescent="0.2">
      <c r="A258" s="14">
        <v>42</v>
      </c>
      <c r="B258" t="s">
        <v>62</v>
      </c>
      <c r="E258" s="25" t="s">
        <v>62</v>
      </c>
      <c r="F258" s="27"/>
      <c r="H258" s="25" t="s">
        <v>62</v>
      </c>
      <c r="J258" s="25" t="s">
        <v>62</v>
      </c>
      <c r="K258" s="30"/>
      <c r="L258" s="69" t="s">
        <v>63</v>
      </c>
      <c r="M258" s="69" t="s">
        <v>62</v>
      </c>
      <c r="N258" s="86" t="s">
        <v>62</v>
      </c>
      <c r="O258" s="114" t="s">
        <v>62</v>
      </c>
      <c r="P258" s="88" t="s">
        <v>63</v>
      </c>
      <c r="Q258" s="88" t="s">
        <v>63</v>
      </c>
      <c r="R258" s="86" t="s">
        <v>62</v>
      </c>
      <c r="S258" s="25" t="s">
        <v>63</v>
      </c>
      <c r="T258" s="30"/>
    </row>
    <row r="259" spans="1:20" x14ac:dyDescent="0.2">
      <c r="A259" s="14">
        <v>42.5</v>
      </c>
      <c r="B259" t="s">
        <v>62</v>
      </c>
      <c r="E259" s="25" t="s">
        <v>62</v>
      </c>
      <c r="F259" s="27"/>
      <c r="H259" s="25" t="s">
        <v>63</v>
      </c>
      <c r="J259" s="25" t="s">
        <v>62</v>
      </c>
      <c r="K259" s="30"/>
      <c r="L259" s="69" t="s">
        <v>62</v>
      </c>
      <c r="M259" s="69" t="s">
        <v>62</v>
      </c>
      <c r="N259" s="86" t="s">
        <v>62</v>
      </c>
      <c r="O259" s="114" t="s">
        <v>62</v>
      </c>
      <c r="P259" s="88" t="s">
        <v>62</v>
      </c>
      <c r="Q259" s="88" t="s">
        <v>63</v>
      </c>
      <c r="R259" s="86" t="s">
        <v>62</v>
      </c>
      <c r="S259" s="25" t="s">
        <v>63</v>
      </c>
      <c r="T259" s="30"/>
    </row>
    <row r="260" spans="1:20" x14ac:dyDescent="0.2">
      <c r="A260" s="14">
        <v>43</v>
      </c>
      <c r="B260" t="s">
        <v>62</v>
      </c>
      <c r="E260" s="25" t="s">
        <v>62</v>
      </c>
      <c r="F260" s="27"/>
      <c r="H260" s="25" t="s">
        <v>63</v>
      </c>
      <c r="J260" s="25" t="s">
        <v>62</v>
      </c>
      <c r="K260" s="30"/>
      <c r="L260" s="69" t="s">
        <v>62</v>
      </c>
      <c r="M260" s="69" t="s">
        <v>62</v>
      </c>
      <c r="N260" s="86" t="s">
        <v>62</v>
      </c>
      <c r="O260" s="114" t="s">
        <v>62</v>
      </c>
      <c r="P260" s="88" t="s">
        <v>63</v>
      </c>
      <c r="Q260" s="88" t="s">
        <v>63</v>
      </c>
      <c r="R260" s="86" t="s">
        <v>62</v>
      </c>
      <c r="S260" s="25" t="s">
        <v>63</v>
      </c>
      <c r="T260" s="30"/>
    </row>
    <row r="261" spans="1:20" x14ac:dyDescent="0.2">
      <c r="A261" s="14">
        <v>43.5</v>
      </c>
      <c r="B261" t="s">
        <v>63</v>
      </c>
      <c r="E261" s="25" t="s">
        <v>62</v>
      </c>
      <c r="F261" s="27"/>
      <c r="H261" s="25" t="s">
        <v>62</v>
      </c>
      <c r="J261" s="25" t="s">
        <v>62</v>
      </c>
      <c r="K261" s="30"/>
      <c r="L261" s="69" t="s">
        <v>62</v>
      </c>
      <c r="M261" s="69" t="s">
        <v>62</v>
      </c>
      <c r="N261" s="86" t="s">
        <v>62</v>
      </c>
      <c r="O261" s="114" t="s">
        <v>62</v>
      </c>
      <c r="P261" s="88" t="s">
        <v>62</v>
      </c>
      <c r="Q261" s="88" t="s">
        <v>63</v>
      </c>
      <c r="R261" s="86" t="s">
        <v>62</v>
      </c>
      <c r="S261" s="25" t="s">
        <v>63</v>
      </c>
      <c r="T261" s="30"/>
    </row>
    <row r="262" spans="1:20" x14ac:dyDescent="0.2">
      <c r="A262" s="14">
        <v>44</v>
      </c>
      <c r="B262" t="s">
        <v>62</v>
      </c>
      <c r="E262" s="25" t="s">
        <v>62</v>
      </c>
      <c r="F262" s="27"/>
      <c r="H262" s="25" t="s">
        <v>62</v>
      </c>
      <c r="J262" s="25" t="s">
        <v>62</v>
      </c>
      <c r="K262" s="30"/>
      <c r="L262" s="69" t="s">
        <v>62</v>
      </c>
      <c r="M262" s="69" t="s">
        <v>62</v>
      </c>
      <c r="N262" s="86" t="s">
        <v>62</v>
      </c>
      <c r="O262" s="114" t="s">
        <v>62</v>
      </c>
      <c r="P262" s="88" t="s">
        <v>63</v>
      </c>
      <c r="Q262" s="88" t="s">
        <v>63</v>
      </c>
      <c r="R262" s="86" t="s">
        <v>62</v>
      </c>
      <c r="S262" s="25" t="s">
        <v>63</v>
      </c>
      <c r="T262" s="30"/>
    </row>
    <row r="263" spans="1:20" x14ac:dyDescent="0.2">
      <c r="A263" s="14">
        <v>44.5</v>
      </c>
      <c r="B263" t="s">
        <v>63</v>
      </c>
      <c r="E263" s="25" t="s">
        <v>65</v>
      </c>
      <c r="F263" s="27"/>
      <c r="H263" s="25" t="s">
        <v>63</v>
      </c>
      <c r="J263" s="25" t="s">
        <v>63</v>
      </c>
      <c r="K263" s="30"/>
      <c r="L263" s="69" t="s">
        <v>62</v>
      </c>
      <c r="M263" s="69" t="s">
        <v>62</v>
      </c>
      <c r="N263" s="86" t="s">
        <v>62</v>
      </c>
      <c r="O263" s="114" t="s">
        <v>62</v>
      </c>
      <c r="P263" s="88" t="s">
        <v>63</v>
      </c>
      <c r="Q263" s="88" t="s">
        <v>63</v>
      </c>
      <c r="R263" s="86" t="s">
        <v>62</v>
      </c>
      <c r="S263" s="25" t="s">
        <v>63</v>
      </c>
      <c r="T263" s="30"/>
    </row>
    <row r="264" spans="1:20" x14ac:dyDescent="0.2">
      <c r="A264" s="14">
        <v>45</v>
      </c>
      <c r="B264" t="s">
        <v>62</v>
      </c>
      <c r="E264" s="25" t="s">
        <v>62</v>
      </c>
      <c r="F264" s="27"/>
      <c r="H264" s="25" t="s">
        <v>63</v>
      </c>
      <c r="J264" s="25" t="s">
        <v>62</v>
      </c>
      <c r="K264" s="30"/>
      <c r="L264" s="69" t="s">
        <v>62</v>
      </c>
      <c r="M264" s="69" t="s">
        <v>63</v>
      </c>
      <c r="N264" s="86" t="s">
        <v>62</v>
      </c>
      <c r="O264" s="114" t="s">
        <v>62</v>
      </c>
      <c r="P264" s="88" t="s">
        <v>63</v>
      </c>
      <c r="Q264" s="88" t="s">
        <v>63</v>
      </c>
      <c r="R264" s="86" t="s">
        <v>62</v>
      </c>
      <c r="S264" s="25" t="s">
        <v>63</v>
      </c>
      <c r="T264" s="30"/>
    </row>
    <row r="265" spans="1:20" x14ac:dyDescent="0.2">
      <c r="A265" s="14">
        <v>45.5</v>
      </c>
      <c r="B265" t="s">
        <v>63</v>
      </c>
      <c r="E265" s="25" t="s">
        <v>62</v>
      </c>
      <c r="F265" s="27"/>
      <c r="H265" s="25" t="s">
        <v>63</v>
      </c>
      <c r="J265" s="25" t="s">
        <v>62</v>
      </c>
      <c r="K265" s="30"/>
      <c r="L265" s="69" t="s">
        <v>63</v>
      </c>
      <c r="M265" s="69" t="s">
        <v>63</v>
      </c>
      <c r="N265" s="86" t="s">
        <v>62</v>
      </c>
      <c r="O265" s="114" t="s">
        <v>62</v>
      </c>
      <c r="P265" s="88" t="s">
        <v>63</v>
      </c>
      <c r="Q265" s="88" t="s">
        <v>63</v>
      </c>
      <c r="R265" s="86" t="s">
        <v>62</v>
      </c>
      <c r="S265" s="25" t="s">
        <v>63</v>
      </c>
      <c r="T265" s="30"/>
    </row>
    <row r="266" spans="1:20" x14ac:dyDescent="0.2">
      <c r="A266" s="14">
        <v>46</v>
      </c>
      <c r="B266" t="s">
        <v>62</v>
      </c>
      <c r="E266" s="25" t="s">
        <v>62</v>
      </c>
      <c r="F266" s="27"/>
      <c r="H266" s="25" t="s">
        <v>63</v>
      </c>
      <c r="J266" s="25" t="s">
        <v>62</v>
      </c>
      <c r="K266" s="30"/>
      <c r="L266" s="69" t="s">
        <v>62</v>
      </c>
      <c r="M266" s="69" t="s">
        <v>63</v>
      </c>
      <c r="N266" s="86" t="s">
        <v>62</v>
      </c>
      <c r="O266" s="114" t="s">
        <v>62</v>
      </c>
      <c r="P266" s="88" t="s">
        <v>63</v>
      </c>
      <c r="Q266" s="88" t="s">
        <v>63</v>
      </c>
      <c r="R266" s="86" t="s">
        <v>62</v>
      </c>
      <c r="S266" s="25" t="s">
        <v>63</v>
      </c>
      <c r="T266" s="30"/>
    </row>
    <row r="267" spans="1:20" x14ac:dyDescent="0.2">
      <c r="A267" s="14">
        <v>46.5</v>
      </c>
      <c r="B267" t="s">
        <v>62</v>
      </c>
      <c r="E267" s="25" t="s">
        <v>65</v>
      </c>
      <c r="F267" s="27" t="s">
        <v>63</v>
      </c>
      <c r="H267" s="25" t="s">
        <v>63</v>
      </c>
      <c r="J267" s="25" t="s">
        <v>62</v>
      </c>
      <c r="K267" s="30"/>
      <c r="L267" s="69" t="s">
        <v>62</v>
      </c>
      <c r="M267" s="69" t="s">
        <v>62</v>
      </c>
      <c r="N267" s="86" t="s">
        <v>62</v>
      </c>
      <c r="O267" s="114" t="s">
        <v>62</v>
      </c>
      <c r="P267" s="88" t="s">
        <v>62</v>
      </c>
      <c r="Q267" s="88" t="s">
        <v>63</v>
      </c>
      <c r="R267" s="86" t="s">
        <v>62</v>
      </c>
      <c r="S267" s="25" t="s">
        <v>62</v>
      </c>
      <c r="T267" s="30"/>
    </row>
    <row r="268" spans="1:20" x14ac:dyDescent="0.2">
      <c r="A268" s="14">
        <v>47</v>
      </c>
      <c r="B268" t="s">
        <v>63</v>
      </c>
      <c r="E268" s="25" t="s">
        <v>63</v>
      </c>
      <c r="F268" s="27"/>
      <c r="H268" s="25" t="s">
        <v>63</v>
      </c>
      <c r="J268" s="25" t="s">
        <v>62</v>
      </c>
      <c r="K268" s="30"/>
      <c r="L268" s="69" t="s">
        <v>62</v>
      </c>
      <c r="M268" s="69" t="s">
        <v>62</v>
      </c>
      <c r="N268" s="86" t="s">
        <v>62</v>
      </c>
      <c r="O268" s="114" t="s">
        <v>62</v>
      </c>
      <c r="P268" s="88" t="s">
        <v>63</v>
      </c>
      <c r="Q268" s="88" t="s">
        <v>62</v>
      </c>
      <c r="R268" s="86" t="s">
        <v>62</v>
      </c>
      <c r="S268" s="25" t="s">
        <v>62</v>
      </c>
      <c r="T268" s="30"/>
    </row>
    <row r="269" spans="1:20" x14ac:dyDescent="0.2">
      <c r="A269" s="14">
        <v>47.5</v>
      </c>
      <c r="B269" t="s">
        <v>65</v>
      </c>
      <c r="E269" s="25" t="s">
        <v>62</v>
      </c>
      <c r="F269" s="27"/>
      <c r="H269" s="25" t="s">
        <v>63</v>
      </c>
      <c r="J269" s="25" t="s">
        <v>62</v>
      </c>
      <c r="K269" s="30"/>
      <c r="L269" s="69" t="s">
        <v>62</v>
      </c>
      <c r="M269" s="69" t="s">
        <v>62</v>
      </c>
      <c r="N269" s="86" t="s">
        <v>62</v>
      </c>
      <c r="O269" s="114" t="s">
        <v>62</v>
      </c>
      <c r="P269" s="88" t="s">
        <v>63</v>
      </c>
      <c r="Q269" s="88" t="s">
        <v>62</v>
      </c>
      <c r="R269" s="86" t="s">
        <v>62</v>
      </c>
      <c r="S269" s="25" t="s">
        <v>62</v>
      </c>
      <c r="T269" s="30"/>
    </row>
    <row r="270" spans="1:20" x14ac:dyDescent="0.2">
      <c r="A270" s="14">
        <v>48</v>
      </c>
      <c r="B270" t="s">
        <v>62</v>
      </c>
      <c r="E270" s="25" t="s">
        <v>62</v>
      </c>
      <c r="F270" s="27"/>
      <c r="H270" s="25" t="s">
        <v>62</v>
      </c>
      <c r="J270" s="25" t="s">
        <v>62</v>
      </c>
      <c r="K270" s="30"/>
      <c r="L270" s="69" t="s">
        <v>62</v>
      </c>
      <c r="M270" s="69" t="s">
        <v>62</v>
      </c>
      <c r="N270" s="86" t="s">
        <v>62</v>
      </c>
      <c r="O270" s="114" t="s">
        <v>62</v>
      </c>
      <c r="P270" s="88" t="s">
        <v>63</v>
      </c>
      <c r="Q270" s="88" t="s">
        <v>62</v>
      </c>
      <c r="R270" s="86" t="s">
        <v>62</v>
      </c>
      <c r="S270" s="25" t="s">
        <v>63</v>
      </c>
      <c r="T270" s="30"/>
    </row>
    <row r="271" spans="1:20" x14ac:dyDescent="0.2">
      <c r="A271" s="14">
        <v>48.5</v>
      </c>
      <c r="B271" t="s">
        <v>62</v>
      </c>
      <c r="E271" s="25" t="s">
        <v>62</v>
      </c>
      <c r="F271" s="27"/>
      <c r="H271" s="25" t="s">
        <v>62</v>
      </c>
      <c r="J271" s="25" t="s">
        <v>62</v>
      </c>
      <c r="K271" s="30"/>
      <c r="L271" s="69" t="s">
        <v>62</v>
      </c>
      <c r="M271" s="69" t="s">
        <v>62</v>
      </c>
      <c r="N271" s="86" t="s">
        <v>62</v>
      </c>
      <c r="O271" s="114" t="s">
        <v>62</v>
      </c>
      <c r="P271" s="88" t="s">
        <v>63</v>
      </c>
      <c r="Q271" s="88" t="s">
        <v>63</v>
      </c>
      <c r="R271" s="86" t="s">
        <v>62</v>
      </c>
      <c r="S271" s="25" t="s">
        <v>63</v>
      </c>
      <c r="T271" s="30"/>
    </row>
    <row r="272" spans="1:20" x14ac:dyDescent="0.2">
      <c r="A272" s="14">
        <v>49</v>
      </c>
      <c r="B272" t="s">
        <v>65</v>
      </c>
      <c r="C272" t="s">
        <v>63</v>
      </c>
      <c r="E272" s="25" t="s">
        <v>62</v>
      </c>
      <c r="F272" s="27"/>
      <c r="H272" s="25" t="s">
        <v>63</v>
      </c>
      <c r="J272" s="25" t="s">
        <v>62</v>
      </c>
      <c r="K272" s="30"/>
      <c r="L272" s="69" t="s">
        <v>62</v>
      </c>
      <c r="M272" s="69" t="s">
        <v>62</v>
      </c>
      <c r="N272" s="86" t="s">
        <v>62</v>
      </c>
      <c r="O272" s="114" t="s">
        <v>62</v>
      </c>
      <c r="P272" s="88" t="s">
        <v>63</v>
      </c>
      <c r="Q272" s="88" t="s">
        <v>62</v>
      </c>
      <c r="R272" s="86" t="s">
        <v>62</v>
      </c>
      <c r="S272" s="25" t="s">
        <v>63</v>
      </c>
      <c r="T272" s="30" t="s">
        <v>99</v>
      </c>
    </row>
    <row r="273" spans="1:20" x14ac:dyDescent="0.2">
      <c r="A273" s="14">
        <v>49.5</v>
      </c>
      <c r="B273" t="s">
        <v>62</v>
      </c>
      <c r="E273" s="25" t="s">
        <v>62</v>
      </c>
      <c r="F273" s="27"/>
      <c r="H273" s="25" t="s">
        <v>63</v>
      </c>
      <c r="J273" s="25" t="s">
        <v>62</v>
      </c>
      <c r="K273" s="30"/>
      <c r="L273" s="69" t="s">
        <v>62</v>
      </c>
      <c r="M273" s="69" t="s">
        <v>62</v>
      </c>
      <c r="N273" s="86" t="s">
        <v>62</v>
      </c>
      <c r="O273" s="114" t="s">
        <v>62</v>
      </c>
      <c r="P273" s="88" t="s">
        <v>63</v>
      </c>
      <c r="Q273" s="88" t="s">
        <v>62</v>
      </c>
      <c r="R273" s="86" t="s">
        <v>62</v>
      </c>
      <c r="S273" s="25" t="s">
        <v>63</v>
      </c>
      <c r="T273" s="30" t="s">
        <v>99</v>
      </c>
    </row>
    <row r="274" spans="1:20" x14ac:dyDescent="0.2">
      <c r="A274" s="14">
        <v>50</v>
      </c>
      <c r="B274" t="s">
        <v>65</v>
      </c>
      <c r="E274" s="25" t="s">
        <v>65</v>
      </c>
      <c r="F274" s="27" t="s">
        <v>64</v>
      </c>
      <c r="H274" s="25" t="s">
        <v>63</v>
      </c>
      <c r="J274" s="25" t="s">
        <v>62</v>
      </c>
      <c r="K274" s="30"/>
      <c r="L274" s="69" t="s">
        <v>62</v>
      </c>
      <c r="M274" s="69" t="s">
        <v>62</v>
      </c>
      <c r="N274" s="86" t="s">
        <v>62</v>
      </c>
      <c r="O274" s="114" t="s">
        <v>62</v>
      </c>
      <c r="P274" s="88" t="s">
        <v>63</v>
      </c>
      <c r="Q274" s="88" t="s">
        <v>63</v>
      </c>
      <c r="R274" s="86" t="s">
        <v>62</v>
      </c>
      <c r="S274" s="25" t="s">
        <v>63</v>
      </c>
      <c r="T274" s="30"/>
    </row>
    <row r="275" spans="1:20" x14ac:dyDescent="0.2">
      <c r="A275" s="14">
        <v>50.5</v>
      </c>
      <c r="B275" t="s">
        <v>62</v>
      </c>
      <c r="E275" s="25" t="s">
        <v>65</v>
      </c>
      <c r="F275" s="27"/>
      <c r="H275" s="25" t="s">
        <v>63</v>
      </c>
      <c r="J275" s="25" t="s">
        <v>62</v>
      </c>
      <c r="K275" s="30"/>
      <c r="L275" s="69" t="s">
        <v>62</v>
      </c>
      <c r="M275" s="69" t="s">
        <v>63</v>
      </c>
      <c r="N275" s="86" t="s">
        <v>62</v>
      </c>
      <c r="O275" s="114" t="s">
        <v>62</v>
      </c>
      <c r="P275" s="88" t="s">
        <v>63</v>
      </c>
      <c r="Q275" s="88" t="s">
        <v>63</v>
      </c>
      <c r="R275" s="86" t="s">
        <v>62</v>
      </c>
      <c r="S275" s="25" t="s">
        <v>101</v>
      </c>
      <c r="T275" s="30"/>
    </row>
    <row r="276" spans="1:20" x14ac:dyDescent="0.2">
      <c r="A276" s="14">
        <v>51</v>
      </c>
      <c r="B276" t="s">
        <v>62</v>
      </c>
      <c r="E276" s="25" t="s">
        <v>62</v>
      </c>
      <c r="F276" s="27"/>
      <c r="H276" s="25" t="s">
        <v>63</v>
      </c>
      <c r="J276" s="25" t="s">
        <v>62</v>
      </c>
      <c r="K276" s="30"/>
      <c r="L276" s="69" t="s">
        <v>63</v>
      </c>
      <c r="M276" s="69" t="s">
        <v>62</v>
      </c>
      <c r="N276" s="86" t="s">
        <v>62</v>
      </c>
      <c r="O276" s="114" t="s">
        <v>62</v>
      </c>
      <c r="P276" s="88" t="s">
        <v>62</v>
      </c>
      <c r="Q276" s="88" t="s">
        <v>63</v>
      </c>
      <c r="R276" s="86" t="s">
        <v>62</v>
      </c>
      <c r="S276" s="25" t="s">
        <v>99</v>
      </c>
      <c r="T276" s="30"/>
    </row>
    <row r="277" spans="1:20" x14ac:dyDescent="0.2">
      <c r="A277" s="14">
        <v>51.5</v>
      </c>
      <c r="B277" t="s">
        <v>63</v>
      </c>
      <c r="E277" s="25" t="s">
        <v>65</v>
      </c>
      <c r="F277" s="27"/>
      <c r="H277" s="25" t="s">
        <v>63</v>
      </c>
      <c r="J277" s="25" t="s">
        <v>63</v>
      </c>
      <c r="K277" s="30"/>
      <c r="L277" s="69" t="s">
        <v>63</v>
      </c>
      <c r="M277" s="69" t="s">
        <v>63</v>
      </c>
      <c r="N277" s="86" t="s">
        <v>62</v>
      </c>
      <c r="O277" s="114" t="s">
        <v>62</v>
      </c>
      <c r="P277" s="88" t="s">
        <v>63</v>
      </c>
      <c r="Q277" s="88" t="s">
        <v>62</v>
      </c>
      <c r="R277" s="86" t="s">
        <v>62</v>
      </c>
      <c r="S277" s="25" t="s">
        <v>101</v>
      </c>
      <c r="T277" s="30"/>
    </row>
    <row r="278" spans="1:20" x14ac:dyDescent="0.2">
      <c r="A278" s="14">
        <v>52</v>
      </c>
      <c r="B278" t="s">
        <v>62</v>
      </c>
      <c r="E278" s="25" t="s">
        <v>63</v>
      </c>
      <c r="F278" s="27"/>
      <c r="H278" s="25" t="s">
        <v>62</v>
      </c>
      <c r="J278" s="25" t="s">
        <v>62</v>
      </c>
      <c r="K278" s="30"/>
      <c r="L278" s="69" t="s">
        <v>62</v>
      </c>
      <c r="M278" s="69" t="s">
        <v>62</v>
      </c>
      <c r="N278" s="86" t="s">
        <v>62</v>
      </c>
      <c r="O278" s="114" t="s">
        <v>62</v>
      </c>
      <c r="P278" s="88" t="s">
        <v>62</v>
      </c>
      <c r="Q278" s="88" t="s">
        <v>63</v>
      </c>
      <c r="R278" s="86" t="s">
        <v>62</v>
      </c>
      <c r="S278" s="25" t="s">
        <v>62</v>
      </c>
      <c r="T278" s="30"/>
    </row>
    <row r="279" spans="1:20" x14ac:dyDescent="0.2">
      <c r="A279" s="14">
        <v>52.5</v>
      </c>
      <c r="B279" t="s">
        <v>63</v>
      </c>
      <c r="E279" s="25" t="s">
        <v>62</v>
      </c>
      <c r="F279" s="27"/>
      <c r="H279" s="25" t="s">
        <v>62</v>
      </c>
      <c r="J279" s="25" t="s">
        <v>62</v>
      </c>
      <c r="K279" s="30"/>
      <c r="L279" s="69" t="s">
        <v>63</v>
      </c>
      <c r="M279" s="69" t="s">
        <v>62</v>
      </c>
      <c r="N279" s="86" t="s">
        <v>62</v>
      </c>
      <c r="O279" s="114" t="s">
        <v>62</v>
      </c>
      <c r="P279" s="88" t="s">
        <v>62</v>
      </c>
      <c r="Q279" s="88" t="s">
        <v>63</v>
      </c>
      <c r="R279" s="86" t="s">
        <v>62</v>
      </c>
      <c r="S279" s="25" t="s">
        <v>62</v>
      </c>
      <c r="T279" s="30"/>
    </row>
    <row r="280" spans="1:20" x14ac:dyDescent="0.2">
      <c r="A280" s="14">
        <v>53</v>
      </c>
      <c r="B280" t="s">
        <v>62</v>
      </c>
      <c r="E280" s="25" t="s">
        <v>62</v>
      </c>
      <c r="F280" s="27"/>
      <c r="H280" s="25" t="s">
        <v>62</v>
      </c>
      <c r="J280" s="25" t="s">
        <v>62</v>
      </c>
      <c r="K280" s="30"/>
      <c r="L280" s="69" t="s">
        <v>62</v>
      </c>
      <c r="M280" s="69" t="s">
        <v>62</v>
      </c>
      <c r="N280" s="86" t="s">
        <v>62</v>
      </c>
      <c r="O280" s="114" t="s">
        <v>62</v>
      </c>
      <c r="P280" s="88" t="s">
        <v>63</v>
      </c>
      <c r="Q280" s="88" t="s">
        <v>62</v>
      </c>
      <c r="R280" s="86" t="s">
        <v>62</v>
      </c>
      <c r="S280" s="25" t="s">
        <v>63</v>
      </c>
      <c r="T280" s="30"/>
    </row>
    <row r="281" spans="1:20" x14ac:dyDescent="0.2">
      <c r="A281" s="14">
        <v>53.5</v>
      </c>
      <c r="B281" t="s">
        <v>63</v>
      </c>
      <c r="E281" s="25" t="s">
        <v>62</v>
      </c>
      <c r="F281" s="27"/>
      <c r="H281" s="25" t="s">
        <v>62</v>
      </c>
      <c r="J281" s="25" t="s">
        <v>62</v>
      </c>
      <c r="K281" s="30"/>
      <c r="L281" s="69" t="s">
        <v>62</v>
      </c>
      <c r="M281" s="69" t="s">
        <v>63</v>
      </c>
      <c r="N281" s="86" t="s">
        <v>62</v>
      </c>
      <c r="O281" s="114" t="s">
        <v>62</v>
      </c>
      <c r="P281" s="88" t="s">
        <v>62</v>
      </c>
      <c r="Q281" s="88" t="s">
        <v>63</v>
      </c>
      <c r="R281" s="86" t="s">
        <v>62</v>
      </c>
      <c r="S281" s="25" t="s">
        <v>63</v>
      </c>
      <c r="T281" s="30"/>
    </row>
    <row r="282" spans="1:20" x14ac:dyDescent="0.2">
      <c r="A282" s="14">
        <v>54</v>
      </c>
      <c r="B282" t="s">
        <v>62</v>
      </c>
      <c r="E282" s="25" t="s">
        <v>62</v>
      </c>
      <c r="F282" s="27"/>
      <c r="H282" s="25" t="s">
        <v>63</v>
      </c>
      <c r="J282" s="25" t="s">
        <v>62</v>
      </c>
      <c r="K282" s="30"/>
      <c r="L282" s="69" t="s">
        <v>63</v>
      </c>
      <c r="M282" s="69" t="s">
        <v>62</v>
      </c>
      <c r="N282" s="86" t="s">
        <v>62</v>
      </c>
      <c r="O282" s="114" t="s">
        <v>62</v>
      </c>
      <c r="P282" s="88" t="s">
        <v>62</v>
      </c>
      <c r="Q282" s="88" t="s">
        <v>63</v>
      </c>
      <c r="R282" s="86" t="s">
        <v>62</v>
      </c>
      <c r="S282" s="25" t="s">
        <v>63</v>
      </c>
      <c r="T282" s="30" t="s">
        <v>99</v>
      </c>
    </row>
    <row r="283" spans="1:20" x14ac:dyDescent="0.2">
      <c r="A283" s="14">
        <v>54.5</v>
      </c>
      <c r="B283" t="s">
        <v>62</v>
      </c>
      <c r="E283" s="25" t="s">
        <v>62</v>
      </c>
      <c r="F283" s="27"/>
      <c r="H283" s="25" t="s">
        <v>63</v>
      </c>
      <c r="J283" s="25" t="s">
        <v>62</v>
      </c>
      <c r="K283" s="30"/>
      <c r="L283" s="69" t="s">
        <v>62</v>
      </c>
      <c r="M283" s="69" t="s">
        <v>63</v>
      </c>
      <c r="N283" s="86" t="s">
        <v>62</v>
      </c>
      <c r="O283" s="114" t="s">
        <v>62</v>
      </c>
      <c r="P283" s="88" t="s">
        <v>62</v>
      </c>
      <c r="Q283" s="88" t="s">
        <v>63</v>
      </c>
      <c r="R283" s="86" t="s">
        <v>62</v>
      </c>
      <c r="S283" s="25" t="s">
        <v>99</v>
      </c>
      <c r="T283" s="30"/>
    </row>
    <row r="284" spans="1:20" x14ac:dyDescent="0.2">
      <c r="A284" s="14">
        <v>55</v>
      </c>
      <c r="B284" t="s">
        <v>62</v>
      </c>
      <c r="E284" s="25" t="s">
        <v>65</v>
      </c>
      <c r="F284" s="27"/>
      <c r="H284" s="25" t="s">
        <v>63</v>
      </c>
      <c r="J284" s="25" t="s">
        <v>62</v>
      </c>
      <c r="K284" s="30"/>
      <c r="L284" s="69" t="s">
        <v>62</v>
      </c>
      <c r="M284" s="69" t="s">
        <v>62</v>
      </c>
      <c r="N284" s="86" t="s">
        <v>62</v>
      </c>
      <c r="O284" s="114" t="s">
        <v>62</v>
      </c>
      <c r="P284" s="88" t="s">
        <v>62</v>
      </c>
      <c r="Q284" s="88" t="s">
        <v>63</v>
      </c>
      <c r="R284" s="86" t="s">
        <v>62</v>
      </c>
      <c r="S284" s="25" t="s">
        <v>62</v>
      </c>
      <c r="T284" s="30"/>
    </row>
    <row r="285" spans="1:20" x14ac:dyDescent="0.2">
      <c r="A285" s="14">
        <v>55.5</v>
      </c>
      <c r="B285" t="s">
        <v>62</v>
      </c>
      <c r="E285" s="25" t="s">
        <v>62</v>
      </c>
      <c r="F285" s="27"/>
      <c r="H285" s="25" t="s">
        <v>63</v>
      </c>
      <c r="J285" s="25" t="s">
        <v>62</v>
      </c>
      <c r="K285" s="30"/>
      <c r="L285" s="69" t="s">
        <v>62</v>
      </c>
      <c r="M285" s="69" t="s">
        <v>63</v>
      </c>
      <c r="N285" s="86" t="s">
        <v>62</v>
      </c>
      <c r="O285" s="114" t="s">
        <v>62</v>
      </c>
      <c r="P285" s="88" t="s">
        <v>62</v>
      </c>
      <c r="Q285" s="88" t="s">
        <v>63</v>
      </c>
      <c r="R285" s="86" t="s">
        <v>62</v>
      </c>
      <c r="S285" s="25" t="s">
        <v>62</v>
      </c>
      <c r="T285" s="30"/>
    </row>
    <row r="286" spans="1:20" x14ac:dyDescent="0.2">
      <c r="A286" s="14">
        <v>56</v>
      </c>
      <c r="B286" t="s">
        <v>62</v>
      </c>
      <c r="E286" s="25" t="s">
        <v>62</v>
      </c>
      <c r="F286" s="27"/>
      <c r="H286" s="25" t="s">
        <v>63</v>
      </c>
      <c r="J286" s="25" t="s">
        <v>62</v>
      </c>
      <c r="K286" s="30"/>
      <c r="L286" s="69" t="s">
        <v>62</v>
      </c>
      <c r="M286" s="69" t="s">
        <v>63</v>
      </c>
      <c r="N286" s="86" t="s">
        <v>62</v>
      </c>
      <c r="O286" s="114" t="s">
        <v>62</v>
      </c>
      <c r="P286" s="88" t="s">
        <v>63</v>
      </c>
      <c r="Q286" s="88" t="s">
        <v>63</v>
      </c>
      <c r="R286" s="86" t="s">
        <v>62</v>
      </c>
      <c r="S286" s="25" t="s">
        <v>63</v>
      </c>
      <c r="T286" s="30"/>
    </row>
    <row r="287" spans="1:20" x14ac:dyDescent="0.2">
      <c r="A287" s="14">
        <v>56.5</v>
      </c>
      <c r="B287" t="s">
        <v>65</v>
      </c>
      <c r="E287" s="25" t="s">
        <v>62</v>
      </c>
      <c r="F287" s="27"/>
      <c r="H287" s="25" t="s">
        <v>62</v>
      </c>
      <c r="J287" s="25" t="s">
        <v>62</v>
      </c>
      <c r="K287" s="30"/>
      <c r="L287" s="69" t="s">
        <v>62</v>
      </c>
      <c r="M287" s="69" t="s">
        <v>62</v>
      </c>
      <c r="N287" s="86" t="s">
        <v>62</v>
      </c>
      <c r="O287" s="114" t="s">
        <v>62</v>
      </c>
      <c r="P287" s="88" t="s">
        <v>62</v>
      </c>
      <c r="Q287" s="88" t="s">
        <v>63</v>
      </c>
      <c r="R287" s="86" t="s">
        <v>62</v>
      </c>
      <c r="S287" s="25" t="s">
        <v>63</v>
      </c>
      <c r="T287" s="30"/>
    </row>
    <row r="288" spans="1:20" x14ac:dyDescent="0.2">
      <c r="A288" s="14">
        <v>57</v>
      </c>
      <c r="B288" t="s">
        <v>62</v>
      </c>
      <c r="E288" s="25" t="s">
        <v>63</v>
      </c>
      <c r="F288" s="27"/>
      <c r="H288" s="25" t="s">
        <v>63</v>
      </c>
      <c r="J288" s="25" t="s">
        <v>62</v>
      </c>
      <c r="K288" s="30"/>
      <c r="L288" s="69" t="s">
        <v>62</v>
      </c>
      <c r="M288" s="69" t="s">
        <v>62</v>
      </c>
      <c r="N288" s="86" t="s">
        <v>62</v>
      </c>
      <c r="O288" s="114" t="s">
        <v>62</v>
      </c>
      <c r="P288" s="88" t="s">
        <v>62</v>
      </c>
      <c r="Q288" s="88" t="s">
        <v>63</v>
      </c>
      <c r="R288" s="86" t="s">
        <v>62</v>
      </c>
      <c r="S288" s="25" t="s">
        <v>63</v>
      </c>
      <c r="T288" s="30" t="s">
        <v>101</v>
      </c>
    </row>
    <row r="289" spans="1:20" x14ac:dyDescent="0.2">
      <c r="A289" s="14">
        <v>57.5</v>
      </c>
      <c r="B289" t="s">
        <v>62</v>
      </c>
      <c r="E289" s="25" t="s">
        <v>62</v>
      </c>
      <c r="F289" s="27"/>
      <c r="H289" s="25" t="s">
        <v>63</v>
      </c>
      <c r="J289" s="25" t="s">
        <v>62</v>
      </c>
      <c r="K289" s="30"/>
      <c r="L289" s="69" t="s">
        <v>62</v>
      </c>
      <c r="M289" s="69" t="s">
        <v>62</v>
      </c>
      <c r="N289" s="86" t="s">
        <v>62</v>
      </c>
      <c r="O289" s="114" t="s">
        <v>62</v>
      </c>
      <c r="P289" s="88" t="s">
        <v>63</v>
      </c>
      <c r="Q289" s="88" t="s">
        <v>62</v>
      </c>
      <c r="R289" s="86" t="s">
        <v>62</v>
      </c>
      <c r="S289" s="25" t="s">
        <v>63</v>
      </c>
      <c r="T289" s="30"/>
    </row>
    <row r="290" spans="1:20" x14ac:dyDescent="0.2">
      <c r="A290" s="14">
        <v>58</v>
      </c>
      <c r="B290" t="s">
        <v>62</v>
      </c>
      <c r="E290" s="25" t="s">
        <v>62</v>
      </c>
      <c r="F290" s="27"/>
      <c r="H290" s="25" t="s">
        <v>62</v>
      </c>
      <c r="J290" s="25" t="s">
        <v>62</v>
      </c>
      <c r="K290" s="30"/>
      <c r="L290" s="69" t="s">
        <v>62</v>
      </c>
      <c r="M290" s="69" t="s">
        <v>63</v>
      </c>
      <c r="N290" s="86" t="s">
        <v>62</v>
      </c>
      <c r="O290" s="114" t="s">
        <v>62</v>
      </c>
      <c r="P290" s="88" t="s">
        <v>62</v>
      </c>
      <c r="Q290" s="88" t="s">
        <v>63</v>
      </c>
      <c r="R290" s="86" t="s">
        <v>62</v>
      </c>
      <c r="S290" s="25" t="s">
        <v>63</v>
      </c>
      <c r="T290" s="30"/>
    </row>
    <row r="291" spans="1:20" x14ac:dyDescent="0.2">
      <c r="A291" s="14">
        <v>58.5</v>
      </c>
      <c r="B291" t="s">
        <v>65</v>
      </c>
      <c r="E291" s="25" t="s">
        <v>62</v>
      </c>
      <c r="F291" s="27"/>
      <c r="H291" s="25" t="s">
        <v>63</v>
      </c>
      <c r="J291" s="25" t="s">
        <v>62</v>
      </c>
      <c r="K291" s="30"/>
      <c r="L291" s="69" t="s">
        <v>62</v>
      </c>
      <c r="M291" s="69" t="s">
        <v>62</v>
      </c>
      <c r="N291" s="86" t="s">
        <v>62</v>
      </c>
      <c r="O291" s="114" t="s">
        <v>62</v>
      </c>
      <c r="P291" s="88" t="s">
        <v>62</v>
      </c>
      <c r="Q291" s="88" t="s">
        <v>63</v>
      </c>
      <c r="R291" s="86" t="s">
        <v>62</v>
      </c>
      <c r="S291" s="25" t="s">
        <v>63</v>
      </c>
      <c r="T291" s="30"/>
    </row>
    <row r="292" spans="1:20" x14ac:dyDescent="0.2">
      <c r="A292" s="14">
        <v>59</v>
      </c>
      <c r="B292" t="s">
        <v>62</v>
      </c>
      <c r="E292" s="25" t="s">
        <v>65</v>
      </c>
      <c r="F292" s="27"/>
      <c r="H292" s="25" t="s">
        <v>63</v>
      </c>
      <c r="J292" s="25" t="s">
        <v>62</v>
      </c>
      <c r="K292" s="30"/>
      <c r="L292" s="69" t="s">
        <v>62</v>
      </c>
      <c r="M292" s="69" t="s">
        <v>63</v>
      </c>
      <c r="N292" s="86" t="s">
        <v>62</v>
      </c>
      <c r="O292" s="114" t="s">
        <v>62</v>
      </c>
      <c r="P292" s="88" t="s">
        <v>63</v>
      </c>
      <c r="Q292" s="88" t="s">
        <v>63</v>
      </c>
      <c r="R292" s="86" t="s">
        <v>62</v>
      </c>
      <c r="S292" s="25" t="s">
        <v>63</v>
      </c>
      <c r="T292" s="30"/>
    </row>
    <row r="293" spans="1:20" x14ac:dyDescent="0.2">
      <c r="A293" s="14">
        <v>59.5</v>
      </c>
      <c r="B293" t="s">
        <v>65</v>
      </c>
      <c r="C293" t="s">
        <v>63</v>
      </c>
      <c r="E293" s="25" t="s">
        <v>62</v>
      </c>
      <c r="F293" s="27"/>
      <c r="H293" s="25" t="s">
        <v>62</v>
      </c>
      <c r="J293" s="25" t="s">
        <v>63</v>
      </c>
      <c r="K293" s="30"/>
      <c r="L293" s="69" t="s">
        <v>62</v>
      </c>
      <c r="M293" s="69" t="s">
        <v>62</v>
      </c>
      <c r="N293" s="86" t="s">
        <v>62</v>
      </c>
      <c r="O293" s="114" t="s">
        <v>62</v>
      </c>
      <c r="P293" s="88" t="s">
        <v>63</v>
      </c>
      <c r="Q293" s="88" t="s">
        <v>63</v>
      </c>
      <c r="R293" s="86" t="s">
        <v>62</v>
      </c>
      <c r="S293" s="25" t="s">
        <v>63</v>
      </c>
      <c r="T293" s="30"/>
    </row>
    <row r="294" spans="1:20" x14ac:dyDescent="0.2">
      <c r="A294" s="14">
        <v>60</v>
      </c>
      <c r="B294" t="s">
        <v>63</v>
      </c>
      <c r="E294" s="25" t="s">
        <v>63</v>
      </c>
      <c r="F294" s="27"/>
      <c r="H294" s="25" t="s">
        <v>63</v>
      </c>
      <c r="J294" s="25" t="s">
        <v>63</v>
      </c>
      <c r="K294" s="30"/>
      <c r="L294" s="69" t="s">
        <v>62</v>
      </c>
      <c r="M294" s="69" t="s">
        <v>63</v>
      </c>
      <c r="N294" s="86" t="s">
        <v>62</v>
      </c>
      <c r="O294" s="114" t="s">
        <v>62</v>
      </c>
      <c r="P294" s="88" t="s">
        <v>63</v>
      </c>
      <c r="Q294" s="88" t="s">
        <v>63</v>
      </c>
      <c r="R294" s="86" t="s">
        <v>63</v>
      </c>
      <c r="S294" s="25" t="s">
        <v>63</v>
      </c>
      <c r="T294" s="30"/>
    </row>
    <row r="295" spans="1:20" x14ac:dyDescent="0.2">
      <c r="E295" s="25"/>
      <c r="F295" s="27"/>
      <c r="H295" s="25"/>
      <c r="J295" s="25"/>
      <c r="K295" s="30"/>
      <c r="L295" s="68"/>
      <c r="M295" s="68"/>
      <c r="O295" s="68"/>
      <c r="S295" s="25"/>
      <c r="T295" s="30"/>
    </row>
    <row r="296" spans="1:20" s="17" customFormat="1" x14ac:dyDescent="0.2">
      <c r="A296" s="19" t="s">
        <v>72</v>
      </c>
      <c r="B296" s="15">
        <v>2006</v>
      </c>
      <c r="C296" s="15"/>
      <c r="D296" s="15"/>
      <c r="E296" s="28">
        <v>2007</v>
      </c>
      <c r="F296" s="15"/>
      <c r="G296" s="15"/>
      <c r="H296" s="28">
        <v>2008</v>
      </c>
      <c r="I296" s="33"/>
      <c r="J296" s="28">
        <v>2009</v>
      </c>
      <c r="K296" s="33"/>
      <c r="L296" s="71">
        <v>2010</v>
      </c>
      <c r="M296" s="28">
        <v>2011</v>
      </c>
      <c r="N296" s="17">
        <v>2012</v>
      </c>
      <c r="O296" s="115">
        <v>2013</v>
      </c>
      <c r="P296" s="115">
        <v>2014</v>
      </c>
      <c r="Q296" s="115">
        <v>2015</v>
      </c>
      <c r="R296" s="35">
        <v>2016</v>
      </c>
      <c r="S296" s="71">
        <v>2017</v>
      </c>
      <c r="T296" s="33"/>
    </row>
    <row r="297" spans="1:20" x14ac:dyDescent="0.2">
      <c r="A297" s="18" t="s">
        <v>65</v>
      </c>
      <c r="B297">
        <f>COUNTIF(B52:C294,"RKAL")</f>
        <v>34</v>
      </c>
      <c r="E297">
        <f>COUNTIF(E52:G294,"RKAL")</f>
        <v>30</v>
      </c>
      <c r="F297" s="27"/>
      <c r="H297" s="25">
        <f>COUNTIF(H52:I294,"RKAL")</f>
        <v>5</v>
      </c>
      <c r="J297" s="25">
        <f>COUNTIF(J52:K294,"RKAL")</f>
        <v>1</v>
      </c>
      <c r="K297" s="30"/>
      <c r="L297" s="67">
        <f t="shared" ref="L297:Q297" si="0">COUNTIF(L52:L294,"RKAL")</f>
        <v>1</v>
      </c>
      <c r="M297" s="67">
        <f t="shared" si="0"/>
        <v>0</v>
      </c>
      <c r="N297" s="24">
        <f t="shared" si="0"/>
        <v>0</v>
      </c>
      <c r="O297" s="67">
        <f t="shared" si="0"/>
        <v>0</v>
      </c>
      <c r="P297" s="67">
        <f t="shared" si="0"/>
        <v>0</v>
      </c>
      <c r="Q297" s="67">
        <f t="shared" si="0"/>
        <v>0</v>
      </c>
      <c r="R297" s="24">
        <f t="shared" ref="R297" si="1">COUNTIF(R52:R294,"RKAL")</f>
        <v>0</v>
      </c>
      <c r="S297" s="24">
        <f t="shared" ref="S297" si="2">COUNTIF(S52:S294,"RKAL")</f>
        <v>0</v>
      </c>
      <c r="T297" s="30"/>
    </row>
    <row r="298" spans="1:20" x14ac:dyDescent="0.2">
      <c r="A298" s="18" t="s">
        <v>67</v>
      </c>
      <c r="B298">
        <f>COUNTIF(B52:C294,"RKDO")</f>
        <v>0</v>
      </c>
      <c r="E298">
        <f>COUNTIF(E52:G294,"RKDO")</f>
        <v>0</v>
      </c>
      <c r="F298" s="27"/>
      <c r="H298" s="25">
        <f>COUNTIF(H52:I294,"RKDO")</f>
        <v>0</v>
      </c>
      <c r="J298" s="25">
        <f>COUNTIF(J52:K294,"RKDO")</f>
        <v>0</v>
      </c>
      <c r="K298" s="30"/>
      <c r="L298" s="68">
        <f t="shared" ref="L298:Q298" si="3">COUNTIF(L52:L294,"RKDO")</f>
        <v>0</v>
      </c>
      <c r="M298" s="68">
        <f t="shared" si="3"/>
        <v>0</v>
      </c>
      <c r="N298" s="25">
        <f t="shared" si="3"/>
        <v>0</v>
      </c>
      <c r="O298" s="68">
        <f t="shared" si="3"/>
        <v>0</v>
      </c>
      <c r="P298" s="68">
        <f t="shared" si="3"/>
        <v>0</v>
      </c>
      <c r="Q298" s="68">
        <f t="shared" si="3"/>
        <v>0</v>
      </c>
      <c r="R298" s="25">
        <f t="shared" ref="R298" si="4">COUNTIF(R52:R294,"RKDO")</f>
        <v>0</v>
      </c>
      <c r="S298" s="25">
        <f t="shared" ref="S298" si="5">COUNTIF(S52:S294,"RKDO")</f>
        <v>0</v>
      </c>
      <c r="T298" s="30"/>
    </row>
    <row r="299" spans="1:20" x14ac:dyDescent="0.2">
      <c r="A299" s="18" t="s">
        <v>64</v>
      </c>
      <c r="B299">
        <f>COUNTIF(B52:C294,"RKDE")</f>
        <v>0</v>
      </c>
      <c r="E299">
        <f>COUNTIF(E52:G294,"RKDE")</f>
        <v>7</v>
      </c>
      <c r="F299" s="27"/>
      <c r="H299" s="25">
        <f>COUNTIF(H52:I294,"RKDE")</f>
        <v>4</v>
      </c>
      <c r="J299" s="25">
        <f>COUNTIF(J52:K294,"RKDE")</f>
        <v>0</v>
      </c>
      <c r="K299" s="30"/>
      <c r="L299" s="68">
        <f t="shared" ref="L299:Q299" si="6">COUNTIF(L52:L294,"RKDE")</f>
        <v>0</v>
      </c>
      <c r="M299" s="68">
        <f t="shared" si="6"/>
        <v>0</v>
      </c>
      <c r="N299" s="25">
        <f t="shared" si="6"/>
        <v>0</v>
      </c>
      <c r="O299" s="68">
        <f t="shared" si="6"/>
        <v>0</v>
      </c>
      <c r="P299" s="68">
        <f t="shared" si="6"/>
        <v>0</v>
      </c>
      <c r="Q299" s="68">
        <f t="shared" si="6"/>
        <v>0</v>
      </c>
      <c r="R299" s="25">
        <f t="shared" ref="R299" si="7">COUNTIF(R52:R294,"RKDE")</f>
        <v>0</v>
      </c>
      <c r="S299" s="25">
        <f t="shared" ref="S299" si="8">COUNTIF(S52:S294,"RKDE")</f>
        <v>0</v>
      </c>
      <c r="T299" s="30"/>
    </row>
    <row r="300" spans="1:20" x14ac:dyDescent="0.2">
      <c r="A300" s="18" t="s">
        <v>71</v>
      </c>
      <c r="B300">
        <f>COUNTIF(B52:C294,"PP")</f>
        <v>0</v>
      </c>
      <c r="E300">
        <f>COUNTIF(E52:G294,"PP")</f>
        <v>0</v>
      </c>
      <c r="F300" s="27"/>
      <c r="H300" s="25">
        <f>COUNTIF(H52:I294,"PP")</f>
        <v>0</v>
      </c>
      <c r="J300" s="25">
        <f>COUNTIF(J52:K294,"PP")</f>
        <v>0</v>
      </c>
      <c r="K300" s="30"/>
      <c r="L300" s="68">
        <f t="shared" ref="L300:Q300" si="9">COUNTIF(L52:L294,"PP")</f>
        <v>0</v>
      </c>
      <c r="M300" s="68">
        <f t="shared" si="9"/>
        <v>0</v>
      </c>
      <c r="N300" s="25">
        <f t="shared" si="9"/>
        <v>0</v>
      </c>
      <c r="O300" s="68">
        <f t="shared" si="9"/>
        <v>0</v>
      </c>
      <c r="P300" s="68">
        <f t="shared" si="9"/>
        <v>0</v>
      </c>
      <c r="Q300" s="68">
        <f t="shared" si="9"/>
        <v>0</v>
      </c>
      <c r="R300" s="25">
        <f t="shared" ref="R300" si="10">COUNTIF(R52:R294,"PP")</f>
        <v>0</v>
      </c>
      <c r="S300" s="25">
        <f t="shared" ref="S300" si="11">COUNTIF(S52:S294,"PP")</f>
        <v>0</v>
      </c>
      <c r="T300" s="30"/>
    </row>
    <row r="301" spans="1:20" x14ac:dyDescent="0.2">
      <c r="A301" s="18" t="s">
        <v>63</v>
      </c>
      <c r="B301">
        <f>COUNTIF(B52:C294,"KO")</f>
        <v>48</v>
      </c>
      <c r="E301">
        <f>COUNTIF(E52:G294,"KO")</f>
        <v>25</v>
      </c>
      <c r="F301" s="27"/>
      <c r="H301" s="25">
        <f>COUNTIF(H52:I294,"KO")</f>
        <v>123</v>
      </c>
      <c r="J301" s="25">
        <f>COUNTIF(J52:K294,"KO")</f>
        <v>22</v>
      </c>
      <c r="K301" s="30"/>
      <c r="L301" s="68">
        <f t="shared" ref="L301:Q301" si="12">COUNTIF(L52:L294,"KO")</f>
        <v>72</v>
      </c>
      <c r="M301" s="68">
        <f t="shared" si="12"/>
        <v>77</v>
      </c>
      <c r="N301" s="25">
        <f t="shared" si="12"/>
        <v>0</v>
      </c>
      <c r="O301" s="68">
        <f t="shared" si="12"/>
        <v>0</v>
      </c>
      <c r="P301" s="68">
        <f t="shared" si="12"/>
        <v>207</v>
      </c>
      <c r="Q301" s="68">
        <f t="shared" si="12"/>
        <v>137</v>
      </c>
      <c r="R301" s="25">
        <f t="shared" ref="R301" si="13">COUNTIF(R52:R294,"KO")</f>
        <v>32</v>
      </c>
      <c r="S301" s="25">
        <f t="shared" ref="S301" si="14">COUNTIF(S52:S294,"KO")</f>
        <v>178</v>
      </c>
      <c r="T301" s="30"/>
    </row>
    <row r="302" spans="1:20" x14ac:dyDescent="0.2">
      <c r="A302" s="18" t="s">
        <v>62</v>
      </c>
      <c r="B302">
        <f>COUNTIF(B52:C294,"BALI")</f>
        <v>167</v>
      </c>
      <c r="E302">
        <f>COUNTIF(E52:G294,"BALI")</f>
        <v>190</v>
      </c>
      <c r="F302" s="27"/>
      <c r="H302" s="25">
        <f>COUNTIF(H52:I294,"BALI")</f>
        <v>114</v>
      </c>
      <c r="J302" s="25">
        <f>COUNTIF(J52:K294,"BALI")</f>
        <v>220</v>
      </c>
      <c r="K302" s="30"/>
      <c r="L302" s="68">
        <f t="shared" ref="L302:Q302" si="15">COUNTIF(L52:L294,"BALI")</f>
        <v>169</v>
      </c>
      <c r="M302" s="68">
        <f t="shared" si="15"/>
        <v>165</v>
      </c>
      <c r="N302" s="25">
        <f t="shared" si="15"/>
        <v>242</v>
      </c>
      <c r="O302" s="68">
        <f t="shared" si="15"/>
        <v>242</v>
      </c>
      <c r="P302" s="68">
        <f t="shared" si="15"/>
        <v>35</v>
      </c>
      <c r="Q302" s="68">
        <f t="shared" si="15"/>
        <v>105</v>
      </c>
      <c r="R302" s="25">
        <f t="shared" ref="R302" si="16">COUNTIF(R52:R294,"BALI")</f>
        <v>210</v>
      </c>
      <c r="S302" s="25">
        <f t="shared" ref="S302" si="17">COUNTIF(S52:S294,"BALI")</f>
        <v>59</v>
      </c>
      <c r="T302" s="30"/>
    </row>
    <row r="303" spans="1:20" x14ac:dyDescent="0.2">
      <c r="A303" s="18" t="s">
        <v>66</v>
      </c>
      <c r="B303">
        <f>COUNTIF(B52:C294,"SG")</f>
        <v>0</v>
      </c>
      <c r="E303">
        <f>COUNTIF(E52:G294,"SG")</f>
        <v>0</v>
      </c>
      <c r="F303" s="27"/>
      <c r="H303" s="25">
        <f>COUNTIF(H52:I294,"SG")</f>
        <v>0</v>
      </c>
      <c r="J303" s="25">
        <f>COUNTIF(J52:K294,"SG")</f>
        <v>0</v>
      </c>
      <c r="K303" s="30"/>
      <c r="L303" s="68">
        <f t="shared" ref="L303:Q303" si="18">COUNTIF(L52:L294,"SG")</f>
        <v>0</v>
      </c>
      <c r="M303" s="68">
        <f t="shared" si="18"/>
        <v>0</v>
      </c>
      <c r="N303" s="25">
        <f t="shared" si="18"/>
        <v>0</v>
      </c>
      <c r="O303" s="68">
        <f t="shared" si="18"/>
        <v>0</v>
      </c>
      <c r="P303" s="68">
        <f t="shared" si="18"/>
        <v>0</v>
      </c>
      <c r="Q303" s="68">
        <f t="shared" si="18"/>
        <v>0</v>
      </c>
      <c r="R303" s="25">
        <f t="shared" ref="R303" si="19">COUNTIF(R52:R294,"SG")</f>
        <v>0</v>
      </c>
      <c r="S303" s="25">
        <f t="shared" ref="S303" si="20">COUNTIF(S52:S294,"SG")</f>
        <v>0</v>
      </c>
      <c r="T303" s="30"/>
    </row>
    <row r="304" spans="1:20" x14ac:dyDescent="0.2">
      <c r="A304" s="18" t="s">
        <v>68</v>
      </c>
      <c r="B304">
        <f>COUNTIF(B52:C294,"WW")</f>
        <v>0</v>
      </c>
      <c r="E304">
        <f>COUNTIF(E52:G294,"WW")</f>
        <v>0</v>
      </c>
      <c r="F304" s="27"/>
      <c r="H304" s="25">
        <f>COUNTIF(H52:I294,"WW")</f>
        <v>0</v>
      </c>
      <c r="J304" s="25">
        <f>COUNTIF(J52:K294,"WW")</f>
        <v>0</v>
      </c>
      <c r="K304" s="30"/>
      <c r="L304" s="68">
        <f t="shared" ref="L304:Q304" si="21">COUNTIF(L52:L294,"WW")</f>
        <v>0</v>
      </c>
      <c r="M304" s="68">
        <f t="shared" si="21"/>
        <v>0</v>
      </c>
      <c r="N304" s="25">
        <f t="shared" si="21"/>
        <v>0</v>
      </c>
      <c r="O304" s="68">
        <f t="shared" si="21"/>
        <v>0</v>
      </c>
      <c r="P304" s="68">
        <f t="shared" si="21"/>
        <v>0</v>
      </c>
      <c r="Q304" s="68">
        <f t="shared" si="21"/>
        <v>0</v>
      </c>
      <c r="R304" s="25">
        <f t="shared" ref="R304" si="22">COUNTIF(R52:R294,"WW")</f>
        <v>0</v>
      </c>
      <c r="S304" s="25">
        <f t="shared" ref="S304" si="23">COUNTIF(S52:S294,"WW")</f>
        <v>0</v>
      </c>
      <c r="T304" s="30"/>
    </row>
    <row r="305" spans="1:20" x14ac:dyDescent="0.2">
      <c r="A305" s="18" t="s">
        <v>70</v>
      </c>
      <c r="B305">
        <f>COUNTIF(B52:C294,"AS")</f>
        <v>0</v>
      </c>
      <c r="E305">
        <f>COUNTIF(E52:G294,"AS")</f>
        <v>0</v>
      </c>
      <c r="F305" s="27"/>
      <c r="H305" s="25">
        <f>COUNTIF(H52:I294,"AS")</f>
        <v>0</v>
      </c>
      <c r="J305" s="25">
        <f>COUNTIF(J52:K294,"AS")</f>
        <v>0</v>
      </c>
      <c r="K305" s="30"/>
      <c r="L305" s="68">
        <f t="shared" ref="L305:Q305" si="24">COUNTIF(L52:L294,"AS")</f>
        <v>0</v>
      </c>
      <c r="M305" s="68">
        <f t="shared" si="24"/>
        <v>0</v>
      </c>
      <c r="N305" s="25">
        <f t="shared" si="24"/>
        <v>0</v>
      </c>
      <c r="O305" s="68">
        <f t="shared" si="24"/>
        <v>0</v>
      </c>
      <c r="P305" s="68">
        <f t="shared" si="24"/>
        <v>0</v>
      </c>
      <c r="Q305" s="68">
        <f t="shared" si="24"/>
        <v>0</v>
      </c>
      <c r="R305" s="25">
        <f t="shared" ref="R305" si="25">COUNTIF(R52:R294,"AS")</f>
        <v>0</v>
      </c>
      <c r="S305" s="25">
        <f t="shared" ref="S305" si="26">COUNTIF(S52:S294,"AS")</f>
        <v>0</v>
      </c>
      <c r="T305" s="30"/>
    </row>
    <row r="306" spans="1:20" x14ac:dyDescent="0.2">
      <c r="A306" s="18" t="s">
        <v>69</v>
      </c>
      <c r="B306">
        <f>COUNTIF(B52:C294,"PS")</f>
        <v>0</v>
      </c>
      <c r="E306">
        <f>COUNTIF(E52:G294,"PS")</f>
        <v>0</v>
      </c>
      <c r="F306" s="27"/>
      <c r="H306" s="25">
        <f>COUNTIF(H52:I294,"PS")</f>
        <v>0</v>
      </c>
      <c r="J306" s="25">
        <f>COUNTIF(J52:K294,"PS")</f>
        <v>0</v>
      </c>
      <c r="K306" s="30"/>
      <c r="L306" s="68">
        <f t="shared" ref="L306:Q306" si="27">COUNTIF(L52:L294,"PS")</f>
        <v>0</v>
      </c>
      <c r="M306" s="68">
        <f t="shared" si="27"/>
        <v>0</v>
      </c>
      <c r="N306" s="25">
        <f t="shared" si="27"/>
        <v>0</v>
      </c>
      <c r="O306" s="68">
        <f t="shared" si="27"/>
        <v>0</v>
      </c>
      <c r="P306" s="68">
        <f t="shared" si="27"/>
        <v>0</v>
      </c>
      <c r="Q306" s="68">
        <f t="shared" si="27"/>
        <v>0</v>
      </c>
      <c r="R306" s="25">
        <f t="shared" ref="R306" si="28">COUNTIF(R52:R294,"PS")</f>
        <v>0</v>
      </c>
      <c r="S306" s="25">
        <f t="shared" ref="S306" si="29">COUNTIF(S52:S294,"PS")</f>
        <v>0</v>
      </c>
      <c r="T306" s="30"/>
    </row>
    <row r="307" spans="1:20" x14ac:dyDescent="0.2">
      <c r="A307" s="18" t="s">
        <v>99</v>
      </c>
      <c r="F307" s="27"/>
      <c r="H307" s="25"/>
      <c r="J307" s="25"/>
      <c r="K307" s="30"/>
      <c r="L307" s="68"/>
      <c r="M307" s="68"/>
      <c r="N307" s="25"/>
      <c r="O307" s="68"/>
      <c r="P307" s="68"/>
      <c r="Q307" s="68"/>
      <c r="R307" s="25"/>
      <c r="S307" s="25">
        <f>COUNTIF(S52:T294,"MU")</f>
        <v>10</v>
      </c>
      <c r="T307" s="30"/>
    </row>
    <row r="308" spans="1:20" x14ac:dyDescent="0.2">
      <c r="A308" s="18" t="s">
        <v>101</v>
      </c>
      <c r="F308" s="27"/>
      <c r="H308" s="25"/>
      <c r="J308" s="25"/>
      <c r="K308" s="30"/>
      <c r="L308" s="68"/>
      <c r="M308" s="68"/>
      <c r="N308" s="25"/>
      <c r="O308" s="68"/>
      <c r="P308" s="68"/>
      <c r="Q308" s="68"/>
      <c r="R308" s="25"/>
      <c r="S308" s="25">
        <f>COUNTIF(S52:T294,"CG")</f>
        <v>4</v>
      </c>
      <c r="T308" s="30"/>
    </row>
    <row r="309" spans="1:20" x14ac:dyDescent="0.2">
      <c r="H309" s="25"/>
      <c r="J309" s="25"/>
      <c r="K309" s="30"/>
      <c r="L309" s="68"/>
      <c r="M309" s="68"/>
      <c r="N309" s="25"/>
      <c r="O309" s="68"/>
      <c r="P309" s="68"/>
      <c r="Q309" s="68"/>
      <c r="R309" s="25"/>
      <c r="S309" s="25"/>
      <c r="T309" s="30"/>
    </row>
    <row r="310" spans="1:20" x14ac:dyDescent="0.2">
      <c r="A310" s="18" t="s">
        <v>102</v>
      </c>
      <c r="B310">
        <f>SUM(B297:B306)</f>
        <v>249</v>
      </c>
      <c r="E310">
        <f>SUM(E297:E306)</f>
        <v>252</v>
      </c>
      <c r="H310" s="25">
        <f>SUM(H297:H306)</f>
        <v>246</v>
      </c>
      <c r="J310" s="25">
        <f>SUM(J297:J306)</f>
        <v>243</v>
      </c>
      <c r="K310" s="30"/>
      <c r="L310" s="68">
        <f t="shared" ref="L310:Q310" si="30">SUM(L297:L306)</f>
        <v>242</v>
      </c>
      <c r="M310" s="68">
        <f t="shared" si="30"/>
        <v>242</v>
      </c>
      <c r="N310" s="25">
        <f t="shared" si="30"/>
        <v>242</v>
      </c>
      <c r="O310" s="68">
        <f t="shared" si="30"/>
        <v>242</v>
      </c>
      <c r="P310" s="68">
        <f t="shared" si="30"/>
        <v>242</v>
      </c>
      <c r="Q310" s="68">
        <f t="shared" si="30"/>
        <v>242</v>
      </c>
      <c r="R310" s="25">
        <f t="shared" ref="R310" si="31">SUM(R297:R306)</f>
        <v>242</v>
      </c>
      <c r="S310" s="25">
        <f>SUM(S297:S308)</f>
        <v>251</v>
      </c>
      <c r="T310" s="30"/>
    </row>
    <row r="311" spans="1:20" x14ac:dyDescent="0.2">
      <c r="O311" s="68"/>
    </row>
  </sheetData>
  <phoneticPr fontId="2" type="noConversion"/>
  <pageMargins left="0.75" right="0.75" top="1" bottom="1"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12"/>
  <sheetViews>
    <sheetView topLeftCell="A280" workbookViewId="0">
      <pane xSplit="1" topLeftCell="E1" activePane="topRight" state="frozen"/>
      <selection pane="topRight" activeCell="M306" sqref="M306"/>
    </sheetView>
  </sheetViews>
  <sheetFormatPr defaultRowHeight="12.75" x14ac:dyDescent="0.2"/>
  <cols>
    <col min="1" max="1" width="25" customWidth="1"/>
  </cols>
  <sheetData>
    <row r="1" spans="1:7" ht="15.75" x14ac:dyDescent="0.25">
      <c r="A1" s="1" t="s">
        <v>59</v>
      </c>
    </row>
    <row r="2" spans="1:7" x14ac:dyDescent="0.2">
      <c r="A2" t="s">
        <v>157</v>
      </c>
      <c r="F2" t="s">
        <v>60</v>
      </c>
    </row>
    <row r="3" spans="1:7" x14ac:dyDescent="0.2">
      <c r="A3" s="58" t="s">
        <v>215</v>
      </c>
      <c r="G3" s="2">
        <v>39332</v>
      </c>
    </row>
    <row r="4" spans="1:7" x14ac:dyDescent="0.2">
      <c r="A4" s="23">
        <v>39351</v>
      </c>
      <c r="G4" s="2">
        <v>39693</v>
      </c>
    </row>
    <row r="5" spans="1:7" x14ac:dyDescent="0.2">
      <c r="A5" s="23" t="s">
        <v>152</v>
      </c>
      <c r="G5" s="2">
        <v>40051</v>
      </c>
    </row>
    <row r="6" spans="1:7" x14ac:dyDescent="0.2">
      <c r="A6" s="23" t="s">
        <v>169</v>
      </c>
      <c r="G6" s="2">
        <v>40435</v>
      </c>
    </row>
    <row r="7" spans="1:7" x14ac:dyDescent="0.2">
      <c r="A7" s="65" t="s">
        <v>197</v>
      </c>
      <c r="G7" s="2">
        <v>40807</v>
      </c>
    </row>
    <row r="8" spans="1:7" x14ac:dyDescent="0.2">
      <c r="A8" s="17" t="s">
        <v>214</v>
      </c>
    </row>
    <row r="9" spans="1:7" x14ac:dyDescent="0.2">
      <c r="A9" s="36" t="s">
        <v>216</v>
      </c>
      <c r="D9" s="2"/>
      <c r="G9" s="2">
        <v>41142</v>
      </c>
    </row>
    <row r="10" spans="1:7" x14ac:dyDescent="0.2">
      <c r="A10" s="17"/>
      <c r="D10" s="2"/>
    </row>
    <row r="11" spans="1:7" x14ac:dyDescent="0.2">
      <c r="A11" s="128" t="s">
        <v>291</v>
      </c>
      <c r="D11" s="2"/>
      <c r="G11" s="2">
        <v>41523</v>
      </c>
    </row>
    <row r="12" spans="1:7" x14ac:dyDescent="0.2">
      <c r="A12" s="36" t="s">
        <v>257</v>
      </c>
      <c r="D12" s="2"/>
      <c r="G12" s="2">
        <v>41879</v>
      </c>
    </row>
    <row r="13" spans="1:7" x14ac:dyDescent="0.2">
      <c r="A13" s="128" t="s">
        <v>292</v>
      </c>
      <c r="D13" s="2"/>
      <c r="G13" s="2">
        <v>42249</v>
      </c>
    </row>
    <row r="14" spans="1:7" x14ac:dyDescent="0.2">
      <c r="A14" s="128" t="s">
        <v>297</v>
      </c>
      <c r="D14" s="2"/>
      <c r="G14" s="2">
        <v>42606</v>
      </c>
    </row>
    <row r="15" spans="1:7" x14ac:dyDescent="0.2">
      <c r="A15" s="128" t="s">
        <v>308</v>
      </c>
      <c r="D15" s="2"/>
      <c r="G15" s="2">
        <v>42963</v>
      </c>
    </row>
    <row r="16" spans="1:7" x14ac:dyDescent="0.2">
      <c r="A16" s="128"/>
      <c r="D16" s="2"/>
      <c r="G16" s="2"/>
    </row>
    <row r="17" spans="1:29" x14ac:dyDescent="0.2">
      <c r="A17" s="23"/>
      <c r="D17" s="2"/>
    </row>
    <row r="18" spans="1:29" x14ac:dyDescent="0.2">
      <c r="A18" s="23" t="s">
        <v>119</v>
      </c>
      <c r="D18" s="2"/>
    </row>
    <row r="19" spans="1:29" x14ac:dyDescent="0.2">
      <c r="A19" s="2"/>
      <c r="D19" s="2"/>
    </row>
    <row r="20" spans="1:29" ht="38.25" x14ac:dyDescent="0.2">
      <c r="A20" s="5" t="s">
        <v>4</v>
      </c>
      <c r="B20" s="7" t="s">
        <v>87</v>
      </c>
      <c r="C20" s="7" t="s">
        <v>23</v>
      </c>
      <c r="D20" s="34" t="s">
        <v>83</v>
      </c>
      <c r="E20" s="7" t="s">
        <v>94</v>
      </c>
      <c r="F20" s="34" t="s">
        <v>83</v>
      </c>
      <c r="G20" s="7" t="s">
        <v>148</v>
      </c>
      <c r="H20" s="34" t="s">
        <v>149</v>
      </c>
      <c r="I20" s="34" t="s">
        <v>83</v>
      </c>
      <c r="J20" s="7" t="s">
        <v>179</v>
      </c>
      <c r="K20" s="34" t="s">
        <v>180</v>
      </c>
      <c r="L20" s="34" t="s">
        <v>83</v>
      </c>
      <c r="M20" s="7" t="s">
        <v>208</v>
      </c>
      <c r="N20" s="7" t="s">
        <v>209</v>
      </c>
      <c r="O20" s="34" t="s">
        <v>83</v>
      </c>
      <c r="P20" s="7" t="s">
        <v>227</v>
      </c>
      <c r="Q20" s="7" t="s">
        <v>229</v>
      </c>
      <c r="R20" s="34" t="s">
        <v>83</v>
      </c>
      <c r="S20" s="7" t="s">
        <v>255</v>
      </c>
      <c r="T20" s="7" t="s">
        <v>256</v>
      </c>
      <c r="U20" s="7" t="s">
        <v>83</v>
      </c>
      <c r="V20" s="7" t="s">
        <v>261</v>
      </c>
      <c r="W20" s="7" t="s">
        <v>83</v>
      </c>
      <c r="X20" s="6" t="s">
        <v>286</v>
      </c>
      <c r="Y20" s="7" t="s">
        <v>83</v>
      </c>
      <c r="Z20" s="6" t="s">
        <v>300</v>
      </c>
      <c r="AA20" s="7" t="s">
        <v>83</v>
      </c>
      <c r="AB20" s="6" t="s">
        <v>313</v>
      </c>
      <c r="AC20" s="7" t="s">
        <v>83</v>
      </c>
    </row>
    <row r="21" spans="1:29" x14ac:dyDescent="0.2">
      <c r="A21" t="s">
        <v>5</v>
      </c>
      <c r="B21">
        <v>1</v>
      </c>
      <c r="C21">
        <v>2</v>
      </c>
      <c r="E21">
        <v>2</v>
      </c>
      <c r="G21">
        <v>6</v>
      </c>
      <c r="H21" s="60">
        <f>(G21-E21)/E21</f>
        <v>2</v>
      </c>
      <c r="J21" s="8">
        <v>3</v>
      </c>
      <c r="K21" s="12">
        <f>(J21-G21)/G21</f>
        <v>-0.5</v>
      </c>
      <c r="L21" s="12"/>
      <c r="M21" s="8">
        <v>1</v>
      </c>
      <c r="N21" s="12">
        <f>(M21-J21)/J21</f>
        <v>-0.66666666666666663</v>
      </c>
      <c r="P21">
        <v>1</v>
      </c>
      <c r="Q21" s="12">
        <f>(P21-M21)/M21</f>
        <v>0</v>
      </c>
      <c r="R21" s="12"/>
      <c r="S21">
        <v>1</v>
      </c>
      <c r="T21" s="12">
        <f>(S21-P21)/P21</f>
        <v>0</v>
      </c>
      <c r="V21">
        <v>2</v>
      </c>
      <c r="X21">
        <v>2</v>
      </c>
      <c r="Y21" s="12"/>
      <c r="Z21">
        <v>1</v>
      </c>
      <c r="AB21">
        <v>3</v>
      </c>
      <c r="AC21" s="12"/>
    </row>
    <row r="22" spans="1:29" x14ac:dyDescent="0.2">
      <c r="A22" t="s">
        <v>7</v>
      </c>
      <c r="B22">
        <v>137</v>
      </c>
      <c r="C22">
        <v>0</v>
      </c>
      <c r="D22" s="12">
        <f>((C21+C22)-(B21+B22))/(B21+B22)</f>
        <v>-0.98550724637681164</v>
      </c>
      <c r="E22">
        <v>0</v>
      </c>
      <c r="F22" s="12">
        <f>((E21+E22)-(B21+B22))/(B21+B22)</f>
        <v>-0.98550724637681164</v>
      </c>
      <c r="G22">
        <v>0</v>
      </c>
      <c r="H22" s="60"/>
      <c r="I22" s="60">
        <f>(G21-(B21+B22))/(B21+B22)</f>
        <v>-0.95652173913043481</v>
      </c>
      <c r="J22" s="8">
        <v>0</v>
      </c>
      <c r="K22" s="12"/>
      <c r="L22" s="12">
        <f>(J21-(B21+B22))/(B21+B22)</f>
        <v>-0.97826086956521741</v>
      </c>
      <c r="M22" s="8">
        <v>0</v>
      </c>
      <c r="N22" s="12"/>
      <c r="O22" s="12">
        <f>(M21-(B21+B22))/(B21+B22)</f>
        <v>-0.99275362318840576</v>
      </c>
      <c r="P22">
        <v>0</v>
      </c>
      <c r="Q22" s="12"/>
      <c r="R22" s="12">
        <f>(P22-(B22+B21))/(B22+B21)</f>
        <v>-1</v>
      </c>
      <c r="S22">
        <v>0</v>
      </c>
      <c r="T22" s="12"/>
      <c r="U22" s="12">
        <f>(S22-(B22+B21))/(B22+B21)</f>
        <v>-1</v>
      </c>
      <c r="V22">
        <v>0</v>
      </c>
      <c r="W22" s="12">
        <f>(V22-(B22+B21))/(B22+B21)</f>
        <v>-1</v>
      </c>
      <c r="X22">
        <v>0</v>
      </c>
      <c r="Y22" s="12">
        <f>(X22-(B22+B21))/(B22+B21)</f>
        <v>-1</v>
      </c>
      <c r="Z22">
        <v>0</v>
      </c>
      <c r="AA22" s="12">
        <f>(Z22-(B22+B21))/(B22+B21)</f>
        <v>-1</v>
      </c>
      <c r="AB22">
        <v>0</v>
      </c>
      <c r="AC22" s="12"/>
    </row>
    <row r="23" spans="1:29" x14ac:dyDescent="0.2">
      <c r="A23" t="s">
        <v>6</v>
      </c>
      <c r="B23">
        <v>104</v>
      </c>
      <c r="C23">
        <v>103</v>
      </c>
      <c r="D23" s="12">
        <f>(C23-B23)/B23</f>
        <v>-9.6153846153846159E-3</v>
      </c>
      <c r="E23">
        <v>0</v>
      </c>
      <c r="F23" s="12">
        <f>(E23-B23)/B23</f>
        <v>-1</v>
      </c>
      <c r="G23">
        <v>0</v>
      </c>
      <c r="H23" s="60"/>
      <c r="I23" s="60">
        <f>(G23-B23)/B23</f>
        <v>-1</v>
      </c>
      <c r="J23" s="8">
        <v>0</v>
      </c>
      <c r="K23" s="12"/>
      <c r="L23" s="12">
        <f t="shared" ref="L23:L31" si="0">(J23-B23)/B23</f>
        <v>-1</v>
      </c>
      <c r="M23" s="8">
        <v>0</v>
      </c>
      <c r="N23" s="12"/>
      <c r="O23" s="12">
        <f>(M23-B23)/B23</f>
        <v>-1</v>
      </c>
      <c r="P23">
        <v>0</v>
      </c>
      <c r="Q23" s="12"/>
      <c r="R23" s="12">
        <f t="shared" ref="R23:R31" si="1">(P23-B23)/B23</f>
        <v>-1</v>
      </c>
      <c r="S23">
        <v>0</v>
      </c>
      <c r="T23" s="12"/>
      <c r="U23" s="12">
        <f>(S23-B23)/B23</f>
        <v>-1</v>
      </c>
      <c r="V23">
        <v>0</v>
      </c>
      <c r="W23" s="12">
        <f t="shared" ref="W23:W28" si="2">(V23-B23)/B23</f>
        <v>-1</v>
      </c>
      <c r="X23">
        <v>0</v>
      </c>
      <c r="Y23" s="12">
        <f>(X23-B23)/B23</f>
        <v>-1</v>
      </c>
      <c r="Z23">
        <v>0</v>
      </c>
      <c r="AA23" s="12">
        <f>(Z23-B23)/B23</f>
        <v>-1</v>
      </c>
      <c r="AB23">
        <v>0</v>
      </c>
    </row>
    <row r="24" spans="1:29" x14ac:dyDescent="0.2">
      <c r="A24" t="s">
        <v>14</v>
      </c>
      <c r="B24">
        <v>16</v>
      </c>
      <c r="C24">
        <v>16</v>
      </c>
      <c r="D24" s="12">
        <f t="shared" ref="D24:D31" si="3">(C24-B24)/B24</f>
        <v>0</v>
      </c>
      <c r="E24">
        <v>56</v>
      </c>
      <c r="F24" s="12">
        <f t="shared" ref="F24:F31" si="4">(E24-B24)/B24</f>
        <v>2.5</v>
      </c>
      <c r="G24">
        <v>66</v>
      </c>
      <c r="H24" s="60">
        <f t="shared" ref="H24:H31" si="5">(G24-E24)/E24</f>
        <v>0.17857142857142858</v>
      </c>
      <c r="I24" s="60">
        <f t="shared" ref="I24:I31" si="6">(G24-B24)/B24</f>
        <v>3.125</v>
      </c>
      <c r="J24" s="8">
        <v>30</v>
      </c>
      <c r="K24" s="12">
        <f t="shared" ref="K24:K31" si="7">(J24-G24)/G24</f>
        <v>-0.54545454545454541</v>
      </c>
      <c r="L24" s="12">
        <f t="shared" si="0"/>
        <v>0.875</v>
      </c>
      <c r="M24" s="8">
        <v>15</v>
      </c>
      <c r="N24" s="12">
        <f>(M24-J24)/J24</f>
        <v>-0.5</v>
      </c>
      <c r="O24" s="12">
        <f t="shared" ref="O24:O31" si="8">(M24-B24)/B24</f>
        <v>-6.25E-2</v>
      </c>
      <c r="P24">
        <v>2</v>
      </c>
      <c r="Q24" s="12">
        <f>(P24-M24)/M24</f>
        <v>-0.8666666666666667</v>
      </c>
      <c r="R24" s="12">
        <f t="shared" si="1"/>
        <v>-0.875</v>
      </c>
      <c r="S24">
        <v>9</v>
      </c>
      <c r="T24" s="12">
        <f>(S24-P24)/P24</f>
        <v>3.5</v>
      </c>
      <c r="U24" s="12">
        <f t="shared" ref="U24:U31" si="9">(S24-B24)/B24</f>
        <v>-0.4375</v>
      </c>
      <c r="V24">
        <v>4</v>
      </c>
      <c r="W24" s="12">
        <f t="shared" si="2"/>
        <v>-0.75</v>
      </c>
      <c r="X24">
        <v>0</v>
      </c>
      <c r="Y24" s="12">
        <f t="shared" ref="Y24:Y31" si="10">(X24-B24)/B24</f>
        <v>-1</v>
      </c>
      <c r="Z24">
        <v>3</v>
      </c>
      <c r="AA24" s="12">
        <f>(Z24-B24)/B24</f>
        <v>-0.8125</v>
      </c>
      <c r="AB24">
        <v>1</v>
      </c>
      <c r="AC24" s="12">
        <f>(AB24-B24)/B24</f>
        <v>-0.9375</v>
      </c>
    </row>
    <row r="25" spans="1:29" x14ac:dyDescent="0.2">
      <c r="A25" t="s">
        <v>8</v>
      </c>
      <c r="B25">
        <v>47</v>
      </c>
      <c r="C25">
        <v>41</v>
      </c>
      <c r="D25" s="12">
        <f t="shared" si="3"/>
        <v>-0.1276595744680851</v>
      </c>
      <c r="E25">
        <v>11</v>
      </c>
      <c r="F25" s="12">
        <f t="shared" si="4"/>
        <v>-0.76595744680851063</v>
      </c>
      <c r="G25">
        <v>48</v>
      </c>
      <c r="H25" s="60">
        <f t="shared" si="5"/>
        <v>3.3636363636363638</v>
      </c>
      <c r="I25" s="60">
        <f t="shared" si="6"/>
        <v>2.1276595744680851E-2</v>
      </c>
      <c r="J25" s="8">
        <v>72</v>
      </c>
      <c r="K25" s="12">
        <f t="shared" si="7"/>
        <v>0.5</v>
      </c>
      <c r="L25" s="12">
        <f t="shared" si="0"/>
        <v>0.53191489361702127</v>
      </c>
      <c r="M25" s="8">
        <v>156</v>
      </c>
      <c r="N25" s="12">
        <f>(M25-J25)/J25</f>
        <v>1.1666666666666667</v>
      </c>
      <c r="O25" s="12">
        <f t="shared" si="8"/>
        <v>2.3191489361702127</v>
      </c>
      <c r="P25">
        <v>7</v>
      </c>
      <c r="Q25" s="12">
        <f>(P25-M25)/M25</f>
        <v>-0.95512820512820518</v>
      </c>
      <c r="R25" s="12">
        <f t="shared" si="1"/>
        <v>-0.85106382978723405</v>
      </c>
      <c r="S25">
        <v>152</v>
      </c>
      <c r="T25" s="12">
        <f>(S25-P25)/P25</f>
        <v>20.714285714285715</v>
      </c>
      <c r="U25" s="12">
        <f t="shared" si="9"/>
        <v>2.2340425531914891</v>
      </c>
      <c r="V25">
        <v>77</v>
      </c>
      <c r="W25" s="12">
        <f t="shared" si="2"/>
        <v>0.63829787234042556</v>
      </c>
      <c r="X25">
        <v>71</v>
      </c>
      <c r="Y25" s="12">
        <f t="shared" si="10"/>
        <v>0.51063829787234039</v>
      </c>
      <c r="Z25">
        <v>39</v>
      </c>
      <c r="AA25" s="12">
        <f t="shared" ref="AA25:AA31" si="11">(Z25-B25)/B25</f>
        <v>-0.1702127659574468</v>
      </c>
      <c r="AB25">
        <v>127</v>
      </c>
      <c r="AC25" s="12">
        <f t="shared" ref="AC25:AC31" si="12">(AB25-B25)/B25</f>
        <v>1.7021276595744681</v>
      </c>
    </row>
    <row r="26" spans="1:29" x14ac:dyDescent="0.2">
      <c r="A26" t="s">
        <v>9</v>
      </c>
      <c r="B26">
        <v>27</v>
      </c>
      <c r="C26">
        <v>68</v>
      </c>
      <c r="D26" s="12">
        <f t="shared" si="3"/>
        <v>1.5185185185185186</v>
      </c>
      <c r="E26">
        <v>106</v>
      </c>
      <c r="F26" s="12">
        <f t="shared" si="4"/>
        <v>2.925925925925926</v>
      </c>
      <c r="G26">
        <v>76</v>
      </c>
      <c r="H26" s="60">
        <f t="shared" si="5"/>
        <v>-0.28301886792452829</v>
      </c>
      <c r="I26" s="60">
        <f t="shared" si="6"/>
        <v>1.8148148148148149</v>
      </c>
      <c r="J26" s="8">
        <v>90</v>
      </c>
      <c r="K26" s="12">
        <f t="shared" si="7"/>
        <v>0.18421052631578946</v>
      </c>
      <c r="L26" s="12">
        <f t="shared" si="0"/>
        <v>2.3333333333333335</v>
      </c>
      <c r="M26" s="8">
        <v>37</v>
      </c>
      <c r="N26" s="12">
        <f>(M26-J26)/J26</f>
        <v>-0.58888888888888891</v>
      </c>
      <c r="O26" s="12">
        <f t="shared" si="8"/>
        <v>0.37037037037037035</v>
      </c>
      <c r="P26">
        <v>192</v>
      </c>
      <c r="Q26" s="12">
        <f>(P26-M26)/M26</f>
        <v>4.1891891891891895</v>
      </c>
      <c r="R26" s="12">
        <f t="shared" si="1"/>
        <v>6.1111111111111107</v>
      </c>
      <c r="S26">
        <v>55</v>
      </c>
      <c r="T26" s="12">
        <f>(S26-P26)/P26</f>
        <v>-0.71354166666666663</v>
      </c>
      <c r="U26" s="12">
        <f t="shared" si="9"/>
        <v>1.037037037037037</v>
      </c>
      <c r="V26">
        <v>135</v>
      </c>
      <c r="W26" s="12">
        <f t="shared" si="2"/>
        <v>4</v>
      </c>
      <c r="X26">
        <v>132</v>
      </c>
      <c r="Y26" s="12">
        <f t="shared" si="10"/>
        <v>3.8888888888888888</v>
      </c>
      <c r="Z26">
        <v>155</v>
      </c>
      <c r="AA26" s="12">
        <f t="shared" si="11"/>
        <v>4.7407407407407405</v>
      </c>
      <c r="AB26">
        <v>82</v>
      </c>
      <c r="AC26" s="12">
        <f t="shared" si="12"/>
        <v>2.0370370370370372</v>
      </c>
    </row>
    <row r="27" spans="1:29" x14ac:dyDescent="0.2">
      <c r="A27" t="s">
        <v>10</v>
      </c>
      <c r="B27">
        <v>35</v>
      </c>
      <c r="C27">
        <v>14</v>
      </c>
      <c r="D27" s="12">
        <f t="shared" si="3"/>
        <v>-0.6</v>
      </c>
      <c r="E27">
        <v>40</v>
      </c>
      <c r="F27" s="12">
        <f t="shared" si="4"/>
        <v>0.14285714285714285</v>
      </c>
      <c r="G27">
        <v>41</v>
      </c>
      <c r="H27" s="60">
        <f t="shared" si="5"/>
        <v>2.5000000000000001E-2</v>
      </c>
      <c r="I27" s="60">
        <f t="shared" si="6"/>
        <v>0.17142857142857143</v>
      </c>
      <c r="J27" s="8">
        <v>51</v>
      </c>
      <c r="K27" s="12">
        <f t="shared" si="7"/>
        <v>0.24390243902439024</v>
      </c>
      <c r="L27" s="12">
        <f t="shared" si="0"/>
        <v>0.45714285714285713</v>
      </c>
      <c r="M27" s="8">
        <v>35</v>
      </c>
      <c r="N27" s="12">
        <f>(M27-J27)/J27</f>
        <v>-0.31372549019607843</v>
      </c>
      <c r="O27" s="12">
        <f t="shared" si="8"/>
        <v>0</v>
      </c>
      <c r="P27">
        <v>30</v>
      </c>
      <c r="Q27" s="12">
        <f>(P27-M27)/M27</f>
        <v>-0.14285714285714285</v>
      </c>
      <c r="R27" s="12">
        <f t="shared" si="1"/>
        <v>-0.14285714285714285</v>
      </c>
      <c r="S27">
        <v>40</v>
      </c>
      <c r="T27" s="12">
        <f>(S27-P27)/P27</f>
        <v>0.33333333333333331</v>
      </c>
      <c r="U27" s="12">
        <f t="shared" si="9"/>
        <v>0.14285714285714285</v>
      </c>
      <c r="V27">
        <v>47</v>
      </c>
      <c r="W27" s="12">
        <f t="shared" si="2"/>
        <v>0.34285714285714286</v>
      </c>
      <c r="X27">
        <v>47</v>
      </c>
      <c r="Y27" s="12">
        <f t="shared" si="10"/>
        <v>0.34285714285714286</v>
      </c>
      <c r="Z27">
        <v>53</v>
      </c>
      <c r="AA27" s="12">
        <f t="shared" si="11"/>
        <v>0.51428571428571423</v>
      </c>
      <c r="AB27">
        <v>44</v>
      </c>
      <c r="AC27" s="12">
        <f t="shared" si="12"/>
        <v>0.25714285714285712</v>
      </c>
    </row>
    <row r="28" spans="1:29" x14ac:dyDescent="0.2">
      <c r="A28" t="s">
        <v>11</v>
      </c>
      <c r="B28">
        <v>1</v>
      </c>
      <c r="C28">
        <v>31</v>
      </c>
      <c r="D28" s="12">
        <f t="shared" si="3"/>
        <v>30</v>
      </c>
      <c r="E28">
        <v>54</v>
      </c>
      <c r="F28" s="12">
        <f t="shared" si="4"/>
        <v>53</v>
      </c>
      <c r="G28">
        <v>31</v>
      </c>
      <c r="H28" s="60">
        <f>(G28+G29-E28)/E28</f>
        <v>-0.29629629629629628</v>
      </c>
      <c r="I28" s="60">
        <f t="shared" si="6"/>
        <v>30</v>
      </c>
      <c r="J28" s="8">
        <v>24</v>
      </c>
      <c r="K28" s="12">
        <f>(J28-(G28+G29))/(G28+G29)</f>
        <v>-0.36842105263157893</v>
      </c>
      <c r="L28" s="12">
        <f t="shared" si="0"/>
        <v>23</v>
      </c>
      <c r="M28" s="8">
        <v>45</v>
      </c>
      <c r="N28" s="12">
        <f>(M28-J28)/J28</f>
        <v>0.875</v>
      </c>
      <c r="O28" s="12">
        <f t="shared" si="8"/>
        <v>44</v>
      </c>
      <c r="P28">
        <v>11</v>
      </c>
      <c r="Q28" s="12">
        <f>(P28-M28)/M28</f>
        <v>-0.75555555555555554</v>
      </c>
      <c r="R28" s="12">
        <f t="shared" si="1"/>
        <v>10</v>
      </c>
      <c r="S28">
        <v>6</v>
      </c>
      <c r="T28" s="12">
        <f>(S28-P28)/P28</f>
        <v>-0.45454545454545453</v>
      </c>
      <c r="U28" s="12">
        <f t="shared" si="9"/>
        <v>5</v>
      </c>
      <c r="V28">
        <v>1</v>
      </c>
      <c r="W28" s="12">
        <f t="shared" si="2"/>
        <v>0</v>
      </c>
      <c r="X28">
        <v>4</v>
      </c>
      <c r="Y28" s="12">
        <f t="shared" si="10"/>
        <v>3</v>
      </c>
      <c r="Z28">
        <v>3</v>
      </c>
      <c r="AA28" s="12">
        <f t="shared" si="11"/>
        <v>2</v>
      </c>
      <c r="AB28">
        <v>0</v>
      </c>
      <c r="AC28" s="12">
        <f t="shared" si="12"/>
        <v>-1</v>
      </c>
    </row>
    <row r="29" spans="1:29" x14ac:dyDescent="0.2">
      <c r="A29" t="s">
        <v>151</v>
      </c>
      <c r="D29" s="12"/>
      <c r="F29" s="12"/>
      <c r="G29">
        <v>7</v>
      </c>
      <c r="H29" s="60"/>
      <c r="I29" s="60"/>
      <c r="J29" s="8">
        <v>0</v>
      </c>
      <c r="K29" s="12"/>
      <c r="L29" s="12"/>
      <c r="M29" s="8">
        <v>0</v>
      </c>
      <c r="N29" s="12"/>
      <c r="O29" s="12"/>
      <c r="P29">
        <v>0</v>
      </c>
      <c r="Q29" s="12"/>
      <c r="R29" s="12"/>
      <c r="S29">
        <v>0</v>
      </c>
      <c r="T29" s="12"/>
      <c r="U29" s="12"/>
      <c r="V29">
        <v>0</v>
      </c>
      <c r="W29" s="12"/>
      <c r="X29">
        <v>0</v>
      </c>
      <c r="Y29" s="12"/>
      <c r="Z29">
        <v>0</v>
      </c>
      <c r="AA29" s="12"/>
      <c r="AB29">
        <v>0</v>
      </c>
      <c r="AC29" s="12"/>
    </row>
    <row r="30" spans="1:29" x14ac:dyDescent="0.2">
      <c r="A30" s="36" t="s">
        <v>13</v>
      </c>
      <c r="B30">
        <v>1</v>
      </c>
      <c r="C30">
        <v>0</v>
      </c>
      <c r="D30" s="12">
        <f t="shared" si="3"/>
        <v>-1</v>
      </c>
      <c r="E30">
        <v>0</v>
      </c>
      <c r="F30" s="12">
        <f t="shared" si="4"/>
        <v>-1</v>
      </c>
      <c r="G30">
        <v>0</v>
      </c>
      <c r="H30" s="60"/>
      <c r="I30" s="60">
        <f t="shared" si="6"/>
        <v>-1</v>
      </c>
      <c r="J30" s="8">
        <v>0</v>
      </c>
      <c r="K30" s="12"/>
      <c r="L30" s="12">
        <f t="shared" si="0"/>
        <v>-1</v>
      </c>
      <c r="M30" s="8">
        <v>0</v>
      </c>
      <c r="N30" s="12"/>
      <c r="O30" s="12">
        <f t="shared" si="8"/>
        <v>-1</v>
      </c>
      <c r="P30">
        <v>0</v>
      </c>
      <c r="Q30" s="12"/>
      <c r="R30" s="12">
        <f t="shared" si="1"/>
        <v>-1</v>
      </c>
      <c r="S30">
        <v>0</v>
      </c>
      <c r="T30" s="12"/>
      <c r="U30" s="12">
        <f t="shared" si="9"/>
        <v>-1</v>
      </c>
      <c r="V30">
        <v>0</v>
      </c>
      <c r="W30" s="12">
        <f>(V30-B30)/B30</f>
        <v>-1</v>
      </c>
      <c r="X30">
        <v>0</v>
      </c>
      <c r="Y30" s="12">
        <f t="shared" si="10"/>
        <v>-1</v>
      </c>
      <c r="Z30">
        <v>0</v>
      </c>
      <c r="AA30" s="12">
        <f t="shared" si="11"/>
        <v>-1</v>
      </c>
      <c r="AB30">
        <v>0</v>
      </c>
      <c r="AC30" s="12">
        <f t="shared" si="12"/>
        <v>-1</v>
      </c>
    </row>
    <row r="31" spans="1:29" x14ac:dyDescent="0.2">
      <c r="A31" t="s">
        <v>12</v>
      </c>
      <c r="B31">
        <v>5</v>
      </c>
      <c r="C31">
        <v>1</v>
      </c>
      <c r="D31" s="12">
        <f t="shared" si="3"/>
        <v>-0.8</v>
      </c>
      <c r="E31">
        <v>3</v>
      </c>
      <c r="F31" s="12">
        <f t="shared" si="4"/>
        <v>-0.4</v>
      </c>
      <c r="G31">
        <v>2</v>
      </c>
      <c r="H31" s="60">
        <f t="shared" si="5"/>
        <v>-0.33333333333333331</v>
      </c>
      <c r="I31" s="60">
        <f t="shared" si="6"/>
        <v>-0.6</v>
      </c>
      <c r="J31" s="8">
        <v>0</v>
      </c>
      <c r="K31" s="12">
        <f t="shared" si="7"/>
        <v>-1</v>
      </c>
      <c r="L31" s="12">
        <f t="shared" si="0"/>
        <v>-1</v>
      </c>
      <c r="M31" s="8">
        <v>0</v>
      </c>
      <c r="N31" s="12"/>
      <c r="O31" s="12">
        <f t="shared" si="8"/>
        <v>-1</v>
      </c>
      <c r="P31">
        <v>0</v>
      </c>
      <c r="Q31" s="12"/>
      <c r="R31" s="12">
        <f t="shared" si="1"/>
        <v>-1</v>
      </c>
      <c r="S31">
        <v>1</v>
      </c>
      <c r="T31" s="12"/>
      <c r="U31" s="12">
        <f t="shared" si="9"/>
        <v>-0.8</v>
      </c>
      <c r="V31">
        <v>0</v>
      </c>
      <c r="W31" s="12">
        <f>(V31-B31)/B31</f>
        <v>-1</v>
      </c>
      <c r="X31">
        <v>2</v>
      </c>
      <c r="Y31" s="12">
        <f t="shared" si="10"/>
        <v>-0.6</v>
      </c>
      <c r="Z31">
        <v>2</v>
      </c>
      <c r="AA31" s="12">
        <f t="shared" si="11"/>
        <v>-0.6</v>
      </c>
      <c r="AB31">
        <v>2</v>
      </c>
      <c r="AC31" s="12">
        <f t="shared" si="12"/>
        <v>-0.6</v>
      </c>
    </row>
    <row r="32" spans="1:29" x14ac:dyDescent="0.2">
      <c r="A32" t="s">
        <v>127</v>
      </c>
      <c r="D32" s="12"/>
      <c r="F32" s="12"/>
      <c r="H32" s="60"/>
      <c r="I32" s="60"/>
      <c r="J32" s="8"/>
      <c r="K32" s="12"/>
      <c r="L32" s="12"/>
      <c r="M32" s="8"/>
      <c r="N32" s="12"/>
      <c r="O32" s="12"/>
      <c r="Q32" s="12"/>
      <c r="R32" s="12"/>
      <c r="T32" s="12"/>
      <c r="U32" s="12"/>
      <c r="W32" s="12"/>
      <c r="X32">
        <v>1</v>
      </c>
      <c r="Z32">
        <v>4</v>
      </c>
      <c r="AB32">
        <v>10</v>
      </c>
    </row>
    <row r="33" spans="1:31" x14ac:dyDescent="0.2">
      <c r="J33" s="8"/>
    </row>
    <row r="34" spans="1:31" x14ac:dyDescent="0.2">
      <c r="A34" t="s">
        <v>54</v>
      </c>
      <c r="G34">
        <f>SUM(G21:G31)</f>
        <v>277</v>
      </c>
      <c r="J34" s="8">
        <f>SUM(J21:J31)</f>
        <v>270</v>
      </c>
      <c r="K34" s="8"/>
      <c r="L34" s="8"/>
      <c r="M34" s="8">
        <f>SUM(M21:M31)</f>
        <v>289</v>
      </c>
      <c r="P34">
        <v>243</v>
      </c>
      <c r="S34">
        <v>264</v>
      </c>
      <c r="V34">
        <v>266</v>
      </c>
      <c r="X34">
        <v>259</v>
      </c>
      <c r="Z34">
        <v>260</v>
      </c>
      <c r="AB34">
        <v>269</v>
      </c>
    </row>
    <row r="36" spans="1:31" x14ac:dyDescent="0.2">
      <c r="A36" s="17">
        <v>2006</v>
      </c>
      <c r="E36" s="17">
        <v>2007</v>
      </c>
      <c r="H36" s="17">
        <v>2008</v>
      </c>
      <c r="K36" s="17">
        <v>2009</v>
      </c>
      <c r="M36" s="17">
        <v>2010</v>
      </c>
      <c r="O36" s="17">
        <v>2011</v>
      </c>
      <c r="R36" s="17">
        <v>2012</v>
      </c>
      <c r="T36" s="35">
        <v>2013</v>
      </c>
      <c r="U36" s="27"/>
      <c r="V36" s="30"/>
      <c r="W36" s="35">
        <v>2014</v>
      </c>
      <c r="Y36" s="35">
        <v>2015</v>
      </c>
      <c r="Z36" s="27"/>
      <c r="AA36" s="30"/>
      <c r="AB36" s="35">
        <v>2016</v>
      </c>
      <c r="AC36" s="30"/>
      <c r="AD36" s="35">
        <v>2017</v>
      </c>
      <c r="AE36" s="30"/>
    </row>
    <row r="37" spans="1:31" x14ac:dyDescent="0.2">
      <c r="A37" s="16" t="s">
        <v>74</v>
      </c>
      <c r="B37" s="16"/>
      <c r="C37" s="16"/>
      <c r="D37" s="16"/>
      <c r="H37" s="16"/>
      <c r="I37" s="16"/>
      <c r="J37" s="16"/>
      <c r="K37" s="16"/>
      <c r="L37" s="16"/>
      <c r="M37" s="16"/>
      <c r="N37" s="16"/>
      <c r="O37" s="16"/>
      <c r="P37" s="16"/>
      <c r="Q37" s="16"/>
      <c r="R37" s="16"/>
      <c r="S37" s="16"/>
      <c r="T37" s="31"/>
      <c r="U37" s="16"/>
      <c r="V37" s="32"/>
      <c r="W37" s="31"/>
      <c r="X37" s="16"/>
      <c r="Y37" s="31"/>
      <c r="Z37" s="16"/>
      <c r="AA37" s="32"/>
      <c r="AB37" s="31"/>
      <c r="AC37" s="32"/>
      <c r="AD37" s="31"/>
      <c r="AE37" s="32"/>
    </row>
    <row r="38" spans="1:31" x14ac:dyDescent="0.2">
      <c r="A38" s="14">
        <v>0</v>
      </c>
      <c r="B38" t="s">
        <v>67</v>
      </c>
      <c r="C38" t="s">
        <v>64</v>
      </c>
      <c r="D38" t="s">
        <v>66</v>
      </c>
      <c r="E38" s="24" t="s">
        <v>64</v>
      </c>
      <c r="F38" s="26" t="s">
        <v>68</v>
      </c>
      <c r="G38" s="26"/>
      <c r="H38" s="50" t="s">
        <v>66</v>
      </c>
      <c r="I38" s="26"/>
      <c r="J38" s="29"/>
      <c r="K38" t="s">
        <v>66</v>
      </c>
      <c r="M38" s="24" t="s">
        <v>66</v>
      </c>
      <c r="N38" s="29"/>
      <c r="O38" s="22" t="s">
        <v>66</v>
      </c>
      <c r="Q38" s="29"/>
      <c r="R38" s="36" t="s">
        <v>66</v>
      </c>
      <c r="T38" s="101" t="s">
        <v>63</v>
      </c>
      <c r="U38" s="110" t="s">
        <v>66</v>
      </c>
      <c r="V38" s="30"/>
      <c r="W38" s="22" t="s">
        <v>66</v>
      </c>
      <c r="X38" s="22" t="s">
        <v>63</v>
      </c>
      <c r="Y38" s="48" t="s">
        <v>63</v>
      </c>
      <c r="Z38" s="27"/>
      <c r="AA38" s="30"/>
      <c r="AB38" s="22" t="s">
        <v>63</v>
      </c>
      <c r="AC38" s="49" t="s">
        <v>66</v>
      </c>
      <c r="AD38" s="22" t="s">
        <v>66</v>
      </c>
      <c r="AE38" s="29"/>
    </row>
    <row r="39" spans="1:31" x14ac:dyDescent="0.2">
      <c r="A39">
        <v>0.5</v>
      </c>
      <c r="B39" t="s">
        <v>67</v>
      </c>
      <c r="C39" t="s">
        <v>66</v>
      </c>
      <c r="E39" s="25" t="s">
        <v>64</v>
      </c>
      <c r="F39" s="22" t="s">
        <v>66</v>
      </c>
      <c r="G39" s="27"/>
      <c r="H39" s="48" t="s">
        <v>66</v>
      </c>
      <c r="I39" s="27"/>
      <c r="J39" s="30"/>
      <c r="K39" t="s">
        <v>66</v>
      </c>
      <c r="M39" s="25" t="s">
        <v>66</v>
      </c>
      <c r="N39" s="30"/>
      <c r="O39" s="22" t="s">
        <v>66</v>
      </c>
      <c r="Q39" s="30"/>
      <c r="R39" s="36" t="s">
        <v>62</v>
      </c>
      <c r="T39" s="101" t="s">
        <v>63</v>
      </c>
      <c r="U39" s="110" t="s">
        <v>66</v>
      </c>
      <c r="V39" s="30"/>
      <c r="W39" s="22" t="s">
        <v>66</v>
      </c>
      <c r="X39" s="22" t="s">
        <v>63</v>
      </c>
      <c r="Y39" s="48" t="s">
        <v>66</v>
      </c>
      <c r="Z39" s="27"/>
      <c r="AA39" s="30"/>
      <c r="AB39" s="22" t="s">
        <v>63</v>
      </c>
      <c r="AC39" s="49" t="s">
        <v>66</v>
      </c>
      <c r="AD39" s="22" t="s">
        <v>66</v>
      </c>
      <c r="AE39" s="30" t="s">
        <v>63</v>
      </c>
    </row>
    <row r="40" spans="1:31" x14ac:dyDescent="0.2">
      <c r="A40" s="14">
        <v>1</v>
      </c>
      <c r="B40" t="s">
        <v>67</v>
      </c>
      <c r="C40" t="s">
        <v>66</v>
      </c>
      <c r="D40" t="s">
        <v>69</v>
      </c>
      <c r="E40" s="25" t="s">
        <v>64</v>
      </c>
      <c r="F40" s="22" t="s">
        <v>69</v>
      </c>
      <c r="G40" s="27"/>
      <c r="H40" s="48" t="s">
        <v>66</v>
      </c>
      <c r="I40" s="22" t="s">
        <v>71</v>
      </c>
      <c r="J40" s="49" t="s">
        <v>69</v>
      </c>
      <c r="K40" s="22" t="s">
        <v>71</v>
      </c>
      <c r="L40" s="22" t="s">
        <v>66</v>
      </c>
      <c r="M40" s="48" t="s">
        <v>66</v>
      </c>
      <c r="N40" s="49" t="s">
        <v>71</v>
      </c>
      <c r="O40" s="22" t="s">
        <v>63</v>
      </c>
      <c r="Q40" s="30"/>
      <c r="R40" s="86" t="s">
        <v>62</v>
      </c>
      <c r="T40" s="101" t="s">
        <v>66</v>
      </c>
      <c r="U40" s="27"/>
      <c r="V40" s="30"/>
      <c r="W40" t="s">
        <v>66</v>
      </c>
      <c r="Y40" s="25" t="s">
        <v>66</v>
      </c>
      <c r="Z40" s="27"/>
      <c r="AA40" s="30"/>
      <c r="AB40" t="s">
        <v>62</v>
      </c>
      <c r="AC40" s="30"/>
      <c r="AD40" t="s">
        <v>63</v>
      </c>
      <c r="AE40" s="30"/>
    </row>
    <row r="41" spans="1:31" x14ac:dyDescent="0.2">
      <c r="A41" s="14">
        <v>1.5</v>
      </c>
      <c r="B41" t="s">
        <v>67</v>
      </c>
      <c r="E41" s="25" t="s">
        <v>64</v>
      </c>
      <c r="F41" s="27"/>
      <c r="G41" s="27"/>
      <c r="H41" s="48" t="s">
        <v>66</v>
      </c>
      <c r="I41" s="27"/>
      <c r="J41" s="30"/>
      <c r="K41" s="22" t="s">
        <v>71</v>
      </c>
      <c r="L41" t="s">
        <v>66</v>
      </c>
      <c r="M41" s="48" t="s">
        <v>66</v>
      </c>
      <c r="N41" s="30"/>
      <c r="O41" s="22" t="s">
        <v>63</v>
      </c>
      <c r="Q41" s="30"/>
      <c r="R41" s="86" t="s">
        <v>62</v>
      </c>
      <c r="T41" s="101" t="s">
        <v>63</v>
      </c>
      <c r="U41" s="27"/>
      <c r="V41" s="30"/>
      <c r="W41" t="s">
        <v>62</v>
      </c>
      <c r="Y41" s="25" t="s">
        <v>63</v>
      </c>
      <c r="Z41" s="27"/>
      <c r="AA41" s="30"/>
      <c r="AB41" t="s">
        <v>63</v>
      </c>
      <c r="AC41" s="30"/>
      <c r="AD41" t="s">
        <v>62</v>
      </c>
      <c r="AE41" s="30"/>
    </row>
    <row r="42" spans="1:31" x14ac:dyDescent="0.2">
      <c r="A42" s="14">
        <v>2</v>
      </c>
      <c r="B42" t="s">
        <v>67</v>
      </c>
      <c r="C42" t="s">
        <v>71</v>
      </c>
      <c r="E42" s="25" t="s">
        <v>64</v>
      </c>
      <c r="F42" s="27"/>
      <c r="G42" s="27"/>
      <c r="H42" s="48" t="s">
        <v>66</v>
      </c>
      <c r="I42" s="27"/>
      <c r="J42" s="30"/>
      <c r="K42" s="22" t="s">
        <v>66</v>
      </c>
      <c r="M42" s="48" t="s">
        <v>66</v>
      </c>
      <c r="N42" s="30"/>
      <c r="O42" s="22" t="s">
        <v>63</v>
      </c>
      <c r="P42" s="22" t="s">
        <v>66</v>
      </c>
      <c r="Q42" s="30"/>
      <c r="R42" s="86" t="s">
        <v>66</v>
      </c>
      <c r="T42" s="101" t="s">
        <v>66</v>
      </c>
      <c r="U42" s="27"/>
      <c r="V42" s="30"/>
      <c r="W42" t="s">
        <v>66</v>
      </c>
      <c r="Y42" s="25" t="s">
        <v>66</v>
      </c>
      <c r="Z42" s="27"/>
      <c r="AA42" s="30"/>
      <c r="AB42" t="s">
        <v>66</v>
      </c>
      <c r="AC42" s="30"/>
      <c r="AD42" t="s">
        <v>66</v>
      </c>
      <c r="AE42" s="30"/>
    </row>
    <row r="43" spans="1:31" x14ac:dyDescent="0.2">
      <c r="A43" s="14">
        <v>2.5</v>
      </c>
      <c r="B43" t="s">
        <v>67</v>
      </c>
      <c r="E43" s="25" t="s">
        <v>64</v>
      </c>
      <c r="F43" s="22" t="s">
        <v>66</v>
      </c>
      <c r="G43" s="27"/>
      <c r="H43" s="48" t="s">
        <v>71</v>
      </c>
      <c r="I43" s="27"/>
      <c r="J43" s="30"/>
      <c r="K43" s="22" t="s">
        <v>66</v>
      </c>
      <c r="M43" s="48" t="s">
        <v>66</v>
      </c>
      <c r="N43" s="30"/>
      <c r="O43" s="22" t="s">
        <v>63</v>
      </c>
      <c r="P43" s="22" t="s">
        <v>66</v>
      </c>
      <c r="Q43" s="30"/>
      <c r="R43" s="86" t="s">
        <v>62</v>
      </c>
      <c r="T43" s="101" t="s">
        <v>63</v>
      </c>
      <c r="U43" s="27"/>
      <c r="V43" s="30"/>
      <c r="W43" t="s">
        <v>66</v>
      </c>
      <c r="Y43" s="25" t="s">
        <v>66</v>
      </c>
      <c r="Z43" s="27"/>
      <c r="AA43" s="30"/>
      <c r="AB43" t="s">
        <v>66</v>
      </c>
      <c r="AC43" s="30" t="s">
        <v>63</v>
      </c>
      <c r="AD43" s="22" t="s">
        <v>66</v>
      </c>
      <c r="AE43" s="30"/>
    </row>
    <row r="44" spans="1:31" x14ac:dyDescent="0.2">
      <c r="A44" s="14">
        <v>3</v>
      </c>
      <c r="B44" t="s">
        <v>64</v>
      </c>
      <c r="E44" s="25" t="s">
        <v>64</v>
      </c>
      <c r="F44" s="27"/>
      <c r="G44" s="27"/>
      <c r="H44" s="48" t="s">
        <v>62</v>
      </c>
      <c r="I44" s="27"/>
      <c r="J44" s="30"/>
      <c r="K44" s="22" t="s">
        <v>62</v>
      </c>
      <c r="M44" s="48" t="s">
        <v>62</v>
      </c>
      <c r="N44" s="30"/>
      <c r="O44" s="22" t="s">
        <v>63</v>
      </c>
      <c r="Q44" s="30"/>
      <c r="R44" s="86" t="s">
        <v>62</v>
      </c>
      <c r="T44" s="101" t="s">
        <v>71</v>
      </c>
      <c r="U44" s="110" t="s">
        <v>63</v>
      </c>
      <c r="V44" s="89" t="s">
        <v>66</v>
      </c>
      <c r="W44" s="85" t="s">
        <v>66</v>
      </c>
      <c r="X44" s="85" t="s">
        <v>63</v>
      </c>
      <c r="Y44" s="131" t="s">
        <v>63</v>
      </c>
      <c r="Z44" s="27"/>
      <c r="AA44" s="30"/>
      <c r="AB44" s="22" t="s">
        <v>66</v>
      </c>
      <c r="AC44" s="49" t="s">
        <v>63</v>
      </c>
      <c r="AD44" s="22" t="s">
        <v>66</v>
      </c>
      <c r="AE44" s="30"/>
    </row>
    <row r="45" spans="1:31" x14ac:dyDescent="0.2">
      <c r="A45" s="14">
        <v>3.5</v>
      </c>
      <c r="B45" t="s">
        <v>67</v>
      </c>
      <c r="C45" t="s">
        <v>64</v>
      </c>
      <c r="D45" t="s">
        <v>66</v>
      </c>
      <c r="E45" s="25" t="s">
        <v>64</v>
      </c>
      <c r="F45" s="27"/>
      <c r="G45" s="27"/>
      <c r="H45" s="48" t="s">
        <v>62</v>
      </c>
      <c r="I45" s="27"/>
      <c r="J45" s="30"/>
      <c r="K45" s="22" t="s">
        <v>66</v>
      </c>
      <c r="M45" s="48" t="s">
        <v>66</v>
      </c>
      <c r="N45" s="30"/>
      <c r="O45" s="22" t="s">
        <v>66</v>
      </c>
      <c r="Q45" s="30"/>
      <c r="R45" s="86" t="s">
        <v>66</v>
      </c>
      <c r="T45" s="101" t="s">
        <v>63</v>
      </c>
      <c r="U45" s="27"/>
      <c r="V45" s="30"/>
      <c r="W45" s="85" t="s">
        <v>62</v>
      </c>
      <c r="Y45" s="131" t="s">
        <v>66</v>
      </c>
      <c r="Z45" s="27"/>
      <c r="AA45" s="30"/>
      <c r="AB45" s="22" t="s">
        <v>66</v>
      </c>
      <c r="AC45" s="30" t="s">
        <v>63</v>
      </c>
      <c r="AD45" s="22" t="s">
        <v>63</v>
      </c>
      <c r="AE45" s="30"/>
    </row>
    <row r="46" spans="1:31" x14ac:dyDescent="0.2">
      <c r="A46" s="14">
        <v>4</v>
      </c>
      <c r="B46" t="s">
        <v>67</v>
      </c>
      <c r="C46" t="s">
        <v>64</v>
      </c>
      <c r="D46" t="s">
        <v>66</v>
      </c>
      <c r="E46" s="25" t="s">
        <v>64</v>
      </c>
      <c r="F46" s="22" t="s">
        <v>65</v>
      </c>
      <c r="G46" s="27"/>
      <c r="H46" s="48" t="s">
        <v>66</v>
      </c>
      <c r="I46" s="27"/>
      <c r="J46" s="30"/>
      <c r="K46" s="22" t="s">
        <v>62</v>
      </c>
      <c r="M46" s="48" t="s">
        <v>66</v>
      </c>
      <c r="N46" s="30"/>
      <c r="O46" s="22" t="s">
        <v>62</v>
      </c>
      <c r="Q46" s="30"/>
      <c r="R46" s="86" t="s">
        <v>62</v>
      </c>
      <c r="T46" s="101" t="s">
        <v>66</v>
      </c>
      <c r="U46" s="27"/>
      <c r="V46" s="30"/>
      <c r="W46" s="85" t="s">
        <v>66</v>
      </c>
      <c r="X46" t="s">
        <v>63</v>
      </c>
      <c r="Y46" s="131" t="s">
        <v>66</v>
      </c>
      <c r="Z46" s="27"/>
      <c r="AA46" s="30"/>
      <c r="AB46" s="22" t="s">
        <v>66</v>
      </c>
      <c r="AC46" s="30"/>
      <c r="AD46" s="22" t="s">
        <v>63</v>
      </c>
      <c r="AE46" s="30" t="s">
        <v>66</v>
      </c>
    </row>
    <row r="47" spans="1:31" x14ac:dyDescent="0.2">
      <c r="A47" s="14">
        <v>4.5</v>
      </c>
      <c r="B47" t="s">
        <v>67</v>
      </c>
      <c r="C47" t="s">
        <v>64</v>
      </c>
      <c r="E47" s="25" t="s">
        <v>64</v>
      </c>
      <c r="F47" s="22" t="s">
        <v>65</v>
      </c>
      <c r="G47" s="27"/>
      <c r="H47" s="48" t="s">
        <v>66</v>
      </c>
      <c r="I47" s="22" t="s">
        <v>71</v>
      </c>
      <c r="J47" s="30"/>
      <c r="K47" s="22" t="s">
        <v>71</v>
      </c>
      <c r="M47" s="48" t="s">
        <v>71</v>
      </c>
      <c r="N47" s="30"/>
      <c r="O47" s="22" t="s">
        <v>63</v>
      </c>
      <c r="P47" s="22" t="s">
        <v>66</v>
      </c>
      <c r="Q47" s="30"/>
      <c r="R47" s="86" t="s">
        <v>62</v>
      </c>
      <c r="T47" s="101" t="s">
        <v>71</v>
      </c>
      <c r="U47" s="85" t="s">
        <v>63</v>
      </c>
      <c r="V47" s="30"/>
      <c r="W47" s="86" t="s">
        <v>66</v>
      </c>
      <c r="X47" t="s">
        <v>63</v>
      </c>
      <c r="Y47" s="131" t="s">
        <v>66</v>
      </c>
      <c r="Z47" s="27"/>
      <c r="AA47" s="30"/>
      <c r="AB47" s="22" t="s">
        <v>66</v>
      </c>
      <c r="AC47" s="30"/>
      <c r="AD47" s="22" t="s">
        <v>63</v>
      </c>
      <c r="AE47" s="30" t="s">
        <v>66</v>
      </c>
    </row>
    <row r="48" spans="1:31" x14ac:dyDescent="0.2">
      <c r="A48" s="14">
        <v>5</v>
      </c>
      <c r="B48" t="s">
        <v>67</v>
      </c>
      <c r="C48" t="s">
        <v>66</v>
      </c>
      <c r="E48" s="25" t="s">
        <v>64</v>
      </c>
      <c r="F48" s="27"/>
      <c r="G48" s="27"/>
      <c r="H48" s="48" t="s">
        <v>66</v>
      </c>
      <c r="I48" s="27" t="s">
        <v>71</v>
      </c>
      <c r="J48" s="30"/>
      <c r="K48" s="22" t="s">
        <v>71</v>
      </c>
      <c r="L48" s="22" t="s">
        <v>66</v>
      </c>
      <c r="M48" s="48" t="s">
        <v>62</v>
      </c>
      <c r="N48" s="30"/>
      <c r="O48" s="22" t="s">
        <v>66</v>
      </c>
      <c r="Q48" s="30"/>
      <c r="R48" s="86" t="s">
        <v>62</v>
      </c>
      <c r="T48" s="101" t="s">
        <v>63</v>
      </c>
      <c r="U48" s="27"/>
      <c r="V48" s="30"/>
      <c r="W48" s="86" t="s">
        <v>62</v>
      </c>
      <c r="Y48" s="131" t="s">
        <v>66</v>
      </c>
      <c r="Z48" s="27"/>
      <c r="AA48" s="30"/>
      <c r="AB48" s="22" t="s">
        <v>66</v>
      </c>
      <c r="AC48" s="30"/>
      <c r="AD48" s="22" t="s">
        <v>66</v>
      </c>
      <c r="AE48" s="30"/>
    </row>
    <row r="49" spans="1:31" x14ac:dyDescent="0.2">
      <c r="A49" s="14">
        <v>5.5</v>
      </c>
      <c r="B49" t="s">
        <v>67</v>
      </c>
      <c r="C49" t="s">
        <v>64</v>
      </c>
      <c r="E49" s="25" t="s">
        <v>64</v>
      </c>
      <c r="F49" s="27"/>
      <c r="G49" s="27"/>
      <c r="H49" s="48" t="s">
        <v>62</v>
      </c>
      <c r="I49" s="27"/>
      <c r="J49" s="30"/>
      <c r="K49" s="22" t="s">
        <v>65</v>
      </c>
      <c r="M49" s="48" t="s">
        <v>62</v>
      </c>
      <c r="N49" s="30"/>
      <c r="O49" s="22" t="s">
        <v>63</v>
      </c>
      <c r="Q49" s="30"/>
      <c r="R49" s="86" t="s">
        <v>63</v>
      </c>
      <c r="T49" s="101" t="s">
        <v>63</v>
      </c>
      <c r="U49" s="27"/>
      <c r="V49" s="30"/>
      <c r="W49" s="86" t="s">
        <v>207</v>
      </c>
      <c r="Y49" s="131" t="s">
        <v>66</v>
      </c>
      <c r="Z49" s="27" t="s">
        <v>63</v>
      </c>
      <c r="AA49" s="30" t="s">
        <v>207</v>
      </c>
      <c r="AB49" s="22" t="s">
        <v>66</v>
      </c>
      <c r="AC49" s="30"/>
      <c r="AD49" s="22" t="s">
        <v>207</v>
      </c>
      <c r="AE49" s="30" t="s">
        <v>66</v>
      </c>
    </row>
    <row r="50" spans="1:31" x14ac:dyDescent="0.2">
      <c r="A50" s="14">
        <v>6</v>
      </c>
      <c r="B50" t="s">
        <v>67</v>
      </c>
      <c r="C50" t="s">
        <v>64</v>
      </c>
      <c r="D50" t="s">
        <v>66</v>
      </c>
      <c r="E50" s="25" t="s">
        <v>64</v>
      </c>
      <c r="F50" s="27"/>
      <c r="G50" s="27"/>
      <c r="H50" s="48" t="s">
        <v>66</v>
      </c>
      <c r="I50" s="27"/>
      <c r="J50" s="30"/>
      <c r="K50" s="22" t="s">
        <v>71</v>
      </c>
      <c r="L50" t="s">
        <v>66</v>
      </c>
      <c r="M50" s="48" t="s">
        <v>66</v>
      </c>
      <c r="N50" s="30"/>
      <c r="O50" s="22" t="s">
        <v>66</v>
      </c>
      <c r="Q50" s="30"/>
      <c r="R50" s="86" t="s">
        <v>62</v>
      </c>
      <c r="T50" s="101" t="s">
        <v>63</v>
      </c>
      <c r="U50" s="27"/>
      <c r="V50" s="30"/>
      <c r="W50" s="86" t="s">
        <v>63</v>
      </c>
      <c r="Y50" s="131" t="s">
        <v>66</v>
      </c>
      <c r="Z50" s="27" t="s">
        <v>63</v>
      </c>
      <c r="AA50" s="30"/>
      <c r="AB50" s="22" t="s">
        <v>62</v>
      </c>
      <c r="AC50" s="30"/>
      <c r="AD50" s="22" t="s">
        <v>66</v>
      </c>
      <c r="AE50" s="30"/>
    </row>
    <row r="51" spans="1:31" x14ac:dyDescent="0.2">
      <c r="A51" s="14">
        <v>6.5</v>
      </c>
      <c r="B51" t="s">
        <v>67</v>
      </c>
      <c r="C51" t="s">
        <v>64</v>
      </c>
      <c r="E51" s="25" t="s">
        <v>64</v>
      </c>
      <c r="F51" s="27"/>
      <c r="G51" s="27"/>
      <c r="H51" s="48" t="s">
        <v>62</v>
      </c>
      <c r="I51" s="27"/>
      <c r="J51" s="30"/>
      <c r="K51" s="22" t="s">
        <v>66</v>
      </c>
      <c r="M51" s="48" t="s">
        <v>71</v>
      </c>
      <c r="N51" s="30"/>
      <c r="O51" s="22" t="s">
        <v>63</v>
      </c>
      <c r="Q51" s="30"/>
      <c r="R51" s="86" t="s">
        <v>62</v>
      </c>
      <c r="T51" s="101" t="s">
        <v>63</v>
      </c>
      <c r="U51" s="27"/>
      <c r="V51" s="30"/>
      <c r="W51" s="86" t="s">
        <v>62</v>
      </c>
      <c r="Y51" s="131" t="s">
        <v>62</v>
      </c>
      <c r="Z51" s="27"/>
      <c r="AA51" s="30"/>
      <c r="AB51" s="22" t="s">
        <v>63</v>
      </c>
      <c r="AC51" s="30"/>
      <c r="AD51" s="22" t="s">
        <v>63</v>
      </c>
      <c r="AE51" s="30"/>
    </row>
    <row r="52" spans="1:31" x14ac:dyDescent="0.2">
      <c r="A52" s="14">
        <v>7</v>
      </c>
      <c r="B52" t="s">
        <v>67</v>
      </c>
      <c r="E52" s="25" t="s">
        <v>64</v>
      </c>
      <c r="F52" s="27"/>
      <c r="G52" s="27"/>
      <c r="H52" s="48" t="s">
        <v>66</v>
      </c>
      <c r="I52" s="27" t="s">
        <v>71</v>
      </c>
      <c r="J52" s="30"/>
      <c r="K52" s="22" t="s">
        <v>66</v>
      </c>
      <c r="M52" s="48" t="s">
        <v>62</v>
      </c>
      <c r="N52" s="30"/>
      <c r="O52" s="22" t="s">
        <v>63</v>
      </c>
      <c r="Q52" s="30"/>
      <c r="R52" s="86" t="s">
        <v>62</v>
      </c>
      <c r="T52" s="101" t="s">
        <v>62</v>
      </c>
      <c r="U52" s="27"/>
      <c r="V52" s="30"/>
      <c r="W52" s="86" t="s">
        <v>62</v>
      </c>
      <c r="Y52" s="131" t="s">
        <v>63</v>
      </c>
      <c r="Z52" s="27"/>
      <c r="AA52" s="30"/>
      <c r="AB52" s="22" t="s">
        <v>66</v>
      </c>
      <c r="AC52" s="30"/>
      <c r="AD52" s="22" t="s">
        <v>62</v>
      </c>
      <c r="AE52" s="30"/>
    </row>
    <row r="53" spans="1:31" x14ac:dyDescent="0.2">
      <c r="A53" s="14">
        <v>7.5</v>
      </c>
      <c r="B53" t="s">
        <v>67</v>
      </c>
      <c r="E53" s="25" t="s">
        <v>64</v>
      </c>
      <c r="F53" s="27"/>
      <c r="G53" s="27"/>
      <c r="H53" s="48" t="s">
        <v>66</v>
      </c>
      <c r="I53" s="27"/>
      <c r="J53" s="30"/>
      <c r="K53" s="22" t="s">
        <v>66</v>
      </c>
      <c r="M53" s="48" t="s">
        <v>66</v>
      </c>
      <c r="N53" s="30"/>
      <c r="O53" s="22" t="s">
        <v>68</v>
      </c>
      <c r="Q53" s="30"/>
      <c r="R53" s="86" t="s">
        <v>62</v>
      </c>
      <c r="T53" s="101" t="s">
        <v>62</v>
      </c>
      <c r="U53" s="27"/>
      <c r="V53" s="30"/>
      <c r="W53" s="86" t="s">
        <v>62</v>
      </c>
      <c r="Y53" s="131" t="s">
        <v>63</v>
      </c>
      <c r="Z53" s="27"/>
      <c r="AA53" s="30"/>
      <c r="AB53" s="22" t="s">
        <v>62</v>
      </c>
      <c r="AC53" s="30"/>
      <c r="AD53" s="22" t="s">
        <v>63</v>
      </c>
      <c r="AE53" s="30"/>
    </row>
    <row r="54" spans="1:31" x14ac:dyDescent="0.2">
      <c r="A54" s="14">
        <v>8</v>
      </c>
      <c r="B54" t="s">
        <v>64</v>
      </c>
      <c r="E54" s="25" t="s">
        <v>64</v>
      </c>
      <c r="F54" s="27" t="s">
        <v>66</v>
      </c>
      <c r="G54" s="27"/>
      <c r="H54" s="48" t="s">
        <v>66</v>
      </c>
      <c r="I54" s="27"/>
      <c r="J54" s="30"/>
      <c r="K54" s="22" t="s">
        <v>66</v>
      </c>
      <c r="M54" s="48" t="s">
        <v>66</v>
      </c>
      <c r="N54" s="30"/>
      <c r="O54" s="22" t="s">
        <v>63</v>
      </c>
      <c r="Q54" s="30"/>
      <c r="R54" s="86" t="s">
        <v>62</v>
      </c>
      <c r="T54" s="101" t="s">
        <v>63</v>
      </c>
      <c r="U54" s="27"/>
      <c r="V54" s="30"/>
      <c r="W54" s="86" t="s">
        <v>63</v>
      </c>
      <c r="X54" t="s">
        <v>71</v>
      </c>
      <c r="Y54" s="131" t="s">
        <v>66</v>
      </c>
      <c r="Z54" s="129" t="s">
        <v>63</v>
      </c>
      <c r="AA54" s="30"/>
      <c r="AB54" s="22" t="s">
        <v>66</v>
      </c>
      <c r="AC54" s="49" t="s">
        <v>63</v>
      </c>
      <c r="AD54" s="22" t="s">
        <v>62</v>
      </c>
      <c r="AE54" s="30"/>
    </row>
    <row r="55" spans="1:31" x14ac:dyDescent="0.2">
      <c r="A55" s="14">
        <v>8.5</v>
      </c>
      <c r="B55" t="s">
        <v>67</v>
      </c>
      <c r="C55" t="s">
        <v>64</v>
      </c>
      <c r="E55" s="25" t="s">
        <v>64</v>
      </c>
      <c r="F55" s="27"/>
      <c r="G55" s="27"/>
      <c r="H55" s="48" t="s">
        <v>66</v>
      </c>
      <c r="I55" s="27" t="s">
        <v>71</v>
      </c>
      <c r="J55" s="30"/>
      <c r="K55" s="22" t="s">
        <v>66</v>
      </c>
      <c r="M55" s="48" t="s">
        <v>62</v>
      </c>
      <c r="N55" s="30"/>
      <c r="O55" s="22" t="s">
        <v>63</v>
      </c>
      <c r="P55" s="22" t="s">
        <v>71</v>
      </c>
      <c r="Q55" s="30"/>
      <c r="R55" s="86" t="s">
        <v>62</v>
      </c>
      <c r="T55" s="101" t="s">
        <v>63</v>
      </c>
      <c r="U55" s="27"/>
      <c r="V55" s="30"/>
      <c r="W55" s="86" t="s">
        <v>63</v>
      </c>
      <c r="Y55" s="131" t="s">
        <v>63</v>
      </c>
      <c r="Z55" s="27"/>
      <c r="AA55" s="30"/>
      <c r="AB55" s="22" t="s">
        <v>66</v>
      </c>
      <c r="AC55" s="30" t="s">
        <v>63</v>
      </c>
      <c r="AD55" s="22" t="s">
        <v>62</v>
      </c>
      <c r="AE55" s="30"/>
    </row>
    <row r="56" spans="1:31" x14ac:dyDescent="0.2">
      <c r="A56" s="14">
        <v>9</v>
      </c>
      <c r="B56" t="s">
        <v>69</v>
      </c>
      <c r="E56" s="25" t="s">
        <v>62</v>
      </c>
      <c r="F56" s="27"/>
      <c r="G56" s="27"/>
      <c r="H56" s="48" t="s">
        <v>66</v>
      </c>
      <c r="I56" s="27" t="s">
        <v>71</v>
      </c>
      <c r="J56" s="30" t="s">
        <v>69</v>
      </c>
      <c r="K56" s="22" t="s">
        <v>71</v>
      </c>
      <c r="L56" s="22" t="s">
        <v>69</v>
      </c>
      <c r="M56" s="48" t="s">
        <v>63</v>
      </c>
      <c r="N56" s="30"/>
      <c r="O56" s="22" t="s">
        <v>63</v>
      </c>
      <c r="Q56" s="30"/>
      <c r="R56" s="86" t="s">
        <v>62</v>
      </c>
      <c r="T56" s="101" t="s">
        <v>63</v>
      </c>
      <c r="U56" s="27"/>
      <c r="V56" s="30"/>
      <c r="W56" s="86" t="s">
        <v>63</v>
      </c>
      <c r="Y56" s="131" t="s">
        <v>63</v>
      </c>
      <c r="Z56" s="27"/>
      <c r="AA56" s="30"/>
      <c r="AB56" s="22" t="s">
        <v>63</v>
      </c>
      <c r="AC56" s="30"/>
      <c r="AD56" s="22" t="s">
        <v>66</v>
      </c>
      <c r="AE56" s="30"/>
    </row>
    <row r="57" spans="1:31" x14ac:dyDescent="0.2">
      <c r="A57" s="14">
        <v>9.5</v>
      </c>
      <c r="B57" t="s">
        <v>67</v>
      </c>
      <c r="C57" t="s">
        <v>64</v>
      </c>
      <c r="E57" s="25" t="s">
        <v>64</v>
      </c>
      <c r="F57" s="27"/>
      <c r="G57" s="27"/>
      <c r="H57" s="48" t="s">
        <v>66</v>
      </c>
      <c r="I57" s="27" t="s">
        <v>71</v>
      </c>
      <c r="J57" s="30"/>
      <c r="K57" s="22" t="s">
        <v>71</v>
      </c>
      <c r="L57" s="22" t="s">
        <v>66</v>
      </c>
      <c r="M57" s="48" t="s">
        <v>66</v>
      </c>
      <c r="N57" s="30"/>
      <c r="O57" s="22" t="s">
        <v>63</v>
      </c>
      <c r="Q57" s="30"/>
      <c r="R57" s="86" t="s">
        <v>63</v>
      </c>
      <c r="T57" s="101" t="s">
        <v>63</v>
      </c>
      <c r="U57" s="27"/>
      <c r="V57" s="30"/>
      <c r="W57" s="86" t="s">
        <v>63</v>
      </c>
      <c r="Y57" s="131" t="s">
        <v>62</v>
      </c>
      <c r="Z57" s="27"/>
      <c r="AA57" s="30"/>
      <c r="AB57" s="22" t="s">
        <v>63</v>
      </c>
      <c r="AC57" s="30"/>
      <c r="AD57" t="s">
        <v>101</v>
      </c>
      <c r="AE57" s="30"/>
    </row>
    <row r="58" spans="1:31" x14ac:dyDescent="0.2">
      <c r="A58" s="14">
        <v>10</v>
      </c>
      <c r="B58" t="s">
        <v>67</v>
      </c>
      <c r="C58" t="s">
        <v>64</v>
      </c>
      <c r="E58" s="25" t="s">
        <v>64</v>
      </c>
      <c r="F58" s="27"/>
      <c r="G58" s="27"/>
      <c r="H58" s="48" t="s">
        <v>71</v>
      </c>
      <c r="I58" s="27"/>
      <c r="J58" s="30"/>
      <c r="K58" s="22" t="s">
        <v>62</v>
      </c>
      <c r="M58" s="48" t="s">
        <v>66</v>
      </c>
      <c r="N58" s="30"/>
      <c r="O58" s="22" t="s">
        <v>63</v>
      </c>
      <c r="P58" s="22" t="s">
        <v>66</v>
      </c>
      <c r="Q58" s="30"/>
      <c r="R58" s="86" t="s">
        <v>66</v>
      </c>
      <c r="T58" s="101" t="s">
        <v>63</v>
      </c>
      <c r="U58" s="27"/>
      <c r="V58" s="30"/>
      <c r="W58" s="86" t="s">
        <v>62</v>
      </c>
      <c r="Y58" s="131" t="s">
        <v>63</v>
      </c>
      <c r="Z58" s="27"/>
      <c r="AA58" s="30"/>
      <c r="AB58" s="22" t="s">
        <v>66</v>
      </c>
      <c r="AC58" s="30"/>
      <c r="AD58" t="s">
        <v>66</v>
      </c>
      <c r="AE58" s="30" t="s">
        <v>63</v>
      </c>
    </row>
    <row r="59" spans="1:31" x14ac:dyDescent="0.2">
      <c r="A59" s="14">
        <v>10.5</v>
      </c>
      <c r="B59" t="s">
        <v>64</v>
      </c>
      <c r="E59" s="25" t="s">
        <v>62</v>
      </c>
      <c r="F59" s="27"/>
      <c r="G59" s="27"/>
      <c r="H59" s="48" t="s">
        <v>62</v>
      </c>
      <c r="I59" s="27"/>
      <c r="J59" s="30"/>
      <c r="K59" s="22" t="s">
        <v>71</v>
      </c>
      <c r="M59" s="48" t="s">
        <v>66</v>
      </c>
      <c r="N59" s="30"/>
      <c r="O59" s="22" t="s">
        <v>63</v>
      </c>
      <c r="Q59" s="30"/>
      <c r="R59" s="86" t="s">
        <v>62</v>
      </c>
      <c r="T59" s="101" t="s">
        <v>62</v>
      </c>
      <c r="U59" s="27"/>
      <c r="V59" s="30"/>
      <c r="W59" s="86" t="s">
        <v>63</v>
      </c>
      <c r="Y59" s="131" t="s">
        <v>63</v>
      </c>
      <c r="Z59" s="27"/>
      <c r="AA59" s="30"/>
      <c r="AB59" s="22" t="s">
        <v>66</v>
      </c>
      <c r="AC59" s="30"/>
      <c r="AD59" t="s">
        <v>66</v>
      </c>
      <c r="AE59" s="30"/>
    </row>
    <row r="60" spans="1:31" x14ac:dyDescent="0.2">
      <c r="A60" s="14">
        <v>11</v>
      </c>
      <c r="B60" t="s">
        <v>62</v>
      </c>
      <c r="E60" s="25" t="s">
        <v>62</v>
      </c>
      <c r="F60" s="27"/>
      <c r="G60" s="27"/>
      <c r="H60" s="48" t="s">
        <v>62</v>
      </c>
      <c r="I60" s="27"/>
      <c r="J60" s="30"/>
      <c r="K60" s="22" t="s">
        <v>62</v>
      </c>
      <c r="M60" s="48" t="s">
        <v>62</v>
      </c>
      <c r="N60" s="30"/>
      <c r="O60" s="22" t="s">
        <v>63</v>
      </c>
      <c r="Q60" s="30"/>
      <c r="R60" s="86" t="s">
        <v>62</v>
      </c>
      <c r="T60" s="101" t="s">
        <v>62</v>
      </c>
      <c r="U60" s="27"/>
      <c r="V60" s="30"/>
      <c r="W60" s="86" t="s">
        <v>62</v>
      </c>
      <c r="Y60" s="131" t="s">
        <v>63</v>
      </c>
      <c r="Z60" s="27"/>
      <c r="AA60" s="30"/>
      <c r="AB60" s="22" t="s">
        <v>62</v>
      </c>
      <c r="AC60" s="30"/>
      <c r="AD60" t="s">
        <v>63</v>
      </c>
      <c r="AE60" s="30"/>
    </row>
    <row r="61" spans="1:31" x14ac:dyDescent="0.2">
      <c r="A61" s="14">
        <v>11.5</v>
      </c>
      <c r="B61" t="s">
        <v>67</v>
      </c>
      <c r="C61" t="s">
        <v>64</v>
      </c>
      <c r="E61" s="25" t="s">
        <v>62</v>
      </c>
      <c r="F61" s="27"/>
      <c r="G61" s="27"/>
      <c r="H61" s="48" t="s">
        <v>62</v>
      </c>
      <c r="I61" s="27"/>
      <c r="J61" s="30"/>
      <c r="K61" s="22" t="s">
        <v>62</v>
      </c>
      <c r="M61" s="48" t="s">
        <v>63</v>
      </c>
      <c r="N61" s="30"/>
      <c r="O61" s="22" t="s">
        <v>63</v>
      </c>
      <c r="Q61" s="30"/>
      <c r="R61" s="86" t="s">
        <v>62</v>
      </c>
      <c r="T61" s="101" t="s">
        <v>62</v>
      </c>
      <c r="U61" s="27"/>
      <c r="V61" s="30"/>
      <c r="W61" s="86" t="s">
        <v>62</v>
      </c>
      <c r="Y61" s="131" t="s">
        <v>62</v>
      </c>
      <c r="Z61" s="27"/>
      <c r="AA61" s="30"/>
      <c r="AB61" s="22" t="s">
        <v>62</v>
      </c>
      <c r="AC61" s="30"/>
      <c r="AD61" t="s">
        <v>63</v>
      </c>
      <c r="AE61" s="30"/>
    </row>
    <row r="62" spans="1:31" x14ac:dyDescent="0.2">
      <c r="A62" s="14">
        <v>12</v>
      </c>
      <c r="B62" t="s">
        <v>67</v>
      </c>
      <c r="C62" t="s">
        <v>64</v>
      </c>
      <c r="E62" s="25" t="s">
        <v>64</v>
      </c>
      <c r="F62" s="22" t="s">
        <v>68</v>
      </c>
      <c r="G62" s="27"/>
      <c r="H62" s="48" t="s">
        <v>68</v>
      </c>
      <c r="I62" s="27"/>
      <c r="J62" s="30"/>
      <c r="K62" s="22" t="s">
        <v>62</v>
      </c>
      <c r="M62" s="48" t="s">
        <v>63</v>
      </c>
      <c r="N62" s="30"/>
      <c r="O62" s="22" t="s">
        <v>63</v>
      </c>
      <c r="Q62" s="30"/>
      <c r="R62" s="86" t="s">
        <v>62</v>
      </c>
      <c r="T62" s="101" t="s">
        <v>62</v>
      </c>
      <c r="U62" s="27"/>
      <c r="V62" s="30"/>
      <c r="W62" s="86" t="s">
        <v>62</v>
      </c>
      <c r="Y62" s="131" t="s">
        <v>62</v>
      </c>
      <c r="Z62" s="27"/>
      <c r="AA62" s="30"/>
      <c r="AB62" s="22" t="s">
        <v>62</v>
      </c>
      <c r="AC62" s="30"/>
      <c r="AD62" t="s">
        <v>63</v>
      </c>
      <c r="AE62" s="30"/>
    </row>
    <row r="63" spans="1:31" x14ac:dyDescent="0.2">
      <c r="A63" s="14">
        <v>12.5</v>
      </c>
      <c r="B63" t="s">
        <v>67</v>
      </c>
      <c r="C63" t="s">
        <v>64</v>
      </c>
      <c r="E63" s="25" t="s">
        <v>64</v>
      </c>
      <c r="F63" s="27"/>
      <c r="G63" s="27"/>
      <c r="H63" s="48" t="s">
        <v>62</v>
      </c>
      <c r="I63" s="27"/>
      <c r="J63" s="30"/>
      <c r="K63" s="22" t="s">
        <v>62</v>
      </c>
      <c r="M63" s="48" t="s">
        <v>63</v>
      </c>
      <c r="N63" s="30"/>
      <c r="O63" s="22" t="s">
        <v>63</v>
      </c>
      <c r="Q63" s="30"/>
      <c r="R63" s="86" t="s">
        <v>62</v>
      </c>
      <c r="T63" s="101" t="s">
        <v>62</v>
      </c>
      <c r="U63" s="27"/>
      <c r="V63" s="30"/>
      <c r="W63" s="86" t="s">
        <v>62</v>
      </c>
      <c r="Y63" s="131" t="s">
        <v>62</v>
      </c>
      <c r="Z63" s="27"/>
      <c r="AA63" s="30"/>
      <c r="AB63" s="22" t="s">
        <v>62</v>
      </c>
      <c r="AC63" s="30"/>
      <c r="AD63" t="s">
        <v>63</v>
      </c>
      <c r="AE63" s="30"/>
    </row>
    <row r="64" spans="1:31" x14ac:dyDescent="0.2">
      <c r="A64" s="14">
        <v>13</v>
      </c>
      <c r="B64" t="s">
        <v>64</v>
      </c>
      <c r="C64" t="s">
        <v>71</v>
      </c>
      <c r="E64" s="25" t="s">
        <v>64</v>
      </c>
      <c r="F64" s="27"/>
      <c r="G64" s="27"/>
      <c r="H64" s="48" t="s">
        <v>62</v>
      </c>
      <c r="I64" s="27"/>
      <c r="J64" s="30"/>
      <c r="K64" s="22" t="s">
        <v>71</v>
      </c>
      <c r="L64" t="s">
        <v>63</v>
      </c>
      <c r="M64" s="48" t="s">
        <v>62</v>
      </c>
      <c r="N64" s="30"/>
      <c r="O64" s="22" t="s">
        <v>63</v>
      </c>
      <c r="Q64" s="30"/>
      <c r="R64" s="86" t="s">
        <v>62</v>
      </c>
      <c r="T64" s="101" t="s">
        <v>62</v>
      </c>
      <c r="U64" s="27"/>
      <c r="V64" s="30"/>
      <c r="W64" s="86" t="s">
        <v>62</v>
      </c>
      <c r="Y64" s="131" t="s">
        <v>62</v>
      </c>
      <c r="Z64" s="27"/>
      <c r="AA64" s="30"/>
      <c r="AB64" s="22" t="s">
        <v>63</v>
      </c>
      <c r="AC64" s="30"/>
      <c r="AD64" t="s">
        <v>63</v>
      </c>
      <c r="AE64" s="30"/>
    </row>
    <row r="65" spans="1:31" x14ac:dyDescent="0.2">
      <c r="A65" s="14">
        <v>13.5</v>
      </c>
      <c r="B65" t="s">
        <v>67</v>
      </c>
      <c r="C65" t="s">
        <v>64</v>
      </c>
      <c r="E65" s="25" t="s">
        <v>64</v>
      </c>
      <c r="F65" s="27"/>
      <c r="G65" s="27"/>
      <c r="H65" s="48" t="s">
        <v>68</v>
      </c>
      <c r="I65" s="27"/>
      <c r="J65" s="30"/>
      <c r="K65" s="22" t="s">
        <v>62</v>
      </c>
      <c r="M65" s="48" t="s">
        <v>71</v>
      </c>
      <c r="N65" s="30"/>
      <c r="O65" s="22" t="s">
        <v>63</v>
      </c>
      <c r="Q65" s="30"/>
      <c r="R65" s="86" t="s">
        <v>62</v>
      </c>
      <c r="T65" s="101" t="s">
        <v>62</v>
      </c>
      <c r="U65" s="27"/>
      <c r="V65" s="30"/>
      <c r="W65" s="86" t="s">
        <v>62</v>
      </c>
      <c r="Y65" s="131" t="s">
        <v>62</v>
      </c>
      <c r="Z65" s="27"/>
      <c r="AA65" s="30"/>
      <c r="AB65" s="22" t="s">
        <v>62</v>
      </c>
      <c r="AC65" s="30"/>
      <c r="AD65" t="s">
        <v>63</v>
      </c>
      <c r="AE65" s="30"/>
    </row>
    <row r="66" spans="1:31" x14ac:dyDescent="0.2">
      <c r="A66" s="14">
        <v>14</v>
      </c>
      <c r="B66" t="s">
        <v>67</v>
      </c>
      <c r="E66" s="25" t="s">
        <v>62</v>
      </c>
      <c r="F66" s="27"/>
      <c r="G66" s="27"/>
      <c r="H66" s="48" t="s">
        <v>62</v>
      </c>
      <c r="I66" s="27"/>
      <c r="J66" s="30"/>
      <c r="K66" s="22" t="s">
        <v>62</v>
      </c>
      <c r="M66" s="48" t="s">
        <v>62</v>
      </c>
      <c r="N66" s="30"/>
      <c r="O66" s="22" t="s">
        <v>62</v>
      </c>
      <c r="Q66" s="30"/>
      <c r="R66" s="86" t="s">
        <v>62</v>
      </c>
      <c r="T66" s="101" t="s">
        <v>63</v>
      </c>
      <c r="U66" s="27"/>
      <c r="V66" s="30"/>
      <c r="W66" s="86" t="s">
        <v>62</v>
      </c>
      <c r="Y66" s="131" t="s">
        <v>62</v>
      </c>
      <c r="Z66" s="27"/>
      <c r="AA66" s="30"/>
      <c r="AB66" s="22" t="s">
        <v>62</v>
      </c>
      <c r="AC66" s="30"/>
      <c r="AD66" t="s">
        <v>63</v>
      </c>
      <c r="AE66" s="30"/>
    </row>
    <row r="67" spans="1:31" x14ac:dyDescent="0.2">
      <c r="A67" s="14">
        <v>14.5</v>
      </c>
      <c r="B67" t="s">
        <v>67</v>
      </c>
      <c r="E67" s="25" t="s">
        <v>62</v>
      </c>
      <c r="F67" s="27"/>
      <c r="G67" s="27"/>
      <c r="H67" s="48" t="s">
        <v>62</v>
      </c>
      <c r="I67" s="27"/>
      <c r="J67" s="30"/>
      <c r="K67" s="22" t="s">
        <v>63</v>
      </c>
      <c r="M67" s="48" t="s">
        <v>63</v>
      </c>
      <c r="N67" s="30" t="s">
        <v>66</v>
      </c>
      <c r="O67" s="22" t="s">
        <v>63</v>
      </c>
      <c r="Q67" s="30"/>
      <c r="R67" s="86" t="s">
        <v>62</v>
      </c>
      <c r="T67" s="101" t="s">
        <v>63</v>
      </c>
      <c r="U67" s="27"/>
      <c r="V67" s="30"/>
      <c r="W67" s="86" t="s">
        <v>62</v>
      </c>
      <c r="Y67" s="131" t="s">
        <v>62</v>
      </c>
      <c r="Z67" s="27"/>
      <c r="AA67" s="30"/>
      <c r="AB67" s="22" t="s">
        <v>62</v>
      </c>
      <c r="AC67" s="30"/>
      <c r="AD67" t="s">
        <v>62</v>
      </c>
      <c r="AE67" s="30"/>
    </row>
    <row r="68" spans="1:31" x14ac:dyDescent="0.2">
      <c r="A68" s="14">
        <v>15</v>
      </c>
      <c r="B68" t="s">
        <v>67</v>
      </c>
      <c r="E68" s="25" t="s">
        <v>62</v>
      </c>
      <c r="F68" s="27"/>
      <c r="G68" s="27"/>
      <c r="H68" s="48" t="s">
        <v>71</v>
      </c>
      <c r="I68" s="27"/>
      <c r="J68" s="30"/>
      <c r="K68" s="22" t="s">
        <v>62</v>
      </c>
      <c r="M68" s="48" t="s">
        <v>62</v>
      </c>
      <c r="N68" s="30"/>
      <c r="O68" s="22" t="s">
        <v>63</v>
      </c>
      <c r="Q68" s="30"/>
      <c r="R68" s="86" t="s">
        <v>62</v>
      </c>
      <c r="T68" s="101" t="s">
        <v>63</v>
      </c>
      <c r="U68" s="27"/>
      <c r="V68" s="30"/>
      <c r="W68" s="86" t="s">
        <v>62</v>
      </c>
      <c r="Y68" s="131" t="s">
        <v>62</v>
      </c>
      <c r="Z68" s="27"/>
      <c r="AA68" s="30"/>
      <c r="AB68" s="22" t="s">
        <v>62</v>
      </c>
      <c r="AC68" s="30"/>
      <c r="AD68" t="s">
        <v>62</v>
      </c>
      <c r="AE68" s="30"/>
    </row>
    <row r="69" spans="1:31" x14ac:dyDescent="0.2">
      <c r="A69" s="14">
        <v>15.5</v>
      </c>
      <c r="B69" t="s">
        <v>67</v>
      </c>
      <c r="E69" s="25" t="s">
        <v>64</v>
      </c>
      <c r="F69" s="27" t="s">
        <v>68</v>
      </c>
      <c r="G69" s="27"/>
      <c r="H69" s="48" t="s">
        <v>71</v>
      </c>
      <c r="I69" s="27"/>
      <c r="J69" s="30"/>
      <c r="K69" s="22" t="s">
        <v>63</v>
      </c>
      <c r="M69" s="48" t="s">
        <v>63</v>
      </c>
      <c r="N69" s="30"/>
      <c r="O69" s="22" t="s">
        <v>62</v>
      </c>
      <c r="Q69" s="30"/>
      <c r="R69" s="86" t="s">
        <v>62</v>
      </c>
      <c r="T69" s="101" t="s">
        <v>63</v>
      </c>
      <c r="U69" s="27"/>
      <c r="V69" s="30"/>
      <c r="W69" s="86" t="s">
        <v>63</v>
      </c>
      <c r="Y69" s="131" t="s">
        <v>66</v>
      </c>
      <c r="Z69" s="27"/>
      <c r="AA69" s="30"/>
      <c r="AB69" s="22" t="s">
        <v>62</v>
      </c>
      <c r="AC69" s="30"/>
      <c r="AD69" t="s">
        <v>66</v>
      </c>
      <c r="AE69" s="30"/>
    </row>
    <row r="70" spans="1:31" x14ac:dyDescent="0.2">
      <c r="A70" s="14">
        <v>16</v>
      </c>
      <c r="B70" t="s">
        <v>67</v>
      </c>
      <c r="C70" t="s">
        <v>64</v>
      </c>
      <c r="E70" s="25" t="s">
        <v>64</v>
      </c>
      <c r="F70" s="27"/>
      <c r="G70" s="27"/>
      <c r="H70" s="48" t="s">
        <v>71</v>
      </c>
      <c r="I70" s="27"/>
      <c r="J70" s="30"/>
      <c r="K70" s="22" t="s">
        <v>71</v>
      </c>
      <c r="M70" s="48" t="s">
        <v>63</v>
      </c>
      <c r="N70" s="30"/>
      <c r="O70" s="22" t="s">
        <v>63</v>
      </c>
      <c r="P70" s="22" t="s">
        <v>71</v>
      </c>
      <c r="Q70" s="30"/>
      <c r="R70" s="86" t="s">
        <v>62</v>
      </c>
      <c r="T70" s="101" t="s">
        <v>63</v>
      </c>
      <c r="U70" s="27"/>
      <c r="V70" s="30"/>
      <c r="W70" s="86" t="s">
        <v>63</v>
      </c>
      <c r="Y70" s="131" t="s">
        <v>66</v>
      </c>
      <c r="Z70" s="27" t="s">
        <v>63</v>
      </c>
      <c r="AA70" s="30"/>
      <c r="AB70" s="22" t="s">
        <v>63</v>
      </c>
      <c r="AC70" s="30"/>
      <c r="AD70" s="22" t="s">
        <v>62</v>
      </c>
      <c r="AE70" s="30"/>
    </row>
    <row r="71" spans="1:31" x14ac:dyDescent="0.2">
      <c r="A71" s="14">
        <v>16.5</v>
      </c>
      <c r="B71" t="s">
        <v>67</v>
      </c>
      <c r="C71" t="s">
        <v>64</v>
      </c>
      <c r="E71" s="25" t="s">
        <v>64</v>
      </c>
      <c r="F71" s="27"/>
      <c r="G71" s="27"/>
      <c r="H71" s="48" t="s">
        <v>71</v>
      </c>
      <c r="I71" s="27"/>
      <c r="J71" s="30"/>
      <c r="K71" s="22" t="s">
        <v>62</v>
      </c>
      <c r="M71" s="48" t="s">
        <v>63</v>
      </c>
      <c r="N71" s="30"/>
      <c r="O71" s="22" t="s">
        <v>63</v>
      </c>
      <c r="Q71" s="30"/>
      <c r="R71" s="86" t="s">
        <v>62</v>
      </c>
      <c r="T71" s="101" t="s">
        <v>63</v>
      </c>
      <c r="U71" s="27"/>
      <c r="V71" s="30"/>
      <c r="W71" s="86" t="s">
        <v>66</v>
      </c>
      <c r="X71" t="s">
        <v>63</v>
      </c>
      <c r="Y71" s="131" t="s">
        <v>62</v>
      </c>
      <c r="Z71" s="27"/>
      <c r="AA71" s="30"/>
      <c r="AB71" s="22" t="s">
        <v>66</v>
      </c>
      <c r="AC71" s="30"/>
      <c r="AD71" s="22" t="s">
        <v>63</v>
      </c>
      <c r="AE71" s="30"/>
    </row>
    <row r="72" spans="1:31" x14ac:dyDescent="0.2">
      <c r="A72" s="14">
        <v>17</v>
      </c>
      <c r="B72" t="s">
        <v>67</v>
      </c>
      <c r="C72" t="s">
        <v>64</v>
      </c>
      <c r="E72" s="25" t="s">
        <v>64</v>
      </c>
      <c r="F72" s="27"/>
      <c r="G72" s="27"/>
      <c r="H72" s="48" t="s">
        <v>68</v>
      </c>
      <c r="I72" s="27"/>
      <c r="J72" s="30"/>
      <c r="K72" s="22" t="s">
        <v>62</v>
      </c>
      <c r="M72" s="48" t="s">
        <v>62</v>
      </c>
      <c r="N72" s="30"/>
      <c r="O72" s="22" t="s">
        <v>63</v>
      </c>
      <c r="Q72" s="30"/>
      <c r="R72" s="86" t="s">
        <v>62</v>
      </c>
      <c r="T72" s="101" t="s">
        <v>62</v>
      </c>
      <c r="U72" s="27"/>
      <c r="V72" s="30"/>
      <c r="W72" s="86" t="s">
        <v>63</v>
      </c>
      <c r="Y72" s="131" t="s">
        <v>63</v>
      </c>
      <c r="Z72" s="27"/>
      <c r="AA72" s="30"/>
      <c r="AB72" s="22" t="s">
        <v>63</v>
      </c>
      <c r="AC72" s="30"/>
      <c r="AD72" s="22" t="s">
        <v>62</v>
      </c>
      <c r="AE72" s="30"/>
    </row>
    <row r="73" spans="1:31" x14ac:dyDescent="0.2">
      <c r="A73" s="14">
        <v>17.5</v>
      </c>
      <c r="B73" t="s">
        <v>64</v>
      </c>
      <c r="C73" t="s">
        <v>69</v>
      </c>
      <c r="E73" s="25" t="s">
        <v>64</v>
      </c>
      <c r="F73" s="27"/>
      <c r="G73" s="27"/>
      <c r="H73" s="48" t="s">
        <v>71</v>
      </c>
      <c r="I73" s="27"/>
      <c r="J73" s="30"/>
      <c r="K73" s="22" t="s">
        <v>62</v>
      </c>
      <c r="M73" s="48" t="s">
        <v>62</v>
      </c>
      <c r="N73" s="30"/>
      <c r="O73" s="22" t="s">
        <v>63</v>
      </c>
      <c r="Q73" s="30"/>
      <c r="R73" s="86" t="s">
        <v>62</v>
      </c>
      <c r="T73" s="101" t="s">
        <v>63</v>
      </c>
      <c r="U73" s="27"/>
      <c r="V73" s="30"/>
      <c r="W73" s="86" t="s">
        <v>62</v>
      </c>
      <c r="Y73" s="131" t="s">
        <v>62</v>
      </c>
      <c r="Z73" s="27"/>
      <c r="AA73" s="30"/>
      <c r="AB73" s="22" t="s">
        <v>66</v>
      </c>
      <c r="AC73" s="30" t="s">
        <v>63</v>
      </c>
      <c r="AD73" s="22" t="s">
        <v>63</v>
      </c>
      <c r="AE73" s="30" t="s">
        <v>66</v>
      </c>
    </row>
    <row r="74" spans="1:31" x14ac:dyDescent="0.2">
      <c r="A74" s="14">
        <v>18</v>
      </c>
      <c r="B74" t="s">
        <v>67</v>
      </c>
      <c r="E74" s="25" t="s">
        <v>64</v>
      </c>
      <c r="F74" s="27"/>
      <c r="G74" s="27"/>
      <c r="H74" s="48" t="s">
        <v>62</v>
      </c>
      <c r="I74" s="27"/>
      <c r="J74" s="30"/>
      <c r="K74" s="22" t="s">
        <v>63</v>
      </c>
      <c r="M74" s="48" t="s">
        <v>63</v>
      </c>
      <c r="N74" s="30"/>
      <c r="O74" s="22" t="s">
        <v>63</v>
      </c>
      <c r="Q74" s="30"/>
      <c r="R74" s="86" t="s">
        <v>62</v>
      </c>
      <c r="T74" s="101" t="s">
        <v>63</v>
      </c>
      <c r="U74" s="27"/>
      <c r="V74" s="30"/>
      <c r="W74" s="86" t="s">
        <v>62</v>
      </c>
      <c r="Y74" s="131" t="s">
        <v>62</v>
      </c>
      <c r="Z74" s="27"/>
      <c r="AA74" s="30"/>
      <c r="AB74" s="22" t="s">
        <v>62</v>
      </c>
      <c r="AC74" s="30"/>
      <c r="AD74" s="22" t="s">
        <v>62</v>
      </c>
      <c r="AE74" s="30"/>
    </row>
    <row r="75" spans="1:31" x14ac:dyDescent="0.2">
      <c r="A75" s="14">
        <v>18.5</v>
      </c>
      <c r="B75" t="s">
        <v>64</v>
      </c>
      <c r="E75" s="25" t="s">
        <v>64</v>
      </c>
      <c r="F75" s="27"/>
      <c r="G75" s="27"/>
      <c r="H75" s="48" t="s">
        <v>62</v>
      </c>
      <c r="I75" s="27"/>
      <c r="J75" s="30"/>
      <c r="K75" s="22" t="s">
        <v>62</v>
      </c>
      <c r="M75" s="48" t="s">
        <v>62</v>
      </c>
      <c r="N75" s="30"/>
      <c r="O75" s="22" t="s">
        <v>63</v>
      </c>
      <c r="Q75" s="30"/>
      <c r="R75" s="86" t="s">
        <v>62</v>
      </c>
      <c r="T75" s="101" t="s">
        <v>63</v>
      </c>
      <c r="U75" s="27"/>
      <c r="V75" s="30"/>
      <c r="W75" s="86" t="s">
        <v>62</v>
      </c>
      <c r="Y75" s="131" t="s">
        <v>62</v>
      </c>
      <c r="Z75" s="27"/>
      <c r="AA75" s="30"/>
      <c r="AB75" s="22" t="s">
        <v>63</v>
      </c>
      <c r="AC75" s="30"/>
      <c r="AD75" s="22" t="s">
        <v>62</v>
      </c>
      <c r="AE75" s="30"/>
    </row>
    <row r="76" spans="1:31" x14ac:dyDescent="0.2">
      <c r="A76" s="14">
        <v>19</v>
      </c>
      <c r="B76" t="s">
        <v>67</v>
      </c>
      <c r="C76" t="s">
        <v>64</v>
      </c>
      <c r="E76" s="25" t="s">
        <v>64</v>
      </c>
      <c r="F76" s="27"/>
      <c r="G76" s="27"/>
      <c r="H76" s="48" t="s">
        <v>62</v>
      </c>
      <c r="I76" s="27"/>
      <c r="J76" s="30"/>
      <c r="K76" s="22" t="s">
        <v>71</v>
      </c>
      <c r="M76" s="48" t="s">
        <v>71</v>
      </c>
      <c r="N76" s="30"/>
      <c r="O76" s="22" t="s">
        <v>63</v>
      </c>
      <c r="Q76" s="30"/>
      <c r="R76" s="86" t="s">
        <v>62</v>
      </c>
      <c r="T76" s="101" t="s">
        <v>62</v>
      </c>
      <c r="U76" s="27"/>
      <c r="V76" s="30"/>
      <c r="W76" s="86" t="s">
        <v>62</v>
      </c>
      <c r="Y76" s="131" t="s">
        <v>62</v>
      </c>
      <c r="Z76" s="27"/>
      <c r="AA76" s="30"/>
      <c r="AB76" s="22" t="s">
        <v>62</v>
      </c>
      <c r="AC76" s="30"/>
      <c r="AD76" s="22" t="s">
        <v>63</v>
      </c>
      <c r="AE76" s="30"/>
    </row>
    <row r="77" spans="1:31" x14ac:dyDescent="0.2">
      <c r="A77" s="14">
        <v>19.5</v>
      </c>
      <c r="B77" t="s">
        <v>64</v>
      </c>
      <c r="E77" s="25" t="s">
        <v>64</v>
      </c>
      <c r="F77" s="27"/>
      <c r="G77" s="27"/>
      <c r="H77" s="48" t="s">
        <v>62</v>
      </c>
      <c r="I77" s="27"/>
      <c r="J77" s="30"/>
      <c r="K77" s="22" t="s">
        <v>71</v>
      </c>
      <c r="M77" s="48" t="s">
        <v>63</v>
      </c>
      <c r="N77" s="30"/>
      <c r="O77" s="22" t="s">
        <v>63</v>
      </c>
      <c r="P77" s="22" t="s">
        <v>71</v>
      </c>
      <c r="Q77" s="30"/>
      <c r="R77" s="86" t="s">
        <v>62</v>
      </c>
      <c r="T77" s="101" t="s">
        <v>63</v>
      </c>
      <c r="U77" s="27"/>
      <c r="V77" s="30"/>
      <c r="W77" s="86" t="s">
        <v>63</v>
      </c>
      <c r="Y77" s="131" t="s">
        <v>62</v>
      </c>
      <c r="Z77" s="27"/>
      <c r="AA77" s="30"/>
      <c r="AB77" s="22" t="s">
        <v>62</v>
      </c>
      <c r="AC77" s="30"/>
      <c r="AD77" s="22" t="s">
        <v>62</v>
      </c>
      <c r="AE77" s="30"/>
    </row>
    <row r="78" spans="1:31" x14ac:dyDescent="0.2">
      <c r="A78" s="14">
        <v>20</v>
      </c>
      <c r="B78" t="s">
        <v>64</v>
      </c>
      <c r="E78" s="25" t="s">
        <v>64</v>
      </c>
      <c r="F78" s="27"/>
      <c r="G78" s="27"/>
      <c r="H78" s="48" t="s">
        <v>62</v>
      </c>
      <c r="I78" s="27"/>
      <c r="J78" s="30"/>
      <c r="K78" s="22" t="s">
        <v>71</v>
      </c>
      <c r="M78" s="48" t="s">
        <v>62</v>
      </c>
      <c r="N78" s="30"/>
      <c r="O78" s="22" t="s">
        <v>63</v>
      </c>
      <c r="P78" s="22" t="s">
        <v>71</v>
      </c>
      <c r="Q78" s="30"/>
      <c r="R78" s="86" t="s">
        <v>62</v>
      </c>
      <c r="T78" s="101" t="s">
        <v>63</v>
      </c>
      <c r="U78" s="27"/>
      <c r="V78" s="30"/>
      <c r="W78" s="86" t="s">
        <v>62</v>
      </c>
      <c r="Y78" s="131" t="s">
        <v>62</v>
      </c>
      <c r="Z78" s="27"/>
      <c r="AA78" s="30"/>
      <c r="AB78" s="22" t="s">
        <v>63</v>
      </c>
      <c r="AC78" s="30"/>
      <c r="AD78" s="22" t="s">
        <v>62</v>
      </c>
      <c r="AE78" s="30"/>
    </row>
    <row r="79" spans="1:31" x14ac:dyDescent="0.2">
      <c r="A79" s="14">
        <v>20.5</v>
      </c>
      <c r="B79" t="s">
        <v>62</v>
      </c>
      <c r="E79" s="25" t="s">
        <v>62</v>
      </c>
      <c r="F79" s="27"/>
      <c r="G79" s="27"/>
      <c r="H79" s="48" t="s">
        <v>62</v>
      </c>
      <c r="I79" s="27"/>
      <c r="J79" s="30"/>
      <c r="K79" s="22" t="s">
        <v>71</v>
      </c>
      <c r="M79" s="48" t="s">
        <v>63</v>
      </c>
      <c r="N79" s="30" t="s">
        <v>71</v>
      </c>
      <c r="O79" s="22" t="s">
        <v>62</v>
      </c>
      <c r="Q79" s="30"/>
      <c r="R79" s="86" t="s">
        <v>62</v>
      </c>
      <c r="T79" s="101" t="s">
        <v>63</v>
      </c>
      <c r="U79" s="27"/>
      <c r="V79" s="30"/>
      <c r="W79" s="86" t="s">
        <v>63</v>
      </c>
      <c r="Y79" s="131" t="s">
        <v>63</v>
      </c>
      <c r="Z79" s="27"/>
      <c r="AA79" s="30"/>
      <c r="AB79" s="22" t="s">
        <v>63</v>
      </c>
      <c r="AC79" s="30"/>
      <c r="AD79" s="22" t="s">
        <v>63</v>
      </c>
      <c r="AE79" s="30"/>
    </row>
    <row r="80" spans="1:31" x14ac:dyDescent="0.2">
      <c r="A80" s="14">
        <v>21</v>
      </c>
      <c r="B80" t="s">
        <v>67</v>
      </c>
      <c r="C80" t="s">
        <v>64</v>
      </c>
      <c r="E80" s="25" t="s">
        <v>64</v>
      </c>
      <c r="F80" s="27"/>
      <c r="G80" s="27"/>
      <c r="H80" s="48" t="s">
        <v>62</v>
      </c>
      <c r="I80" s="27"/>
      <c r="J80" s="30"/>
      <c r="K80" s="22" t="s">
        <v>62</v>
      </c>
      <c r="M80" s="48" t="s">
        <v>63</v>
      </c>
      <c r="N80" s="30"/>
      <c r="O80" s="22" t="s">
        <v>63</v>
      </c>
      <c r="Q80" s="30"/>
      <c r="R80" s="86" t="s">
        <v>62</v>
      </c>
      <c r="T80" s="101" t="s">
        <v>63</v>
      </c>
      <c r="U80" s="27"/>
      <c r="V80" s="30"/>
      <c r="W80" s="86" t="s">
        <v>63</v>
      </c>
      <c r="Y80" s="131" t="s">
        <v>62</v>
      </c>
      <c r="Z80" s="27"/>
      <c r="AA80" s="30"/>
      <c r="AB80" s="22" t="s">
        <v>63</v>
      </c>
      <c r="AC80" s="30"/>
      <c r="AD80" s="22" t="s">
        <v>63</v>
      </c>
      <c r="AE80" s="30"/>
    </row>
    <row r="81" spans="1:31" x14ac:dyDescent="0.2">
      <c r="A81" s="14">
        <v>21.5</v>
      </c>
      <c r="B81" t="s">
        <v>67</v>
      </c>
      <c r="C81" t="s">
        <v>64</v>
      </c>
      <c r="E81" s="25" t="s">
        <v>64</v>
      </c>
      <c r="F81" s="27"/>
      <c r="G81" s="27"/>
      <c r="H81" s="48" t="s">
        <v>71</v>
      </c>
      <c r="I81" s="27"/>
      <c r="J81" s="30"/>
      <c r="K81" s="22" t="s">
        <v>62</v>
      </c>
      <c r="M81" s="48" t="s">
        <v>63</v>
      </c>
      <c r="N81" s="30" t="s">
        <v>71</v>
      </c>
      <c r="O81" s="22" t="s">
        <v>63</v>
      </c>
      <c r="Q81" s="30"/>
      <c r="R81" s="86" t="s">
        <v>71</v>
      </c>
      <c r="T81" s="101" t="s">
        <v>62</v>
      </c>
      <c r="U81" s="27"/>
      <c r="V81" s="30"/>
      <c r="W81" s="86" t="s">
        <v>71</v>
      </c>
      <c r="Y81" s="131" t="s">
        <v>62</v>
      </c>
      <c r="Z81" s="27"/>
      <c r="AA81" s="30"/>
      <c r="AB81" s="22" t="s">
        <v>62</v>
      </c>
      <c r="AC81" s="30"/>
      <c r="AD81" s="22" t="s">
        <v>62</v>
      </c>
      <c r="AE81" s="30"/>
    </row>
    <row r="82" spans="1:31" x14ac:dyDescent="0.2">
      <c r="A82" s="14">
        <v>22</v>
      </c>
      <c r="B82" t="s">
        <v>64</v>
      </c>
      <c r="E82" s="25" t="s">
        <v>64</v>
      </c>
      <c r="F82" s="27" t="s">
        <v>71</v>
      </c>
      <c r="G82" s="27"/>
      <c r="H82" s="48" t="s">
        <v>62</v>
      </c>
      <c r="I82" s="27"/>
      <c r="J82" s="30"/>
      <c r="K82" s="22" t="s">
        <v>62</v>
      </c>
      <c r="M82" s="48" t="s">
        <v>63</v>
      </c>
      <c r="N82" s="30"/>
      <c r="O82" s="22" t="s">
        <v>63</v>
      </c>
      <c r="Q82" s="30"/>
      <c r="R82" s="86" t="s">
        <v>62</v>
      </c>
      <c r="T82" s="101" t="s">
        <v>62</v>
      </c>
      <c r="U82" s="27"/>
      <c r="V82" s="30"/>
      <c r="W82" s="86" t="s">
        <v>62</v>
      </c>
      <c r="Y82" s="131" t="s">
        <v>63</v>
      </c>
      <c r="Z82" s="27"/>
      <c r="AA82" s="30"/>
      <c r="AB82" s="22" t="s">
        <v>63</v>
      </c>
      <c r="AC82" s="30"/>
      <c r="AD82" s="22" t="s">
        <v>63</v>
      </c>
      <c r="AE82" s="30"/>
    </row>
    <row r="83" spans="1:31" x14ac:dyDescent="0.2">
      <c r="A83" s="14">
        <v>22.5</v>
      </c>
      <c r="B83" t="s">
        <v>67</v>
      </c>
      <c r="C83" t="s">
        <v>64</v>
      </c>
      <c r="E83" s="25" t="s">
        <v>64</v>
      </c>
      <c r="F83" s="22" t="s">
        <v>71</v>
      </c>
      <c r="G83" s="27"/>
      <c r="H83" s="48" t="s">
        <v>62</v>
      </c>
      <c r="I83" s="27"/>
      <c r="J83" s="30"/>
      <c r="K83" s="22" t="s">
        <v>71</v>
      </c>
      <c r="M83" s="48" t="s">
        <v>63</v>
      </c>
      <c r="N83" s="30"/>
      <c r="O83" s="22" t="s">
        <v>63</v>
      </c>
      <c r="Q83" s="30"/>
      <c r="R83" s="86" t="s">
        <v>62</v>
      </c>
      <c r="T83" s="101" t="s">
        <v>62</v>
      </c>
      <c r="U83" s="27"/>
      <c r="V83" s="30"/>
      <c r="W83" s="86" t="s">
        <v>62</v>
      </c>
      <c r="Y83" s="131" t="s">
        <v>62</v>
      </c>
      <c r="Z83" s="27"/>
      <c r="AA83" s="30"/>
      <c r="AB83" s="22" t="s">
        <v>62</v>
      </c>
      <c r="AC83" s="30"/>
      <c r="AD83" s="22" t="s">
        <v>62</v>
      </c>
      <c r="AE83" s="30"/>
    </row>
    <row r="84" spans="1:31" x14ac:dyDescent="0.2">
      <c r="A84" s="14">
        <v>23</v>
      </c>
      <c r="B84" t="s">
        <v>67</v>
      </c>
      <c r="E84" s="25" t="s">
        <v>64</v>
      </c>
      <c r="F84" s="27"/>
      <c r="G84" s="27"/>
      <c r="H84" s="48" t="s">
        <v>71</v>
      </c>
      <c r="I84" s="27"/>
      <c r="J84" s="30"/>
      <c r="K84" s="22" t="s">
        <v>71</v>
      </c>
      <c r="M84" s="48" t="s">
        <v>62</v>
      </c>
      <c r="N84" s="30"/>
      <c r="O84" s="22" t="s">
        <v>63</v>
      </c>
      <c r="Q84" s="30"/>
      <c r="R84" s="86" t="s">
        <v>63</v>
      </c>
      <c r="T84" s="101" t="s">
        <v>62</v>
      </c>
      <c r="U84" s="27"/>
      <c r="V84" s="30"/>
      <c r="W84" s="86" t="s">
        <v>62</v>
      </c>
      <c r="Y84" s="131" t="s">
        <v>63</v>
      </c>
      <c r="Z84" s="27"/>
      <c r="AA84" s="30"/>
      <c r="AB84" s="22" t="s">
        <v>62</v>
      </c>
      <c r="AC84" s="30"/>
      <c r="AD84" s="22" t="s">
        <v>63</v>
      </c>
      <c r="AE84" s="30"/>
    </row>
    <row r="85" spans="1:31" x14ac:dyDescent="0.2">
      <c r="A85" s="14">
        <v>23.5</v>
      </c>
      <c r="B85" t="s">
        <v>71</v>
      </c>
      <c r="E85" s="25" t="s">
        <v>64</v>
      </c>
      <c r="F85" s="27"/>
      <c r="G85" s="27"/>
      <c r="H85" s="48" t="s">
        <v>71</v>
      </c>
      <c r="I85" s="27"/>
      <c r="J85" s="30"/>
      <c r="K85" s="22" t="s">
        <v>71</v>
      </c>
      <c r="M85" s="48" t="s">
        <v>63</v>
      </c>
      <c r="N85" s="30"/>
      <c r="O85" s="22" t="s">
        <v>63</v>
      </c>
      <c r="Q85" s="30"/>
      <c r="R85" s="86" t="s">
        <v>62</v>
      </c>
      <c r="T85" s="101" t="s">
        <v>63</v>
      </c>
      <c r="U85" s="27"/>
      <c r="V85" s="30"/>
      <c r="W85" s="86" t="s">
        <v>62</v>
      </c>
      <c r="Y85" s="131" t="s">
        <v>63</v>
      </c>
      <c r="Z85" s="27"/>
      <c r="AA85" s="30"/>
      <c r="AB85" s="22" t="s">
        <v>62</v>
      </c>
      <c r="AC85" s="30"/>
      <c r="AD85" s="22" t="s">
        <v>62</v>
      </c>
      <c r="AE85" s="30"/>
    </row>
    <row r="86" spans="1:31" x14ac:dyDescent="0.2">
      <c r="A86" s="14">
        <v>24</v>
      </c>
      <c r="B86" t="s">
        <v>67</v>
      </c>
      <c r="C86" t="s">
        <v>71</v>
      </c>
      <c r="E86" s="25" t="s">
        <v>64</v>
      </c>
      <c r="F86" s="27"/>
      <c r="G86" s="27"/>
      <c r="H86" s="48" t="s">
        <v>71</v>
      </c>
      <c r="I86" s="27"/>
      <c r="J86" s="30"/>
      <c r="K86" s="22" t="s">
        <v>62</v>
      </c>
      <c r="M86" s="48" t="s">
        <v>71</v>
      </c>
      <c r="N86" s="30"/>
      <c r="O86" s="22" t="s">
        <v>63</v>
      </c>
      <c r="Q86" s="30"/>
      <c r="R86" s="86" t="s">
        <v>62</v>
      </c>
      <c r="T86" s="101" t="s">
        <v>63</v>
      </c>
      <c r="U86" s="27"/>
      <c r="V86" s="30"/>
      <c r="W86" s="86" t="s">
        <v>62</v>
      </c>
      <c r="Y86" s="131" t="s">
        <v>62</v>
      </c>
      <c r="Z86" s="27"/>
      <c r="AA86" s="30"/>
      <c r="AB86" s="22" t="s">
        <v>62</v>
      </c>
      <c r="AC86" s="30"/>
      <c r="AD86" s="22" t="s">
        <v>63</v>
      </c>
      <c r="AE86" s="30"/>
    </row>
    <row r="87" spans="1:31" x14ac:dyDescent="0.2">
      <c r="A87" s="14">
        <v>24.5</v>
      </c>
      <c r="B87" t="s">
        <v>67</v>
      </c>
      <c r="E87" s="25" t="s">
        <v>62</v>
      </c>
      <c r="F87" s="27"/>
      <c r="G87" s="27"/>
      <c r="H87" s="48" t="s">
        <v>62</v>
      </c>
      <c r="I87" s="27"/>
      <c r="J87" s="30"/>
      <c r="K87" s="22" t="s">
        <v>71</v>
      </c>
      <c r="M87" s="48" t="s">
        <v>63</v>
      </c>
      <c r="N87" s="30" t="s">
        <v>71</v>
      </c>
      <c r="O87" s="22" t="s">
        <v>63</v>
      </c>
      <c r="Q87" s="30"/>
      <c r="R87" s="86" t="s">
        <v>62</v>
      </c>
      <c r="T87" s="101" t="s">
        <v>63</v>
      </c>
      <c r="U87" s="27"/>
      <c r="V87" s="30"/>
      <c r="W87" s="86" t="s">
        <v>62</v>
      </c>
      <c r="Y87" s="131" t="s">
        <v>66</v>
      </c>
      <c r="Z87" s="27"/>
      <c r="AA87" s="30"/>
      <c r="AB87" s="22" t="s">
        <v>62</v>
      </c>
      <c r="AC87" s="30"/>
      <c r="AD87" s="22" t="s">
        <v>63</v>
      </c>
      <c r="AE87" s="30" t="s">
        <v>66</v>
      </c>
    </row>
    <row r="88" spans="1:31" x14ac:dyDescent="0.2">
      <c r="A88" s="14">
        <v>25</v>
      </c>
      <c r="B88" t="s">
        <v>67</v>
      </c>
      <c r="C88" t="s">
        <v>69</v>
      </c>
      <c r="E88" s="25" t="s">
        <v>71</v>
      </c>
      <c r="F88" s="27"/>
      <c r="G88" s="27"/>
      <c r="H88" s="48" t="s">
        <v>62</v>
      </c>
      <c r="I88" s="27"/>
      <c r="J88" s="30"/>
      <c r="K88" s="22" t="s">
        <v>63</v>
      </c>
      <c r="M88" s="48" t="s">
        <v>63</v>
      </c>
      <c r="N88" s="30"/>
      <c r="O88" s="22" t="s">
        <v>63</v>
      </c>
      <c r="Q88" s="30"/>
      <c r="R88" s="86" t="s">
        <v>62</v>
      </c>
      <c r="T88" s="101" t="s">
        <v>63</v>
      </c>
      <c r="U88" s="27"/>
      <c r="V88" s="30"/>
      <c r="W88" s="86" t="s">
        <v>62</v>
      </c>
      <c r="Y88" s="131" t="s">
        <v>62</v>
      </c>
      <c r="Z88" s="27"/>
      <c r="AA88" s="30"/>
      <c r="AB88" s="22" t="s">
        <v>63</v>
      </c>
      <c r="AC88" s="30"/>
      <c r="AD88" s="22" t="s">
        <v>63</v>
      </c>
      <c r="AE88" s="30"/>
    </row>
    <row r="89" spans="1:31" x14ac:dyDescent="0.2">
      <c r="A89" s="14">
        <v>25.5</v>
      </c>
      <c r="B89" t="s">
        <v>67</v>
      </c>
      <c r="C89" t="s">
        <v>64</v>
      </c>
      <c r="E89" s="25" t="s">
        <v>64</v>
      </c>
      <c r="F89" s="27"/>
      <c r="G89" s="27"/>
      <c r="H89" s="48" t="s">
        <v>62</v>
      </c>
      <c r="I89" s="27"/>
      <c r="J89" s="30"/>
      <c r="K89" s="22" t="s">
        <v>71</v>
      </c>
      <c r="M89" s="48" t="s">
        <v>66</v>
      </c>
      <c r="N89" s="30" t="s">
        <v>63</v>
      </c>
      <c r="O89" s="22" t="s">
        <v>62</v>
      </c>
      <c r="Q89" s="30"/>
      <c r="R89" s="86" t="s">
        <v>62</v>
      </c>
      <c r="T89" s="101" t="s">
        <v>63</v>
      </c>
      <c r="U89" s="110" t="s">
        <v>66</v>
      </c>
      <c r="V89" s="30"/>
      <c r="W89" s="86" t="s">
        <v>66</v>
      </c>
      <c r="Y89" s="131" t="s">
        <v>66</v>
      </c>
      <c r="Z89" s="27"/>
      <c r="AA89" s="30"/>
      <c r="AB89" s="22" t="s">
        <v>63</v>
      </c>
      <c r="AC89" s="30" t="s">
        <v>66</v>
      </c>
      <c r="AD89" s="22" t="s">
        <v>63</v>
      </c>
      <c r="AE89" s="30"/>
    </row>
    <row r="90" spans="1:31" x14ac:dyDescent="0.2">
      <c r="A90" s="14">
        <v>26</v>
      </c>
      <c r="B90" t="s">
        <v>67</v>
      </c>
      <c r="E90" s="25" t="s">
        <v>64</v>
      </c>
      <c r="F90" s="27"/>
      <c r="G90" s="27"/>
      <c r="H90" s="48" t="s">
        <v>71</v>
      </c>
      <c r="I90" s="27"/>
      <c r="J90" s="30"/>
      <c r="K90" s="22" t="s">
        <v>63</v>
      </c>
      <c r="M90" s="48" t="s">
        <v>71</v>
      </c>
      <c r="N90" s="30"/>
      <c r="O90" s="22" t="s">
        <v>63</v>
      </c>
      <c r="P90" s="22" t="s">
        <v>68</v>
      </c>
      <c r="Q90" s="30"/>
      <c r="R90" s="86" t="s">
        <v>62</v>
      </c>
      <c r="T90" s="101" t="s">
        <v>63</v>
      </c>
      <c r="U90" s="85" t="s">
        <v>71</v>
      </c>
      <c r="V90" s="30"/>
      <c r="W90" s="86" t="s">
        <v>63</v>
      </c>
      <c r="Y90" s="131" t="s">
        <v>62</v>
      </c>
      <c r="Z90" s="27"/>
      <c r="AA90" s="30"/>
      <c r="AB90" s="22" t="s">
        <v>71</v>
      </c>
      <c r="AC90" s="30" t="s">
        <v>66</v>
      </c>
      <c r="AD90" s="22" t="s">
        <v>62</v>
      </c>
      <c r="AE90" s="30"/>
    </row>
    <row r="91" spans="1:31" x14ac:dyDescent="0.2">
      <c r="A91" s="14">
        <v>26.5</v>
      </c>
      <c r="B91" t="s">
        <v>67</v>
      </c>
      <c r="C91" t="s">
        <v>64</v>
      </c>
      <c r="E91" s="25" t="s">
        <v>64</v>
      </c>
      <c r="F91" s="27"/>
      <c r="G91" s="27"/>
      <c r="H91" s="48" t="s">
        <v>62</v>
      </c>
      <c r="I91" s="27"/>
      <c r="J91" s="30"/>
      <c r="K91" s="22" t="s">
        <v>71</v>
      </c>
      <c r="L91" t="s">
        <v>63</v>
      </c>
      <c r="M91" s="48" t="s">
        <v>63</v>
      </c>
      <c r="N91" s="30"/>
      <c r="O91" s="22" t="s">
        <v>63</v>
      </c>
      <c r="Q91" s="30"/>
      <c r="R91" s="86" t="s">
        <v>68</v>
      </c>
      <c r="T91" s="101" t="s">
        <v>63</v>
      </c>
      <c r="U91" s="27"/>
      <c r="V91" s="30"/>
      <c r="W91" s="86" t="s">
        <v>66</v>
      </c>
      <c r="Y91" s="131" t="s">
        <v>62</v>
      </c>
      <c r="Z91" s="27"/>
      <c r="AA91" s="30"/>
      <c r="AB91" s="22" t="s">
        <v>71</v>
      </c>
      <c r="AC91" s="30"/>
      <c r="AD91" s="22" t="s">
        <v>63</v>
      </c>
      <c r="AE91" s="30"/>
    </row>
    <row r="92" spans="1:31" x14ac:dyDescent="0.2">
      <c r="A92" s="14">
        <v>27</v>
      </c>
      <c r="B92" t="s">
        <v>67</v>
      </c>
      <c r="C92" t="s">
        <v>64</v>
      </c>
      <c r="E92" s="25" t="s">
        <v>64</v>
      </c>
      <c r="F92" s="27"/>
      <c r="G92" s="27"/>
      <c r="H92" s="48" t="s">
        <v>62</v>
      </c>
      <c r="I92" s="27"/>
      <c r="J92" s="30"/>
      <c r="K92" s="22" t="s">
        <v>62</v>
      </c>
      <c r="M92" s="48" t="s">
        <v>71</v>
      </c>
      <c r="N92" s="30" t="s">
        <v>63</v>
      </c>
      <c r="O92" s="22" t="s">
        <v>63</v>
      </c>
      <c r="Q92" s="30"/>
      <c r="R92" s="86" t="s">
        <v>62</v>
      </c>
      <c r="T92" s="101" t="s">
        <v>63</v>
      </c>
      <c r="U92" s="110" t="s">
        <v>66</v>
      </c>
      <c r="V92" s="30"/>
      <c r="W92" s="86" t="s">
        <v>66</v>
      </c>
      <c r="Y92" s="131" t="s">
        <v>62</v>
      </c>
      <c r="Z92" s="27"/>
      <c r="AA92" s="30"/>
      <c r="AB92" s="22" t="s">
        <v>66</v>
      </c>
      <c r="AC92" s="30"/>
      <c r="AD92" s="22" t="s">
        <v>63</v>
      </c>
      <c r="AE92" s="30"/>
    </row>
    <row r="93" spans="1:31" x14ac:dyDescent="0.2">
      <c r="A93" s="14">
        <v>27.5</v>
      </c>
      <c r="B93" t="s">
        <v>64</v>
      </c>
      <c r="E93" s="25" t="s">
        <v>64</v>
      </c>
      <c r="F93" s="27"/>
      <c r="G93" s="27"/>
      <c r="H93" s="48" t="s">
        <v>68</v>
      </c>
      <c r="I93" s="27"/>
      <c r="J93" s="30"/>
      <c r="K93" s="22" t="s">
        <v>62</v>
      </c>
      <c r="M93" s="48" t="s">
        <v>63</v>
      </c>
      <c r="N93" s="30"/>
      <c r="O93" s="22" t="s">
        <v>63</v>
      </c>
      <c r="Q93" s="30"/>
      <c r="R93" s="86" t="s">
        <v>62</v>
      </c>
      <c r="T93" s="101" t="s">
        <v>63</v>
      </c>
      <c r="U93" s="110" t="s">
        <v>66</v>
      </c>
      <c r="V93" s="30"/>
      <c r="W93" s="86" t="s">
        <v>66</v>
      </c>
      <c r="Y93" s="131" t="s">
        <v>62</v>
      </c>
      <c r="Z93" s="27"/>
      <c r="AA93" s="30"/>
      <c r="AB93" s="22" t="s">
        <v>62</v>
      </c>
      <c r="AC93" s="30"/>
      <c r="AD93" s="22" t="s">
        <v>63</v>
      </c>
      <c r="AE93" s="30"/>
    </row>
    <row r="94" spans="1:31" x14ac:dyDescent="0.2">
      <c r="A94" s="14">
        <v>28</v>
      </c>
      <c r="B94" t="s">
        <v>67</v>
      </c>
      <c r="E94" s="25" t="s">
        <v>64</v>
      </c>
      <c r="F94" s="27"/>
      <c r="G94" s="27"/>
      <c r="H94" s="48" t="s">
        <v>62</v>
      </c>
      <c r="I94" s="27"/>
      <c r="J94" s="30"/>
      <c r="K94" s="22" t="s">
        <v>71</v>
      </c>
      <c r="M94" s="48" t="s">
        <v>63</v>
      </c>
      <c r="N94" s="30"/>
      <c r="O94" s="22" t="s">
        <v>62</v>
      </c>
      <c r="Q94" s="30"/>
      <c r="R94" s="86" t="s">
        <v>62</v>
      </c>
      <c r="T94" s="101" t="s">
        <v>62</v>
      </c>
      <c r="U94" s="27"/>
      <c r="V94" s="30"/>
      <c r="W94" s="86" t="s">
        <v>62</v>
      </c>
      <c r="Y94" s="131" t="s">
        <v>62</v>
      </c>
      <c r="Z94" s="27"/>
      <c r="AA94" s="30"/>
      <c r="AB94" s="22" t="s">
        <v>62</v>
      </c>
      <c r="AC94" s="30"/>
      <c r="AD94" s="22" t="s">
        <v>62</v>
      </c>
      <c r="AE94" s="30"/>
    </row>
    <row r="95" spans="1:31" x14ac:dyDescent="0.2">
      <c r="A95" s="14">
        <v>28.5</v>
      </c>
      <c r="B95" t="s">
        <v>67</v>
      </c>
      <c r="C95" t="s">
        <v>64</v>
      </c>
      <c r="E95" s="25" t="s">
        <v>64</v>
      </c>
      <c r="F95" s="27"/>
      <c r="G95" s="27"/>
      <c r="H95" s="48" t="s">
        <v>62</v>
      </c>
      <c r="I95" s="27"/>
      <c r="J95" s="30"/>
      <c r="K95" s="22" t="s">
        <v>150</v>
      </c>
      <c r="M95" s="48" t="s">
        <v>62</v>
      </c>
      <c r="N95" s="30"/>
      <c r="O95" s="22" t="s">
        <v>63</v>
      </c>
      <c r="P95" s="22" t="s">
        <v>68</v>
      </c>
      <c r="Q95" s="30"/>
      <c r="R95" s="86" t="s">
        <v>62</v>
      </c>
      <c r="T95" s="101" t="s">
        <v>63</v>
      </c>
      <c r="U95" s="27"/>
      <c r="V95" s="30"/>
      <c r="W95" s="86" t="s">
        <v>62</v>
      </c>
      <c r="Y95" s="131" t="s">
        <v>62</v>
      </c>
      <c r="Z95" s="27"/>
      <c r="AA95" s="30"/>
      <c r="AB95" s="22" t="s">
        <v>62</v>
      </c>
      <c r="AC95" s="30"/>
      <c r="AD95" s="22" t="s">
        <v>63</v>
      </c>
      <c r="AE95" s="30" t="s">
        <v>66</v>
      </c>
    </row>
    <row r="96" spans="1:31" x14ac:dyDescent="0.2">
      <c r="A96" s="14">
        <v>29</v>
      </c>
      <c r="B96" t="s">
        <v>67</v>
      </c>
      <c r="C96" t="s">
        <v>64</v>
      </c>
      <c r="E96" s="25" t="s">
        <v>64</v>
      </c>
      <c r="F96" s="27"/>
      <c r="G96" s="27"/>
      <c r="H96" s="48" t="s">
        <v>71</v>
      </c>
      <c r="I96" s="27"/>
      <c r="J96" s="30"/>
      <c r="K96" s="22" t="s">
        <v>68</v>
      </c>
      <c r="M96" s="48" t="s">
        <v>66</v>
      </c>
      <c r="N96" s="30" t="s">
        <v>63</v>
      </c>
      <c r="O96" s="22" t="s">
        <v>63</v>
      </c>
      <c r="P96" s="22" t="s">
        <v>68</v>
      </c>
      <c r="Q96" s="30"/>
      <c r="R96" s="86" t="s">
        <v>62</v>
      </c>
      <c r="T96" s="101" t="s">
        <v>62</v>
      </c>
      <c r="U96" s="27"/>
      <c r="V96" s="30"/>
      <c r="W96" s="86" t="s">
        <v>62</v>
      </c>
      <c r="Y96" s="131" t="s">
        <v>62</v>
      </c>
      <c r="Z96" s="27"/>
      <c r="AA96" s="30"/>
      <c r="AB96" s="22" t="s">
        <v>62</v>
      </c>
      <c r="AC96" s="30"/>
      <c r="AD96" s="22" t="s">
        <v>63</v>
      </c>
      <c r="AE96" s="30" t="s">
        <v>66</v>
      </c>
    </row>
    <row r="97" spans="1:31" x14ac:dyDescent="0.2">
      <c r="A97" s="14">
        <v>29.5</v>
      </c>
      <c r="B97" t="s">
        <v>67</v>
      </c>
      <c r="C97" t="s">
        <v>64</v>
      </c>
      <c r="E97" s="25" t="s">
        <v>64</v>
      </c>
      <c r="F97" s="27"/>
      <c r="G97" s="27"/>
      <c r="H97" s="48" t="s">
        <v>62</v>
      </c>
      <c r="I97" s="27"/>
      <c r="J97" s="30"/>
      <c r="K97" s="22" t="s">
        <v>62</v>
      </c>
      <c r="M97" s="48" t="s">
        <v>71</v>
      </c>
      <c r="N97" s="30"/>
      <c r="O97" s="22" t="s">
        <v>63</v>
      </c>
      <c r="Q97" s="30"/>
      <c r="R97" s="86" t="s">
        <v>62</v>
      </c>
      <c r="T97" s="101" t="s">
        <v>63</v>
      </c>
      <c r="U97" s="27"/>
      <c r="V97" s="30"/>
      <c r="W97" s="86" t="s">
        <v>62</v>
      </c>
      <c r="Y97" s="131" t="s">
        <v>63</v>
      </c>
      <c r="Z97" s="27"/>
      <c r="AA97" s="30"/>
      <c r="AB97" s="22" t="s">
        <v>71</v>
      </c>
      <c r="AC97" s="30"/>
      <c r="AD97" s="22" t="s">
        <v>63</v>
      </c>
      <c r="AE97" s="30"/>
    </row>
    <row r="98" spans="1:31" x14ac:dyDescent="0.2">
      <c r="A98" s="14">
        <v>30</v>
      </c>
      <c r="B98" t="s">
        <v>67</v>
      </c>
      <c r="C98" t="s">
        <v>64</v>
      </c>
      <c r="E98" s="25" t="s">
        <v>62</v>
      </c>
      <c r="F98" s="27"/>
      <c r="G98" s="27"/>
      <c r="H98" s="48" t="s">
        <v>71</v>
      </c>
      <c r="I98" s="27"/>
      <c r="J98" s="30"/>
      <c r="K98" s="22" t="s">
        <v>71</v>
      </c>
      <c r="M98" s="48" t="s">
        <v>71</v>
      </c>
      <c r="N98" s="30"/>
      <c r="O98" s="22" t="s">
        <v>63</v>
      </c>
      <c r="Q98" s="49"/>
      <c r="R98" s="86" t="s">
        <v>62</v>
      </c>
      <c r="T98" s="101" t="s">
        <v>62</v>
      </c>
      <c r="U98" s="27"/>
      <c r="V98" s="30"/>
      <c r="W98" s="86" t="s">
        <v>62</v>
      </c>
      <c r="Y98" s="131" t="s">
        <v>62</v>
      </c>
      <c r="Z98" s="27"/>
      <c r="AA98" s="30"/>
      <c r="AB98" s="22" t="s">
        <v>62</v>
      </c>
      <c r="AC98" s="30"/>
      <c r="AD98" s="22" t="s">
        <v>63</v>
      </c>
      <c r="AE98" s="30"/>
    </row>
    <row r="99" spans="1:31" x14ac:dyDescent="0.2">
      <c r="A99" s="14">
        <v>30.5</v>
      </c>
      <c r="B99" t="s">
        <v>67</v>
      </c>
      <c r="E99" s="25" t="s">
        <v>64</v>
      </c>
      <c r="F99" s="27"/>
      <c r="G99" s="27"/>
      <c r="H99" s="48" t="s">
        <v>62</v>
      </c>
      <c r="I99" s="27"/>
      <c r="J99" s="30"/>
      <c r="K99" s="22" t="s">
        <v>66</v>
      </c>
      <c r="M99" s="48" t="s">
        <v>62</v>
      </c>
      <c r="N99" s="30"/>
      <c r="O99" s="22" t="s">
        <v>63</v>
      </c>
      <c r="Q99" s="30"/>
      <c r="R99" s="86" t="s">
        <v>62</v>
      </c>
      <c r="T99" s="101" t="s">
        <v>63</v>
      </c>
      <c r="U99" s="27"/>
      <c r="V99" s="30"/>
      <c r="W99" s="86" t="s">
        <v>62</v>
      </c>
      <c r="Y99" s="131" t="s">
        <v>62</v>
      </c>
      <c r="Z99" s="27"/>
      <c r="AA99" s="30"/>
      <c r="AB99" s="22" t="s">
        <v>62</v>
      </c>
      <c r="AC99" s="30"/>
      <c r="AD99" s="22" t="s">
        <v>62</v>
      </c>
      <c r="AE99" s="30"/>
    </row>
    <row r="100" spans="1:31" x14ac:dyDescent="0.2">
      <c r="A100" s="14">
        <v>31</v>
      </c>
      <c r="B100" t="s">
        <v>67</v>
      </c>
      <c r="E100" s="25" t="s">
        <v>71</v>
      </c>
      <c r="F100" s="27"/>
      <c r="G100" s="27"/>
      <c r="H100" s="48" t="s">
        <v>62</v>
      </c>
      <c r="I100" s="27"/>
      <c r="J100" s="30"/>
      <c r="K100" s="22" t="s">
        <v>62</v>
      </c>
      <c r="M100" s="48" t="s">
        <v>71</v>
      </c>
      <c r="N100" s="30" t="s">
        <v>63</v>
      </c>
      <c r="O100" s="22" t="s">
        <v>63</v>
      </c>
      <c r="Q100" s="30"/>
      <c r="R100" s="86" t="s">
        <v>62</v>
      </c>
      <c r="T100" s="101" t="s">
        <v>62</v>
      </c>
      <c r="U100" s="27"/>
      <c r="V100" s="30"/>
      <c r="W100" s="86" t="s">
        <v>63</v>
      </c>
      <c r="Y100" s="131" t="s">
        <v>63</v>
      </c>
      <c r="Z100" s="27"/>
      <c r="AA100" s="30"/>
      <c r="AB100" s="22" t="s">
        <v>63</v>
      </c>
      <c r="AC100" s="30"/>
      <c r="AD100" s="22" t="s">
        <v>63</v>
      </c>
      <c r="AE100" s="30"/>
    </row>
    <row r="101" spans="1:31" x14ac:dyDescent="0.2">
      <c r="A101" s="14">
        <v>31.5</v>
      </c>
      <c r="B101" t="s">
        <v>62</v>
      </c>
      <c r="E101" s="25" t="s">
        <v>62</v>
      </c>
      <c r="F101" s="27"/>
      <c r="G101" s="27"/>
      <c r="H101" s="48" t="s">
        <v>71</v>
      </c>
      <c r="I101" s="27"/>
      <c r="J101" s="30"/>
      <c r="K101" s="22" t="s">
        <v>71</v>
      </c>
      <c r="L101" t="s">
        <v>68</v>
      </c>
      <c r="M101" s="48" t="s">
        <v>62</v>
      </c>
      <c r="N101" s="30"/>
      <c r="O101" s="22" t="s">
        <v>63</v>
      </c>
      <c r="Q101" s="30"/>
      <c r="R101" s="86" t="s">
        <v>62</v>
      </c>
      <c r="T101" s="101" t="s">
        <v>71</v>
      </c>
      <c r="U101" s="110" t="s">
        <v>63</v>
      </c>
      <c r="V101" s="30"/>
      <c r="W101" s="86" t="s">
        <v>62</v>
      </c>
      <c r="Y101" s="131" t="s">
        <v>66</v>
      </c>
      <c r="Z101" s="27"/>
      <c r="AA101" s="30"/>
      <c r="AB101" s="22" t="s">
        <v>63</v>
      </c>
      <c r="AC101" s="30" t="s">
        <v>66</v>
      </c>
      <c r="AD101" s="22" t="s">
        <v>63</v>
      </c>
      <c r="AE101" s="30"/>
    </row>
    <row r="102" spans="1:31" x14ac:dyDescent="0.2">
      <c r="A102" s="14">
        <v>32</v>
      </c>
      <c r="B102" t="s">
        <v>64</v>
      </c>
      <c r="E102" s="25" t="s">
        <v>64</v>
      </c>
      <c r="F102" s="27"/>
      <c r="G102" s="27"/>
      <c r="H102" s="48" t="s">
        <v>62</v>
      </c>
      <c r="I102" s="27"/>
      <c r="J102" s="30"/>
      <c r="K102" s="22" t="s">
        <v>71</v>
      </c>
      <c r="M102" s="48" t="s">
        <v>71</v>
      </c>
      <c r="N102" s="30"/>
      <c r="O102" s="22" t="s">
        <v>63</v>
      </c>
      <c r="Q102" s="30"/>
      <c r="R102" s="86" t="s">
        <v>62</v>
      </c>
      <c r="T102" s="101" t="s">
        <v>63</v>
      </c>
      <c r="U102" s="27"/>
      <c r="V102" s="30"/>
      <c r="W102" s="86" t="s">
        <v>62</v>
      </c>
      <c r="Y102" s="131" t="s">
        <v>63</v>
      </c>
      <c r="Z102" s="27"/>
      <c r="AA102" s="30"/>
      <c r="AB102" s="22" t="s">
        <v>62</v>
      </c>
      <c r="AC102" s="30"/>
      <c r="AD102" s="22" t="s">
        <v>62</v>
      </c>
      <c r="AE102" s="30"/>
    </row>
    <row r="103" spans="1:31" x14ac:dyDescent="0.2">
      <c r="A103" s="14">
        <v>32.5</v>
      </c>
      <c r="B103" t="s">
        <v>67</v>
      </c>
      <c r="E103" s="25" t="s">
        <v>64</v>
      </c>
      <c r="F103" s="27"/>
      <c r="G103" s="27"/>
      <c r="H103" s="48" t="s">
        <v>62</v>
      </c>
      <c r="I103" s="27"/>
      <c r="J103" s="30"/>
      <c r="K103" s="22" t="s">
        <v>62</v>
      </c>
      <c r="M103" s="48" t="s">
        <v>71</v>
      </c>
      <c r="N103" s="30" t="s">
        <v>66</v>
      </c>
      <c r="O103" s="22" t="s">
        <v>62</v>
      </c>
      <c r="Q103" s="30"/>
      <c r="R103" s="86" t="s">
        <v>62</v>
      </c>
      <c r="T103" s="101" t="s">
        <v>63</v>
      </c>
      <c r="U103" s="27"/>
      <c r="V103" s="30"/>
      <c r="W103" s="86" t="s">
        <v>63</v>
      </c>
      <c r="Y103" s="131" t="s">
        <v>62</v>
      </c>
      <c r="Z103" s="27"/>
      <c r="AA103" s="30"/>
      <c r="AB103" s="22" t="s">
        <v>62</v>
      </c>
      <c r="AC103" s="30"/>
      <c r="AD103" s="22" t="s">
        <v>63</v>
      </c>
      <c r="AE103" s="30"/>
    </row>
    <row r="104" spans="1:31" x14ac:dyDescent="0.2">
      <c r="A104" s="14">
        <v>33</v>
      </c>
      <c r="B104" t="s">
        <v>66</v>
      </c>
      <c r="E104" s="25" t="s">
        <v>68</v>
      </c>
      <c r="F104" s="27"/>
      <c r="G104" s="27"/>
      <c r="H104" s="48" t="s">
        <v>71</v>
      </c>
      <c r="I104" s="27" t="s">
        <v>68</v>
      </c>
      <c r="J104" s="30"/>
      <c r="K104" s="22" t="s">
        <v>62</v>
      </c>
      <c r="M104" s="48" t="s">
        <v>62</v>
      </c>
      <c r="N104" s="30"/>
      <c r="O104" s="22" t="s">
        <v>63</v>
      </c>
      <c r="Q104" s="30"/>
      <c r="R104" s="86" t="s">
        <v>62</v>
      </c>
      <c r="T104" s="101" t="s">
        <v>63</v>
      </c>
      <c r="U104" s="27"/>
      <c r="V104" s="30"/>
      <c r="W104" s="86" t="s">
        <v>62</v>
      </c>
      <c r="Y104" s="131" t="s">
        <v>63</v>
      </c>
      <c r="Z104" s="27"/>
      <c r="AA104" s="30"/>
      <c r="AB104" s="22" t="s">
        <v>62</v>
      </c>
      <c r="AC104" s="30"/>
      <c r="AD104" s="22" t="s">
        <v>63</v>
      </c>
      <c r="AE104" s="30"/>
    </row>
    <row r="105" spans="1:31" x14ac:dyDescent="0.2">
      <c r="A105" s="14">
        <v>33.5</v>
      </c>
      <c r="B105" t="s">
        <v>64</v>
      </c>
      <c r="E105" s="25" t="s">
        <v>64</v>
      </c>
      <c r="F105" s="27"/>
      <c r="G105" s="27"/>
      <c r="H105" s="48" t="s">
        <v>68</v>
      </c>
      <c r="I105" s="27"/>
      <c r="J105" s="30"/>
      <c r="K105" s="22" t="s">
        <v>71</v>
      </c>
      <c r="M105" s="48" t="s">
        <v>62</v>
      </c>
      <c r="N105" s="30"/>
      <c r="O105" s="22" t="s">
        <v>63</v>
      </c>
      <c r="Q105" s="30"/>
      <c r="R105" s="86" t="s">
        <v>62</v>
      </c>
      <c r="T105" s="101" t="s">
        <v>63</v>
      </c>
      <c r="U105" s="27"/>
      <c r="V105" s="30"/>
      <c r="W105" s="86" t="s">
        <v>62</v>
      </c>
      <c r="Y105" s="131" t="s">
        <v>62</v>
      </c>
      <c r="Z105" s="27"/>
      <c r="AA105" s="30"/>
      <c r="AB105" s="22" t="s">
        <v>62</v>
      </c>
      <c r="AC105" s="30"/>
      <c r="AD105" s="22" t="s">
        <v>62</v>
      </c>
      <c r="AE105" s="30"/>
    </row>
    <row r="106" spans="1:31" x14ac:dyDescent="0.2">
      <c r="A106" s="14">
        <v>34</v>
      </c>
      <c r="B106" t="s">
        <v>67</v>
      </c>
      <c r="C106" t="s">
        <v>64</v>
      </c>
      <c r="D106" t="s">
        <v>66</v>
      </c>
      <c r="E106" s="25" t="s">
        <v>64</v>
      </c>
      <c r="F106" s="22" t="s">
        <v>68</v>
      </c>
      <c r="G106" s="27"/>
      <c r="H106" s="48" t="s">
        <v>68</v>
      </c>
      <c r="I106" s="27"/>
      <c r="J106" s="30"/>
      <c r="K106" s="22" t="s">
        <v>71</v>
      </c>
      <c r="M106" s="48" t="s">
        <v>62</v>
      </c>
      <c r="N106" s="30"/>
      <c r="O106" s="22" t="s">
        <v>63</v>
      </c>
      <c r="Q106" s="30"/>
      <c r="R106" s="86" t="s">
        <v>62</v>
      </c>
      <c r="T106" s="101" t="s">
        <v>63</v>
      </c>
      <c r="U106" s="27"/>
      <c r="V106" s="30"/>
      <c r="W106" s="86" t="s">
        <v>62</v>
      </c>
      <c r="Y106" s="131" t="s">
        <v>63</v>
      </c>
      <c r="Z106" s="27"/>
      <c r="AA106" s="30"/>
      <c r="AB106" s="22" t="s">
        <v>62</v>
      </c>
      <c r="AC106" s="30"/>
      <c r="AD106" s="22" t="s">
        <v>62</v>
      </c>
      <c r="AE106" s="30"/>
    </row>
    <row r="107" spans="1:31" x14ac:dyDescent="0.2">
      <c r="A107" s="14">
        <v>34.5</v>
      </c>
      <c r="B107" t="s">
        <v>64</v>
      </c>
      <c r="E107" s="25" t="s">
        <v>64</v>
      </c>
      <c r="F107" s="22" t="s">
        <v>68</v>
      </c>
      <c r="G107" s="27"/>
      <c r="H107" s="48" t="s">
        <v>62</v>
      </c>
      <c r="I107" s="27"/>
      <c r="J107" s="30"/>
      <c r="K107" s="22" t="s">
        <v>68</v>
      </c>
      <c r="M107" s="48" t="s">
        <v>63</v>
      </c>
      <c r="N107" s="30"/>
      <c r="O107" s="22" t="s">
        <v>62</v>
      </c>
      <c r="Q107" s="30"/>
      <c r="R107" s="86" t="s">
        <v>62</v>
      </c>
      <c r="T107" s="101" t="s">
        <v>63</v>
      </c>
      <c r="U107" s="27"/>
      <c r="V107" s="30"/>
      <c r="W107" s="86" t="s">
        <v>62</v>
      </c>
      <c r="Y107" s="131" t="s">
        <v>62</v>
      </c>
      <c r="Z107" s="27"/>
      <c r="AA107" s="30"/>
      <c r="AB107" s="22" t="s">
        <v>62</v>
      </c>
      <c r="AC107" s="30"/>
      <c r="AD107" s="22" t="s">
        <v>62</v>
      </c>
      <c r="AE107" s="30"/>
    </row>
    <row r="108" spans="1:31" x14ac:dyDescent="0.2">
      <c r="A108" s="14">
        <v>35</v>
      </c>
      <c r="B108" t="s">
        <v>67</v>
      </c>
      <c r="C108" t="s">
        <v>64</v>
      </c>
      <c r="D108" t="s">
        <v>66</v>
      </c>
      <c r="E108" s="25" t="s">
        <v>64</v>
      </c>
      <c r="F108" s="27"/>
      <c r="G108" s="27"/>
      <c r="H108" s="48" t="s">
        <v>68</v>
      </c>
      <c r="I108" s="27"/>
      <c r="J108" s="30"/>
      <c r="K108" s="22" t="s">
        <v>150</v>
      </c>
      <c r="M108" s="48" t="s">
        <v>63</v>
      </c>
      <c r="N108" s="30" t="s">
        <v>68</v>
      </c>
      <c r="O108" s="22" t="s">
        <v>62</v>
      </c>
      <c r="Q108" s="30"/>
      <c r="R108" s="86" t="s">
        <v>62</v>
      </c>
      <c r="T108" s="101" t="s">
        <v>63</v>
      </c>
      <c r="U108" s="27"/>
      <c r="V108" s="30"/>
      <c r="W108" s="86" t="s">
        <v>62</v>
      </c>
      <c r="Y108" s="131" t="s">
        <v>62</v>
      </c>
      <c r="Z108" s="27"/>
      <c r="AA108" s="30"/>
      <c r="AB108" s="22" t="s">
        <v>62</v>
      </c>
      <c r="AC108" s="30"/>
      <c r="AD108" s="22" t="s">
        <v>63</v>
      </c>
      <c r="AE108" s="30"/>
    </row>
    <row r="109" spans="1:31" x14ac:dyDescent="0.2">
      <c r="A109" s="14">
        <v>35.5</v>
      </c>
      <c r="B109" t="s">
        <v>64</v>
      </c>
      <c r="E109" s="25" t="s">
        <v>64</v>
      </c>
      <c r="F109" s="27"/>
      <c r="G109" s="27"/>
      <c r="H109" s="48" t="s">
        <v>62</v>
      </c>
      <c r="I109" s="27"/>
      <c r="J109" s="30"/>
      <c r="K109" s="22" t="s">
        <v>62</v>
      </c>
      <c r="M109" s="48" t="s">
        <v>71</v>
      </c>
      <c r="N109" s="30"/>
      <c r="O109" s="22" t="s">
        <v>63</v>
      </c>
      <c r="Q109" s="30"/>
      <c r="R109" s="86" t="s">
        <v>62</v>
      </c>
      <c r="T109" s="101" t="s">
        <v>63</v>
      </c>
      <c r="U109" s="27"/>
      <c r="V109" s="30"/>
      <c r="W109" s="86" t="s">
        <v>62</v>
      </c>
      <c r="Y109" s="131" t="s">
        <v>62</v>
      </c>
      <c r="Z109" s="27"/>
      <c r="AA109" s="30"/>
      <c r="AB109" s="22" t="s">
        <v>62</v>
      </c>
      <c r="AC109" s="30"/>
      <c r="AD109" s="22" t="s">
        <v>63</v>
      </c>
      <c r="AE109" s="30"/>
    </row>
    <row r="110" spans="1:31" x14ac:dyDescent="0.2">
      <c r="A110" s="14">
        <v>36</v>
      </c>
      <c r="B110" t="s">
        <v>67</v>
      </c>
      <c r="C110" t="s">
        <v>64</v>
      </c>
      <c r="E110" s="25" t="s">
        <v>64</v>
      </c>
      <c r="F110" s="27"/>
      <c r="G110" s="27"/>
      <c r="H110" s="48" t="s">
        <v>62</v>
      </c>
      <c r="I110" s="27"/>
      <c r="J110" s="30"/>
      <c r="K110" s="22" t="s">
        <v>63</v>
      </c>
      <c r="M110" s="48" t="s">
        <v>62</v>
      </c>
      <c r="N110" s="30"/>
      <c r="O110" s="22" t="s">
        <v>63</v>
      </c>
      <c r="P110" s="22" t="s">
        <v>68</v>
      </c>
      <c r="Q110" s="30"/>
      <c r="R110" s="86" t="s">
        <v>62</v>
      </c>
      <c r="T110" s="101" t="s">
        <v>63</v>
      </c>
      <c r="U110" s="27"/>
      <c r="V110" s="30"/>
      <c r="W110" s="86" t="s">
        <v>62</v>
      </c>
      <c r="Y110" s="131" t="s">
        <v>62</v>
      </c>
      <c r="Z110" s="27"/>
      <c r="AA110" s="30"/>
      <c r="AB110" s="22" t="s">
        <v>62</v>
      </c>
      <c r="AC110" s="30"/>
      <c r="AD110" s="22" t="s">
        <v>63</v>
      </c>
      <c r="AE110" s="30"/>
    </row>
    <row r="111" spans="1:31" x14ac:dyDescent="0.2">
      <c r="A111" s="14">
        <v>36.5</v>
      </c>
      <c r="B111" t="s">
        <v>67</v>
      </c>
      <c r="C111" t="s">
        <v>64</v>
      </c>
      <c r="D111" t="s">
        <v>71</v>
      </c>
      <c r="E111" s="25" t="s">
        <v>62</v>
      </c>
      <c r="F111" s="27"/>
      <c r="G111" s="27"/>
      <c r="H111" s="48" t="s">
        <v>62</v>
      </c>
      <c r="I111" s="27"/>
      <c r="J111" s="30"/>
      <c r="K111" s="22" t="s">
        <v>62</v>
      </c>
      <c r="M111" s="48" t="s">
        <v>62</v>
      </c>
      <c r="N111" s="30"/>
      <c r="O111" s="22" t="s">
        <v>63</v>
      </c>
      <c r="Q111" s="30"/>
      <c r="R111" s="86" t="s">
        <v>62</v>
      </c>
      <c r="T111" s="101" t="s">
        <v>63</v>
      </c>
      <c r="U111" s="27"/>
      <c r="V111" s="30"/>
      <c r="W111" s="86" t="s">
        <v>62</v>
      </c>
      <c r="Y111" s="131" t="s">
        <v>62</v>
      </c>
      <c r="Z111" s="27"/>
      <c r="AA111" s="30"/>
      <c r="AB111" s="22" t="s">
        <v>62</v>
      </c>
      <c r="AC111" s="30"/>
      <c r="AD111" s="22" t="s">
        <v>63</v>
      </c>
      <c r="AE111" s="30"/>
    </row>
    <row r="112" spans="1:31" x14ac:dyDescent="0.2">
      <c r="A112" s="14">
        <v>37</v>
      </c>
      <c r="B112" t="s">
        <v>64</v>
      </c>
      <c r="E112" s="25" t="s">
        <v>64</v>
      </c>
      <c r="F112" s="27"/>
      <c r="G112" s="27"/>
      <c r="H112" s="48" t="s">
        <v>62</v>
      </c>
      <c r="I112" s="27"/>
      <c r="J112" s="30"/>
      <c r="K112" s="22" t="s">
        <v>63</v>
      </c>
      <c r="M112" s="48" t="s">
        <v>62</v>
      </c>
      <c r="N112" s="30"/>
      <c r="O112" s="22" t="s">
        <v>62</v>
      </c>
      <c r="Q112" s="30"/>
      <c r="R112" s="86" t="s">
        <v>62</v>
      </c>
      <c r="T112" s="101" t="s">
        <v>62</v>
      </c>
      <c r="U112" s="27"/>
      <c r="V112" s="30"/>
      <c r="W112" s="86" t="s">
        <v>62</v>
      </c>
      <c r="Y112" s="131" t="s">
        <v>62</v>
      </c>
      <c r="Z112" s="27"/>
      <c r="AA112" s="30"/>
      <c r="AB112" s="22" t="s">
        <v>62</v>
      </c>
      <c r="AC112" s="30"/>
      <c r="AD112" s="22" t="s">
        <v>63</v>
      </c>
      <c r="AE112" s="30"/>
    </row>
    <row r="113" spans="1:31" x14ac:dyDescent="0.2">
      <c r="A113" s="14">
        <v>37.5</v>
      </c>
      <c r="B113" t="s">
        <v>67</v>
      </c>
      <c r="C113" t="s">
        <v>64</v>
      </c>
      <c r="E113" s="25" t="s">
        <v>64</v>
      </c>
      <c r="F113" s="27"/>
      <c r="G113" s="27"/>
      <c r="H113" s="48" t="s">
        <v>62</v>
      </c>
      <c r="I113" s="27"/>
      <c r="J113" s="30"/>
      <c r="K113" s="22" t="s">
        <v>63</v>
      </c>
      <c r="M113" s="48" t="s">
        <v>62</v>
      </c>
      <c r="N113" s="30"/>
      <c r="O113" s="22" t="s">
        <v>63</v>
      </c>
      <c r="Q113" s="30"/>
      <c r="R113" s="86" t="s">
        <v>62</v>
      </c>
      <c r="T113" s="101" t="s">
        <v>62</v>
      </c>
      <c r="U113" s="27"/>
      <c r="V113" s="30"/>
      <c r="W113" s="86" t="s">
        <v>62</v>
      </c>
      <c r="Y113" s="131" t="s">
        <v>62</v>
      </c>
      <c r="Z113" s="27"/>
      <c r="AA113" s="30"/>
      <c r="AB113" s="22" t="s">
        <v>62</v>
      </c>
      <c r="AC113" s="30"/>
      <c r="AD113" s="22" t="s">
        <v>62</v>
      </c>
      <c r="AE113" s="30"/>
    </row>
    <row r="114" spans="1:31" x14ac:dyDescent="0.2">
      <c r="A114" s="14">
        <v>38</v>
      </c>
      <c r="B114" t="s">
        <v>67</v>
      </c>
      <c r="C114" t="s">
        <v>64</v>
      </c>
      <c r="E114" s="25" t="s">
        <v>64</v>
      </c>
      <c r="F114" s="22" t="s">
        <v>68</v>
      </c>
      <c r="G114" s="27"/>
      <c r="H114" s="48" t="s">
        <v>71</v>
      </c>
      <c r="I114" s="27"/>
      <c r="J114" s="30"/>
      <c r="K114" s="22" t="s">
        <v>62</v>
      </c>
      <c r="M114" s="48" t="s">
        <v>71</v>
      </c>
      <c r="N114" s="30"/>
      <c r="O114" s="22" t="s">
        <v>63</v>
      </c>
      <c r="Q114" s="30"/>
      <c r="R114" s="86" t="s">
        <v>62</v>
      </c>
      <c r="T114" s="101" t="s">
        <v>62</v>
      </c>
      <c r="U114" s="27"/>
      <c r="V114" s="30"/>
      <c r="W114" s="86" t="s">
        <v>62</v>
      </c>
      <c r="Y114" s="131" t="s">
        <v>63</v>
      </c>
      <c r="Z114" s="27"/>
      <c r="AA114" s="30"/>
      <c r="AB114" s="22" t="s">
        <v>62</v>
      </c>
      <c r="AC114" s="30"/>
      <c r="AD114" s="22" t="s">
        <v>62</v>
      </c>
      <c r="AE114" s="30"/>
    </row>
    <row r="115" spans="1:31" x14ac:dyDescent="0.2">
      <c r="A115" s="14">
        <v>38.5</v>
      </c>
      <c r="B115" t="s">
        <v>64</v>
      </c>
      <c r="E115" s="25" t="s">
        <v>62</v>
      </c>
      <c r="F115" s="27"/>
      <c r="G115" s="27"/>
      <c r="H115" s="48" t="s">
        <v>71</v>
      </c>
      <c r="I115" s="27"/>
      <c r="J115" s="30"/>
      <c r="K115" s="22" t="s">
        <v>63</v>
      </c>
      <c r="M115" s="48" t="s">
        <v>62</v>
      </c>
      <c r="N115" s="30"/>
      <c r="O115" s="22" t="s">
        <v>63</v>
      </c>
      <c r="Q115" s="30"/>
      <c r="R115" s="86" t="s">
        <v>62</v>
      </c>
      <c r="T115" s="101" t="s">
        <v>63</v>
      </c>
      <c r="U115" s="27"/>
      <c r="V115" s="30"/>
      <c r="W115" s="86" t="s">
        <v>62</v>
      </c>
      <c r="Y115" s="131" t="s">
        <v>62</v>
      </c>
      <c r="Z115" s="27"/>
      <c r="AA115" s="30"/>
      <c r="AB115" s="22" t="s">
        <v>62</v>
      </c>
      <c r="AC115" s="30"/>
      <c r="AD115" s="22" t="s">
        <v>63</v>
      </c>
      <c r="AE115" s="30"/>
    </row>
    <row r="116" spans="1:31" x14ac:dyDescent="0.2">
      <c r="A116" s="14">
        <v>39</v>
      </c>
      <c r="B116" t="s">
        <v>67</v>
      </c>
      <c r="C116" t="s">
        <v>64</v>
      </c>
      <c r="D116" t="s">
        <v>70</v>
      </c>
      <c r="E116" s="25" t="s">
        <v>64</v>
      </c>
      <c r="F116" s="22" t="s">
        <v>68</v>
      </c>
      <c r="G116" s="27"/>
      <c r="H116" s="48" t="s">
        <v>68</v>
      </c>
      <c r="I116" s="27"/>
      <c r="J116" s="30"/>
      <c r="K116" s="22" t="s">
        <v>62</v>
      </c>
      <c r="M116" s="48" t="s">
        <v>62</v>
      </c>
      <c r="N116" s="30"/>
      <c r="O116" s="22" t="s">
        <v>63</v>
      </c>
      <c r="Q116" s="30"/>
      <c r="R116" s="86" t="s">
        <v>62</v>
      </c>
      <c r="T116" s="101" t="s">
        <v>63</v>
      </c>
      <c r="U116" s="27"/>
      <c r="V116" s="30"/>
      <c r="W116" s="86" t="s">
        <v>62</v>
      </c>
      <c r="Y116" s="131" t="s">
        <v>62</v>
      </c>
      <c r="Z116" s="27"/>
      <c r="AA116" s="30"/>
      <c r="AB116" s="22" t="s">
        <v>62</v>
      </c>
      <c r="AC116" s="30"/>
      <c r="AD116" s="22" t="s">
        <v>62</v>
      </c>
      <c r="AE116" s="30"/>
    </row>
    <row r="117" spans="1:31" x14ac:dyDescent="0.2">
      <c r="A117" s="14">
        <v>39.5</v>
      </c>
      <c r="B117" t="s">
        <v>64</v>
      </c>
      <c r="E117" s="25" t="s">
        <v>62</v>
      </c>
      <c r="F117" s="27"/>
      <c r="G117" s="27"/>
      <c r="H117" s="48" t="s">
        <v>71</v>
      </c>
      <c r="I117" s="27"/>
      <c r="J117" s="30"/>
      <c r="K117" s="22" t="s">
        <v>71</v>
      </c>
      <c r="M117" s="48" t="s">
        <v>62</v>
      </c>
      <c r="N117" s="30"/>
      <c r="O117" s="22" t="s">
        <v>63</v>
      </c>
      <c r="P117" s="22" t="s">
        <v>68</v>
      </c>
      <c r="Q117" s="30"/>
      <c r="R117" s="86" t="s">
        <v>62</v>
      </c>
      <c r="T117" s="101" t="s">
        <v>63</v>
      </c>
      <c r="U117" s="27"/>
      <c r="V117" s="30"/>
      <c r="W117" s="86" t="s">
        <v>62</v>
      </c>
      <c r="Y117" s="131" t="s">
        <v>62</v>
      </c>
      <c r="Z117" s="27"/>
      <c r="AA117" s="30"/>
      <c r="AB117" s="22" t="s">
        <v>62</v>
      </c>
      <c r="AC117" s="30"/>
      <c r="AD117" s="22" t="s">
        <v>63</v>
      </c>
      <c r="AE117" s="30"/>
    </row>
    <row r="118" spans="1:31" x14ac:dyDescent="0.2">
      <c r="A118" s="14">
        <v>40</v>
      </c>
      <c r="B118" t="s">
        <v>62</v>
      </c>
      <c r="E118" s="25" t="s">
        <v>62</v>
      </c>
      <c r="F118" s="27"/>
      <c r="G118" s="27"/>
      <c r="H118" s="48" t="s">
        <v>62</v>
      </c>
      <c r="I118" s="27"/>
      <c r="J118" s="30"/>
      <c r="K118" s="22" t="s">
        <v>71</v>
      </c>
      <c r="M118" s="48" t="s">
        <v>63</v>
      </c>
      <c r="N118" s="30"/>
      <c r="O118" s="22" t="s">
        <v>63</v>
      </c>
      <c r="P118" s="22" t="s">
        <v>71</v>
      </c>
      <c r="Q118" s="30"/>
      <c r="R118" s="86" t="s">
        <v>62</v>
      </c>
      <c r="T118" s="101" t="s">
        <v>63</v>
      </c>
      <c r="U118" s="27"/>
      <c r="V118" s="30"/>
      <c r="W118" s="86" t="s">
        <v>62</v>
      </c>
      <c r="Y118" s="131" t="s">
        <v>62</v>
      </c>
      <c r="Z118" s="27"/>
      <c r="AA118" s="30"/>
      <c r="AB118" s="22" t="s">
        <v>62</v>
      </c>
      <c r="AC118" s="30"/>
      <c r="AD118" s="22" t="s">
        <v>63</v>
      </c>
      <c r="AE118" s="30"/>
    </row>
    <row r="119" spans="1:31" x14ac:dyDescent="0.2">
      <c r="A119" s="14">
        <v>40.5</v>
      </c>
      <c r="B119" t="s">
        <v>62</v>
      </c>
      <c r="E119" s="25" t="s">
        <v>62</v>
      </c>
      <c r="F119" s="27"/>
      <c r="G119" s="27"/>
      <c r="H119" s="48" t="s">
        <v>68</v>
      </c>
      <c r="I119" s="27"/>
      <c r="J119" s="30"/>
      <c r="K119" s="22" t="s">
        <v>68</v>
      </c>
      <c r="M119" s="48" t="s">
        <v>68</v>
      </c>
      <c r="N119" s="30"/>
      <c r="O119" s="22" t="s">
        <v>63</v>
      </c>
      <c r="Q119" s="30"/>
      <c r="R119" s="86" t="s">
        <v>62</v>
      </c>
      <c r="T119" s="101" t="s">
        <v>62</v>
      </c>
      <c r="U119" s="27"/>
      <c r="V119" s="30"/>
      <c r="W119" s="86" t="s">
        <v>62</v>
      </c>
      <c r="Y119" s="131" t="s">
        <v>62</v>
      </c>
      <c r="Z119" s="27"/>
      <c r="AA119" s="30"/>
      <c r="AB119" s="22" t="s">
        <v>62</v>
      </c>
      <c r="AC119" s="30"/>
      <c r="AD119" s="22" t="s">
        <v>63</v>
      </c>
      <c r="AE119" s="30"/>
    </row>
    <row r="120" spans="1:31" x14ac:dyDescent="0.2">
      <c r="A120" s="14">
        <v>41</v>
      </c>
      <c r="B120" t="s">
        <v>67</v>
      </c>
      <c r="C120" t="s">
        <v>64</v>
      </c>
      <c r="D120" t="s">
        <v>66</v>
      </c>
      <c r="E120" s="25" t="s">
        <v>68</v>
      </c>
      <c r="F120" s="27"/>
      <c r="G120" s="27"/>
      <c r="H120" s="48" t="s">
        <v>68</v>
      </c>
      <c r="I120" s="27"/>
      <c r="J120" s="30"/>
      <c r="K120" s="22" t="s">
        <v>68</v>
      </c>
      <c r="M120" s="48" t="s">
        <v>68</v>
      </c>
      <c r="N120" s="30"/>
      <c r="O120" s="22" t="s">
        <v>63</v>
      </c>
      <c r="Q120" s="30"/>
      <c r="R120" s="86" t="s">
        <v>62</v>
      </c>
      <c r="T120" s="101" t="s">
        <v>71</v>
      </c>
      <c r="U120" s="110" t="s">
        <v>63</v>
      </c>
      <c r="V120" s="30"/>
      <c r="W120" s="86" t="s">
        <v>63</v>
      </c>
      <c r="Y120" s="131" t="s">
        <v>62</v>
      </c>
      <c r="Z120" s="27"/>
      <c r="AA120" s="30"/>
      <c r="AB120" s="22" t="s">
        <v>62</v>
      </c>
      <c r="AC120" s="30"/>
      <c r="AD120" s="22" t="s">
        <v>62</v>
      </c>
      <c r="AE120" s="30"/>
    </row>
    <row r="121" spans="1:31" x14ac:dyDescent="0.2">
      <c r="A121" s="14">
        <v>41.5</v>
      </c>
      <c r="B121" t="s">
        <v>67</v>
      </c>
      <c r="C121" t="s">
        <v>64</v>
      </c>
      <c r="E121" s="25" t="s">
        <v>68</v>
      </c>
      <c r="F121" s="27"/>
      <c r="G121" s="27"/>
      <c r="H121" s="48" t="s">
        <v>62</v>
      </c>
      <c r="I121" s="27"/>
      <c r="J121" s="30"/>
      <c r="K121" s="22" t="s">
        <v>62</v>
      </c>
      <c r="M121" s="48" t="s">
        <v>71</v>
      </c>
      <c r="N121" s="30"/>
      <c r="O121" s="22" t="s">
        <v>63</v>
      </c>
      <c r="Q121" s="30"/>
      <c r="R121" s="86" t="s">
        <v>62</v>
      </c>
      <c r="T121" s="101" t="s">
        <v>63</v>
      </c>
      <c r="U121" s="27"/>
      <c r="V121" s="30"/>
      <c r="W121" s="86" t="s">
        <v>62</v>
      </c>
      <c r="Y121" s="131" t="s">
        <v>62</v>
      </c>
      <c r="Z121" s="27"/>
      <c r="AA121" s="30"/>
      <c r="AB121" s="22" t="s">
        <v>62</v>
      </c>
      <c r="AC121" s="30"/>
      <c r="AD121" s="22" t="s">
        <v>62</v>
      </c>
      <c r="AE121" s="30"/>
    </row>
    <row r="122" spans="1:31" x14ac:dyDescent="0.2">
      <c r="A122" s="14">
        <v>42</v>
      </c>
      <c r="B122" t="s">
        <v>67</v>
      </c>
      <c r="E122" s="25" t="s">
        <v>68</v>
      </c>
      <c r="F122" s="27"/>
      <c r="G122" s="27"/>
      <c r="H122" s="48" t="s">
        <v>62</v>
      </c>
      <c r="I122" s="27"/>
      <c r="J122" s="30"/>
      <c r="K122" s="22" t="s">
        <v>68</v>
      </c>
      <c r="M122" s="48" t="s">
        <v>62</v>
      </c>
      <c r="N122" s="30"/>
      <c r="O122" s="22" t="s">
        <v>68</v>
      </c>
      <c r="Q122" s="30"/>
      <c r="R122" s="86" t="s">
        <v>62</v>
      </c>
      <c r="T122" s="101" t="s">
        <v>62</v>
      </c>
      <c r="U122" s="27"/>
      <c r="V122" s="30"/>
      <c r="W122" s="86" t="s">
        <v>62</v>
      </c>
      <c r="Y122" s="131" t="s">
        <v>62</v>
      </c>
      <c r="Z122" s="27"/>
      <c r="AA122" s="30"/>
      <c r="AB122" s="22" t="s">
        <v>62</v>
      </c>
      <c r="AC122" s="30"/>
      <c r="AD122" s="22" t="s">
        <v>63</v>
      </c>
      <c r="AE122" s="30"/>
    </row>
    <row r="123" spans="1:31" x14ac:dyDescent="0.2">
      <c r="A123" s="14">
        <v>42.5</v>
      </c>
      <c r="B123" t="s">
        <v>64</v>
      </c>
      <c r="C123" t="s">
        <v>66</v>
      </c>
      <c r="E123" s="25" t="s">
        <v>62</v>
      </c>
      <c r="F123" s="27"/>
      <c r="G123" s="27"/>
      <c r="H123" s="48" t="s">
        <v>62</v>
      </c>
      <c r="I123" s="27"/>
      <c r="J123" s="30"/>
      <c r="K123" s="22" t="s">
        <v>62</v>
      </c>
      <c r="M123" s="48" t="s">
        <v>62</v>
      </c>
      <c r="N123" s="30"/>
      <c r="O123" s="22" t="s">
        <v>63</v>
      </c>
      <c r="Q123" s="30"/>
      <c r="R123" s="86" t="s">
        <v>62</v>
      </c>
      <c r="T123" s="101" t="s">
        <v>63</v>
      </c>
      <c r="U123" s="27"/>
      <c r="V123" s="30"/>
      <c r="W123" s="86" t="s">
        <v>62</v>
      </c>
      <c r="Y123" s="131" t="s">
        <v>62</v>
      </c>
      <c r="Z123" s="27"/>
      <c r="AA123" s="30"/>
      <c r="AB123" s="22" t="s">
        <v>62</v>
      </c>
      <c r="AC123" s="30"/>
      <c r="AD123" s="22" t="s">
        <v>63</v>
      </c>
      <c r="AE123" s="30"/>
    </row>
    <row r="124" spans="1:31" x14ac:dyDescent="0.2">
      <c r="A124" s="14">
        <v>43</v>
      </c>
      <c r="B124" t="s">
        <v>64</v>
      </c>
      <c r="E124" s="25" t="s">
        <v>68</v>
      </c>
      <c r="F124" s="27"/>
      <c r="G124" s="27"/>
      <c r="H124" s="48" t="s">
        <v>68</v>
      </c>
      <c r="I124" s="27"/>
      <c r="J124" s="30"/>
      <c r="K124" s="22" t="s">
        <v>150</v>
      </c>
      <c r="M124" s="48" t="s">
        <v>63</v>
      </c>
      <c r="N124" s="30"/>
      <c r="O124" s="22" t="s">
        <v>63</v>
      </c>
      <c r="Q124" s="30"/>
      <c r="R124" s="86" t="s">
        <v>62</v>
      </c>
      <c r="T124" s="101" t="s">
        <v>63</v>
      </c>
      <c r="U124" s="27"/>
      <c r="V124" s="30"/>
      <c r="W124" s="86" t="s">
        <v>62</v>
      </c>
      <c r="Y124" s="131" t="s">
        <v>62</v>
      </c>
      <c r="Z124" s="27"/>
      <c r="AA124" s="30"/>
      <c r="AB124" s="22" t="s">
        <v>62</v>
      </c>
      <c r="AC124" s="30"/>
      <c r="AD124" s="22" t="s">
        <v>63</v>
      </c>
      <c r="AE124" s="30"/>
    </row>
    <row r="125" spans="1:31" x14ac:dyDescent="0.2">
      <c r="A125" s="14">
        <v>43.5</v>
      </c>
      <c r="B125" t="s">
        <v>67</v>
      </c>
      <c r="C125" t="s">
        <v>64</v>
      </c>
      <c r="E125" s="25" t="s">
        <v>62</v>
      </c>
      <c r="F125" s="27"/>
      <c r="G125" s="27"/>
      <c r="H125" s="48" t="s">
        <v>71</v>
      </c>
      <c r="I125" s="27" t="s">
        <v>68</v>
      </c>
      <c r="J125" s="30"/>
      <c r="K125" s="22" t="s">
        <v>65</v>
      </c>
      <c r="L125" s="22" t="s">
        <v>68</v>
      </c>
      <c r="M125" s="48" t="s">
        <v>63</v>
      </c>
      <c r="N125" s="30"/>
      <c r="O125" s="22" t="s">
        <v>207</v>
      </c>
      <c r="P125" s="22" t="s">
        <v>68</v>
      </c>
      <c r="Q125" s="30"/>
      <c r="R125" s="86" t="s">
        <v>207</v>
      </c>
      <c r="S125" s="86" t="s">
        <v>66</v>
      </c>
      <c r="T125" s="112" t="s">
        <v>62</v>
      </c>
      <c r="U125" s="27"/>
      <c r="V125" s="30"/>
      <c r="W125" s="86" t="s">
        <v>66</v>
      </c>
      <c r="X125" s="86" t="s">
        <v>63</v>
      </c>
      <c r="Y125" s="131" t="s">
        <v>62</v>
      </c>
      <c r="Z125" s="27"/>
      <c r="AA125" s="30"/>
      <c r="AB125" s="22" t="s">
        <v>62</v>
      </c>
      <c r="AC125" s="30"/>
      <c r="AD125" s="22" t="s">
        <v>63</v>
      </c>
      <c r="AE125" s="30"/>
    </row>
    <row r="126" spans="1:31" x14ac:dyDescent="0.2">
      <c r="A126" s="14">
        <v>44</v>
      </c>
      <c r="B126" t="s">
        <v>64</v>
      </c>
      <c r="E126" s="25" t="s">
        <v>68</v>
      </c>
      <c r="F126" s="27"/>
      <c r="G126" s="27"/>
      <c r="H126" s="48" t="s">
        <v>62</v>
      </c>
      <c r="I126" s="27"/>
      <c r="J126" s="30"/>
      <c r="K126" s="22" t="s">
        <v>68</v>
      </c>
      <c r="M126" s="48" t="s">
        <v>62</v>
      </c>
      <c r="N126" s="30"/>
      <c r="O126" s="22" t="s">
        <v>63</v>
      </c>
      <c r="Q126" s="30"/>
      <c r="R126" s="86" t="s">
        <v>62</v>
      </c>
      <c r="T126" s="112" t="s">
        <v>63</v>
      </c>
      <c r="U126" s="27"/>
      <c r="V126" s="30"/>
      <c r="W126" s="86" t="s">
        <v>62</v>
      </c>
      <c r="Y126" s="131" t="s">
        <v>62</v>
      </c>
      <c r="Z126" s="27"/>
      <c r="AA126" s="30"/>
      <c r="AB126" s="22" t="s">
        <v>62</v>
      </c>
      <c r="AC126" s="30"/>
      <c r="AD126" s="22" t="s">
        <v>62</v>
      </c>
      <c r="AE126" s="30"/>
    </row>
    <row r="127" spans="1:31" x14ac:dyDescent="0.2">
      <c r="A127" s="14">
        <v>44.5</v>
      </c>
      <c r="B127" t="s">
        <v>64</v>
      </c>
      <c r="E127" s="25" t="s">
        <v>62</v>
      </c>
      <c r="F127" s="27"/>
      <c r="G127" s="27"/>
      <c r="H127" s="48" t="s">
        <v>68</v>
      </c>
      <c r="I127" s="27"/>
      <c r="J127" s="30"/>
      <c r="K127" s="22" t="s">
        <v>63</v>
      </c>
      <c r="M127" s="48" t="s">
        <v>62</v>
      </c>
      <c r="N127" s="30"/>
      <c r="O127" s="22" t="s">
        <v>62</v>
      </c>
      <c r="Q127" s="30"/>
      <c r="R127" s="86" t="s">
        <v>62</v>
      </c>
      <c r="T127" s="112" t="s">
        <v>63</v>
      </c>
      <c r="U127" s="27"/>
      <c r="V127" s="30"/>
      <c r="W127" s="86" t="s">
        <v>62</v>
      </c>
      <c r="Y127" s="131" t="s">
        <v>62</v>
      </c>
      <c r="Z127" s="27"/>
      <c r="AA127" s="30"/>
      <c r="AB127" s="22" t="s">
        <v>62</v>
      </c>
      <c r="AC127" s="30"/>
      <c r="AD127" s="22" t="s">
        <v>62</v>
      </c>
      <c r="AE127" s="30"/>
    </row>
    <row r="128" spans="1:31" x14ac:dyDescent="0.2">
      <c r="A128" s="14">
        <v>45</v>
      </c>
      <c r="B128" t="s">
        <v>64</v>
      </c>
      <c r="C128" t="s">
        <v>66</v>
      </c>
      <c r="E128" s="25" t="s">
        <v>62</v>
      </c>
      <c r="F128" s="27"/>
      <c r="G128" s="27"/>
      <c r="H128" s="48" t="s">
        <v>62</v>
      </c>
      <c r="I128" s="27"/>
      <c r="J128" s="30"/>
      <c r="K128" s="22" t="s">
        <v>63</v>
      </c>
      <c r="L128" t="s">
        <v>150</v>
      </c>
      <c r="M128" s="48" t="s">
        <v>63</v>
      </c>
      <c r="N128" s="49" t="s">
        <v>66</v>
      </c>
      <c r="O128" s="22" t="s">
        <v>62</v>
      </c>
      <c r="Q128" s="30"/>
      <c r="R128" s="86" t="s">
        <v>62</v>
      </c>
      <c r="T128" s="112" t="s">
        <v>62</v>
      </c>
      <c r="U128" s="27"/>
      <c r="V128" s="30"/>
      <c r="W128" s="86" t="s">
        <v>62</v>
      </c>
      <c r="Y128" s="131" t="s">
        <v>62</v>
      </c>
      <c r="Z128" s="27"/>
      <c r="AA128" s="30"/>
      <c r="AB128" s="22" t="s">
        <v>62</v>
      </c>
      <c r="AC128" s="30"/>
      <c r="AD128" s="22" t="s">
        <v>62</v>
      </c>
      <c r="AE128" s="30"/>
    </row>
    <row r="129" spans="1:31" x14ac:dyDescent="0.2">
      <c r="A129" s="14">
        <v>45.5</v>
      </c>
      <c r="B129" t="s">
        <v>67</v>
      </c>
      <c r="C129" t="s">
        <v>64</v>
      </c>
      <c r="E129" s="25" t="s">
        <v>64</v>
      </c>
      <c r="F129" s="27"/>
      <c r="G129" s="27"/>
      <c r="H129" s="48" t="s">
        <v>68</v>
      </c>
      <c r="I129" s="27"/>
      <c r="J129" s="30"/>
      <c r="K129" s="22" t="s">
        <v>62</v>
      </c>
      <c r="M129" s="48" t="s">
        <v>62</v>
      </c>
      <c r="N129" s="30"/>
      <c r="O129" s="22" t="s">
        <v>62</v>
      </c>
      <c r="Q129" s="30"/>
      <c r="R129" s="86" t="s">
        <v>62</v>
      </c>
      <c r="T129" s="112" t="s">
        <v>63</v>
      </c>
      <c r="U129" s="27"/>
      <c r="V129" s="30"/>
      <c r="W129" s="86" t="s">
        <v>63</v>
      </c>
      <c r="Y129" s="131" t="s">
        <v>62</v>
      </c>
      <c r="Z129" s="27"/>
      <c r="AA129" s="30"/>
      <c r="AB129" s="22" t="s">
        <v>62</v>
      </c>
      <c r="AC129" s="30"/>
      <c r="AD129" s="22" t="s">
        <v>62</v>
      </c>
      <c r="AE129" s="30"/>
    </row>
    <row r="130" spans="1:31" x14ac:dyDescent="0.2">
      <c r="A130" s="14">
        <v>46</v>
      </c>
      <c r="B130" t="s">
        <v>67</v>
      </c>
      <c r="C130" t="s">
        <v>64</v>
      </c>
      <c r="E130" s="25" t="s">
        <v>64</v>
      </c>
      <c r="F130" s="27"/>
      <c r="G130" s="27"/>
      <c r="H130" s="48" t="s">
        <v>68</v>
      </c>
      <c r="I130" s="27"/>
      <c r="J130" s="30"/>
      <c r="K130" s="22" t="s">
        <v>68</v>
      </c>
      <c r="M130" s="48" t="s">
        <v>63</v>
      </c>
      <c r="N130" s="30"/>
      <c r="O130" s="22" t="s">
        <v>62</v>
      </c>
      <c r="Q130" s="30"/>
      <c r="R130" s="86" t="s">
        <v>62</v>
      </c>
      <c r="T130" s="112" t="s">
        <v>63</v>
      </c>
      <c r="U130" s="27"/>
      <c r="V130" s="30"/>
      <c r="W130" s="86" t="s">
        <v>62</v>
      </c>
      <c r="Y130" s="131" t="s">
        <v>62</v>
      </c>
      <c r="Z130" s="27"/>
      <c r="AA130" s="30"/>
      <c r="AB130" s="22" t="s">
        <v>62</v>
      </c>
      <c r="AC130" s="30"/>
      <c r="AD130" s="22" t="s">
        <v>62</v>
      </c>
      <c r="AE130" s="30"/>
    </row>
    <row r="131" spans="1:31" x14ac:dyDescent="0.2">
      <c r="A131" s="14">
        <v>46.5</v>
      </c>
      <c r="B131" t="s">
        <v>62</v>
      </c>
      <c r="E131" s="25" t="s">
        <v>62</v>
      </c>
      <c r="F131" s="27"/>
      <c r="G131" s="27"/>
      <c r="H131" s="48" t="s">
        <v>68</v>
      </c>
      <c r="I131" s="27"/>
      <c r="J131" s="30"/>
      <c r="K131" s="22" t="s">
        <v>68</v>
      </c>
      <c r="M131" s="48" t="s">
        <v>68</v>
      </c>
      <c r="N131" s="30" t="s">
        <v>63</v>
      </c>
      <c r="O131" s="22" t="s">
        <v>62</v>
      </c>
      <c r="Q131" s="30"/>
      <c r="R131" s="86" t="s">
        <v>68</v>
      </c>
      <c r="T131" s="112" t="s">
        <v>63</v>
      </c>
      <c r="U131" s="110" t="s">
        <v>66</v>
      </c>
      <c r="V131" s="30"/>
      <c r="W131" s="86" t="s">
        <v>66</v>
      </c>
      <c r="Y131" s="131" t="s">
        <v>62</v>
      </c>
      <c r="Z131" s="27"/>
      <c r="AA131" s="30"/>
      <c r="AB131" s="22" t="s">
        <v>62</v>
      </c>
      <c r="AC131" s="30"/>
      <c r="AD131" s="22" t="s">
        <v>62</v>
      </c>
      <c r="AE131" s="30"/>
    </row>
    <row r="132" spans="1:31" x14ac:dyDescent="0.2">
      <c r="A132" s="14">
        <v>47</v>
      </c>
      <c r="B132" t="s">
        <v>67</v>
      </c>
      <c r="E132" s="25" t="s">
        <v>64</v>
      </c>
      <c r="F132" s="27"/>
      <c r="G132" s="27"/>
      <c r="H132" s="48" t="s">
        <v>62</v>
      </c>
      <c r="I132" s="27"/>
      <c r="J132" s="30"/>
      <c r="K132" s="22" t="s">
        <v>68</v>
      </c>
      <c r="M132" s="48" t="s">
        <v>68</v>
      </c>
      <c r="N132" s="30"/>
      <c r="O132" s="22" t="s">
        <v>68</v>
      </c>
      <c r="Q132" s="30"/>
      <c r="R132" s="86" t="s">
        <v>68</v>
      </c>
      <c r="T132" s="112" t="s">
        <v>68</v>
      </c>
      <c r="U132" s="27"/>
      <c r="V132" s="30"/>
      <c r="W132" s="86" t="s">
        <v>66</v>
      </c>
      <c r="Y132" s="131" t="s">
        <v>63</v>
      </c>
      <c r="Z132" s="27"/>
      <c r="AA132" s="30"/>
      <c r="AB132" s="22" t="s">
        <v>62</v>
      </c>
      <c r="AC132" s="30"/>
      <c r="AD132" s="22" t="s">
        <v>63</v>
      </c>
      <c r="AE132" s="30"/>
    </row>
    <row r="133" spans="1:31" x14ac:dyDescent="0.2">
      <c r="A133" s="14">
        <v>47.5</v>
      </c>
      <c r="B133" t="s">
        <v>64</v>
      </c>
      <c r="E133" s="25" t="s">
        <v>68</v>
      </c>
      <c r="F133" s="27"/>
      <c r="G133" s="27"/>
      <c r="H133" s="48" t="s">
        <v>68</v>
      </c>
      <c r="I133" s="27" t="s">
        <v>65</v>
      </c>
      <c r="J133" s="30"/>
      <c r="K133" s="22" t="s">
        <v>65</v>
      </c>
      <c r="M133" s="48" t="s">
        <v>62</v>
      </c>
      <c r="N133" s="30"/>
      <c r="O133" s="22" t="s">
        <v>68</v>
      </c>
      <c r="Q133" s="30"/>
      <c r="R133" s="86" t="s">
        <v>62</v>
      </c>
      <c r="T133" s="112" t="s">
        <v>63</v>
      </c>
      <c r="U133" s="27"/>
      <c r="V133" s="30"/>
      <c r="W133" s="86" t="s">
        <v>66</v>
      </c>
      <c r="X133" t="s">
        <v>63</v>
      </c>
      <c r="Y133" s="131" t="s">
        <v>62</v>
      </c>
      <c r="Z133" s="27"/>
      <c r="AA133" s="30"/>
      <c r="AB133" s="22" t="s">
        <v>62</v>
      </c>
      <c r="AC133" s="30"/>
      <c r="AD133" s="22" t="s">
        <v>62</v>
      </c>
      <c r="AE133" s="30"/>
    </row>
    <row r="134" spans="1:31" x14ac:dyDescent="0.2">
      <c r="A134" s="14">
        <v>48</v>
      </c>
      <c r="B134" t="s">
        <v>64</v>
      </c>
      <c r="C134" t="s">
        <v>66</v>
      </c>
      <c r="E134" s="25" t="s">
        <v>68</v>
      </c>
      <c r="F134" s="27"/>
      <c r="G134" s="27"/>
      <c r="H134" s="48" t="s">
        <v>68</v>
      </c>
      <c r="I134" s="27"/>
      <c r="J134" s="30"/>
      <c r="K134" s="22" t="s">
        <v>62</v>
      </c>
      <c r="M134" s="48" t="s">
        <v>62</v>
      </c>
      <c r="N134" s="30"/>
      <c r="O134" s="22" t="s">
        <v>62</v>
      </c>
      <c r="Q134" s="30"/>
      <c r="R134" s="86" t="s">
        <v>62</v>
      </c>
      <c r="T134" s="112" t="s">
        <v>63</v>
      </c>
      <c r="U134" s="27"/>
      <c r="V134" s="30"/>
      <c r="W134" s="86" t="s">
        <v>63</v>
      </c>
      <c r="Y134" s="131" t="s">
        <v>63</v>
      </c>
      <c r="Z134" s="27"/>
      <c r="AA134" s="30"/>
      <c r="AB134" s="22" t="s">
        <v>62</v>
      </c>
      <c r="AC134" s="30"/>
      <c r="AD134" s="22" t="s">
        <v>63</v>
      </c>
      <c r="AE134" s="30"/>
    </row>
    <row r="135" spans="1:31" x14ac:dyDescent="0.2">
      <c r="A135" s="14">
        <v>48.5</v>
      </c>
      <c r="B135" t="s">
        <v>67</v>
      </c>
      <c r="E135" s="25" t="s">
        <v>68</v>
      </c>
      <c r="F135" s="27"/>
      <c r="G135" s="27"/>
      <c r="H135" s="48" t="s">
        <v>62</v>
      </c>
      <c r="I135" s="27"/>
      <c r="J135" s="30"/>
      <c r="K135" s="22" t="s">
        <v>68</v>
      </c>
      <c r="M135" s="48" t="s">
        <v>63</v>
      </c>
      <c r="N135" s="30"/>
      <c r="O135" s="22" t="s">
        <v>63</v>
      </c>
      <c r="Q135" s="30"/>
      <c r="R135" s="86" t="s">
        <v>62</v>
      </c>
      <c r="T135" s="112" t="s">
        <v>63</v>
      </c>
      <c r="U135" s="27"/>
      <c r="V135" s="30"/>
      <c r="W135" s="86" t="s">
        <v>62</v>
      </c>
      <c r="Y135" s="131" t="s">
        <v>63</v>
      </c>
      <c r="Z135" s="27" t="s">
        <v>68</v>
      </c>
      <c r="AA135" s="30"/>
      <c r="AB135" s="22" t="s">
        <v>62</v>
      </c>
      <c r="AC135" s="30"/>
      <c r="AD135" s="22" t="s">
        <v>63</v>
      </c>
      <c r="AE135" s="30"/>
    </row>
    <row r="136" spans="1:31" x14ac:dyDescent="0.2">
      <c r="A136" s="14">
        <v>49</v>
      </c>
      <c r="B136" t="s">
        <v>64</v>
      </c>
      <c r="C136" t="s">
        <v>66</v>
      </c>
      <c r="E136" s="25" t="s">
        <v>68</v>
      </c>
      <c r="F136" s="27"/>
      <c r="G136" s="27"/>
      <c r="H136" s="48" t="s">
        <v>68</v>
      </c>
      <c r="I136" s="27"/>
      <c r="J136" s="30"/>
      <c r="K136" s="22" t="s">
        <v>65</v>
      </c>
      <c r="L136" t="s">
        <v>68</v>
      </c>
      <c r="M136" s="48" t="s">
        <v>68</v>
      </c>
      <c r="N136" s="30"/>
      <c r="O136" s="22" t="s">
        <v>66</v>
      </c>
      <c r="Q136" s="30"/>
      <c r="R136" s="86" t="s">
        <v>62</v>
      </c>
      <c r="T136" s="112" t="s">
        <v>63</v>
      </c>
      <c r="U136" s="110" t="s">
        <v>68</v>
      </c>
      <c r="V136" s="30"/>
      <c r="W136" s="86" t="s">
        <v>66</v>
      </c>
      <c r="X136" s="86" t="s">
        <v>63</v>
      </c>
      <c r="Y136" s="112" t="s">
        <v>62</v>
      </c>
      <c r="Z136" s="27"/>
      <c r="AA136" s="30"/>
      <c r="AB136" s="22" t="s">
        <v>62</v>
      </c>
      <c r="AC136" s="30"/>
      <c r="AD136" s="22" t="s">
        <v>63</v>
      </c>
      <c r="AE136" s="30"/>
    </row>
    <row r="137" spans="1:31" x14ac:dyDescent="0.2">
      <c r="A137" s="14">
        <v>49.5</v>
      </c>
      <c r="B137" t="s">
        <v>64</v>
      </c>
      <c r="E137" s="25" t="s">
        <v>68</v>
      </c>
      <c r="F137" s="27"/>
      <c r="G137" s="27"/>
      <c r="H137" s="48" t="s">
        <v>62</v>
      </c>
      <c r="I137" s="27"/>
      <c r="J137" s="30"/>
      <c r="K137" s="22" t="s">
        <v>62</v>
      </c>
      <c r="M137" s="48" t="s">
        <v>63</v>
      </c>
      <c r="N137" s="30" t="s">
        <v>68</v>
      </c>
      <c r="O137" s="22" t="s">
        <v>63</v>
      </c>
      <c r="Q137" s="30"/>
      <c r="R137" s="86" t="s">
        <v>62</v>
      </c>
      <c r="T137" s="112" t="s">
        <v>63</v>
      </c>
      <c r="U137" s="27"/>
      <c r="V137" s="30"/>
      <c r="W137" s="86" t="s">
        <v>63</v>
      </c>
      <c r="Y137" s="112" t="s">
        <v>63</v>
      </c>
      <c r="Z137" s="27"/>
      <c r="AA137" s="30"/>
      <c r="AB137" s="22" t="s">
        <v>63</v>
      </c>
      <c r="AC137" s="30"/>
      <c r="AD137" s="22" t="s">
        <v>207</v>
      </c>
      <c r="AE137" s="30" t="s">
        <v>63</v>
      </c>
    </row>
    <row r="138" spans="1:31" x14ac:dyDescent="0.2">
      <c r="A138" s="14">
        <v>50</v>
      </c>
      <c r="B138" t="s">
        <v>62</v>
      </c>
      <c r="E138" s="25" t="s">
        <v>68</v>
      </c>
      <c r="F138" s="27"/>
      <c r="G138" s="27"/>
      <c r="H138" s="48" t="s">
        <v>68</v>
      </c>
      <c r="I138" s="27"/>
      <c r="J138" s="30"/>
      <c r="K138" s="22" t="s">
        <v>62</v>
      </c>
      <c r="M138" s="48" t="s">
        <v>63</v>
      </c>
      <c r="N138" s="30" t="s">
        <v>68</v>
      </c>
      <c r="O138" s="22" t="s">
        <v>63</v>
      </c>
      <c r="Q138" s="30"/>
      <c r="R138" s="86" t="s">
        <v>62</v>
      </c>
      <c r="T138" s="112" t="s">
        <v>62</v>
      </c>
      <c r="U138" s="27"/>
      <c r="V138" s="30"/>
      <c r="W138" s="86" t="s">
        <v>62</v>
      </c>
      <c r="Y138" s="112" t="s">
        <v>62</v>
      </c>
      <c r="Z138" s="27"/>
      <c r="AA138" s="30"/>
      <c r="AB138" s="22" t="s">
        <v>62</v>
      </c>
      <c r="AC138" s="30"/>
      <c r="AD138" s="22" t="s">
        <v>63</v>
      </c>
      <c r="AE138" s="30"/>
    </row>
    <row r="139" spans="1:31" x14ac:dyDescent="0.2">
      <c r="A139" s="14">
        <v>50.5</v>
      </c>
      <c r="B139" t="s">
        <v>64</v>
      </c>
      <c r="E139" s="25" t="s">
        <v>62</v>
      </c>
      <c r="F139" s="27"/>
      <c r="G139" s="27"/>
      <c r="H139" s="48" t="s">
        <v>62</v>
      </c>
      <c r="I139" s="27"/>
      <c r="J139" s="30"/>
      <c r="K139" s="22" t="s">
        <v>68</v>
      </c>
      <c r="M139" s="48" t="s">
        <v>68</v>
      </c>
      <c r="N139" s="30"/>
      <c r="O139" s="22" t="s">
        <v>68</v>
      </c>
      <c r="Q139" s="30"/>
      <c r="R139" s="86" t="s">
        <v>62</v>
      </c>
      <c r="T139" s="112" t="s">
        <v>63</v>
      </c>
      <c r="U139" s="27"/>
      <c r="V139" s="30"/>
      <c r="W139" s="86" t="s">
        <v>62</v>
      </c>
      <c r="Y139" s="112" t="s">
        <v>62</v>
      </c>
      <c r="Z139" s="27"/>
      <c r="AA139" s="30"/>
      <c r="AB139" s="22" t="s">
        <v>62</v>
      </c>
      <c r="AC139" s="30"/>
      <c r="AD139" s="22" t="s">
        <v>62</v>
      </c>
      <c r="AE139" s="30"/>
    </row>
    <row r="140" spans="1:31" x14ac:dyDescent="0.2">
      <c r="A140" s="14">
        <v>51</v>
      </c>
      <c r="B140" t="s">
        <v>64</v>
      </c>
      <c r="E140" s="25" t="s">
        <v>64</v>
      </c>
      <c r="F140" s="27" t="s">
        <v>68</v>
      </c>
      <c r="G140" s="27"/>
      <c r="H140" s="48" t="s">
        <v>62</v>
      </c>
      <c r="I140" s="27"/>
      <c r="J140" s="30"/>
      <c r="K140" s="22" t="s">
        <v>65</v>
      </c>
      <c r="L140" t="s">
        <v>68</v>
      </c>
      <c r="M140" s="48" t="s">
        <v>62</v>
      </c>
      <c r="N140" s="30"/>
      <c r="O140" s="22" t="s">
        <v>63</v>
      </c>
      <c r="Q140" s="30"/>
      <c r="R140" s="86" t="s">
        <v>62</v>
      </c>
      <c r="T140" s="112" t="s">
        <v>63</v>
      </c>
      <c r="U140" s="27"/>
      <c r="V140" s="30"/>
      <c r="W140" s="86" t="s">
        <v>62</v>
      </c>
      <c r="Y140" s="112" t="s">
        <v>62</v>
      </c>
      <c r="Z140" s="27"/>
      <c r="AA140" s="30"/>
      <c r="AB140" s="22" t="s">
        <v>62</v>
      </c>
      <c r="AC140" s="30"/>
      <c r="AD140" s="22" t="s">
        <v>62</v>
      </c>
      <c r="AE140" s="30"/>
    </row>
    <row r="141" spans="1:31" x14ac:dyDescent="0.2">
      <c r="A141" s="14">
        <v>51.5</v>
      </c>
      <c r="B141" t="s">
        <v>67</v>
      </c>
      <c r="C141" t="s">
        <v>64</v>
      </c>
      <c r="E141" s="25" t="s">
        <v>62</v>
      </c>
      <c r="F141" s="27"/>
      <c r="G141" s="27"/>
      <c r="H141" s="48" t="s">
        <v>62</v>
      </c>
      <c r="I141" s="27"/>
      <c r="J141" s="30"/>
      <c r="K141" s="22" t="s">
        <v>62</v>
      </c>
      <c r="M141" s="48" t="s">
        <v>63</v>
      </c>
      <c r="N141" s="30"/>
      <c r="O141" s="22" t="s">
        <v>63</v>
      </c>
      <c r="Q141" s="30"/>
      <c r="R141" s="86" t="s">
        <v>62</v>
      </c>
      <c r="T141" s="112" t="s">
        <v>63</v>
      </c>
      <c r="U141" s="27"/>
      <c r="V141" s="30"/>
      <c r="W141" s="86" t="s">
        <v>63</v>
      </c>
      <c r="Y141" s="112" t="s">
        <v>62</v>
      </c>
      <c r="Z141" s="27"/>
      <c r="AA141" s="30"/>
      <c r="AB141" s="22" t="s">
        <v>62</v>
      </c>
      <c r="AC141" s="30"/>
      <c r="AD141" s="22" t="s">
        <v>62</v>
      </c>
      <c r="AE141" s="30"/>
    </row>
    <row r="142" spans="1:31" x14ac:dyDescent="0.2">
      <c r="A142" s="14">
        <v>52</v>
      </c>
      <c r="B142" t="s">
        <v>64</v>
      </c>
      <c r="E142" s="25" t="s">
        <v>62</v>
      </c>
      <c r="F142" s="27"/>
      <c r="G142" s="27"/>
      <c r="H142" s="48" t="s">
        <v>68</v>
      </c>
      <c r="I142" s="27"/>
      <c r="J142" s="30"/>
      <c r="K142" s="22" t="s">
        <v>63</v>
      </c>
      <c r="L142" t="s">
        <v>68</v>
      </c>
      <c r="M142" s="48" t="s">
        <v>68</v>
      </c>
      <c r="N142" s="30"/>
      <c r="O142" s="22" t="s">
        <v>68</v>
      </c>
      <c r="Q142" s="30"/>
      <c r="R142" s="86" t="s">
        <v>62</v>
      </c>
      <c r="T142" s="112" t="s">
        <v>62</v>
      </c>
      <c r="U142" s="27"/>
      <c r="V142" s="30"/>
      <c r="W142" s="86" t="s">
        <v>63</v>
      </c>
      <c r="Y142" s="112" t="s">
        <v>62</v>
      </c>
      <c r="Z142" s="27"/>
      <c r="AA142" s="30"/>
      <c r="AB142" s="22" t="s">
        <v>62</v>
      </c>
      <c r="AC142" s="30"/>
      <c r="AD142" s="22" t="s">
        <v>63</v>
      </c>
      <c r="AE142" s="30"/>
    </row>
    <row r="143" spans="1:31" x14ac:dyDescent="0.2">
      <c r="A143" s="14">
        <v>52.5</v>
      </c>
      <c r="B143" t="s">
        <v>62</v>
      </c>
      <c r="E143" s="25" t="s">
        <v>62</v>
      </c>
      <c r="F143" s="27"/>
      <c r="G143" s="27"/>
      <c r="H143" s="48" t="s">
        <v>62</v>
      </c>
      <c r="I143" s="27"/>
      <c r="J143" s="30"/>
      <c r="K143" s="22" t="s">
        <v>62</v>
      </c>
      <c r="M143" s="48" t="s">
        <v>62</v>
      </c>
      <c r="N143" s="30"/>
      <c r="O143" s="22" t="s">
        <v>62</v>
      </c>
      <c r="Q143" s="30"/>
      <c r="R143" s="86" t="s">
        <v>62</v>
      </c>
      <c r="T143" s="112" t="s">
        <v>62</v>
      </c>
      <c r="U143" s="27"/>
      <c r="V143" s="30"/>
      <c r="W143" s="86" t="s">
        <v>63</v>
      </c>
      <c r="Y143" s="112" t="s">
        <v>62</v>
      </c>
      <c r="Z143" s="27"/>
      <c r="AA143" s="30"/>
      <c r="AB143" s="22" t="s">
        <v>62</v>
      </c>
      <c r="AC143" s="30"/>
      <c r="AD143" s="22" t="s">
        <v>62</v>
      </c>
      <c r="AE143" s="30"/>
    </row>
    <row r="144" spans="1:31" x14ac:dyDescent="0.2">
      <c r="A144" s="14">
        <v>53</v>
      </c>
      <c r="B144" t="s">
        <v>67</v>
      </c>
      <c r="C144" t="s">
        <v>64</v>
      </c>
      <c r="E144" s="25" t="s">
        <v>64</v>
      </c>
      <c r="F144" s="22" t="s">
        <v>68</v>
      </c>
      <c r="G144" s="27"/>
      <c r="H144" s="48" t="s">
        <v>62</v>
      </c>
      <c r="I144" s="27"/>
      <c r="J144" s="30"/>
      <c r="K144" s="22" t="s">
        <v>63</v>
      </c>
      <c r="L144" t="s">
        <v>150</v>
      </c>
      <c r="M144" s="48" t="s">
        <v>62</v>
      </c>
      <c r="N144" s="30"/>
      <c r="O144" s="22" t="s">
        <v>62</v>
      </c>
      <c r="Q144" s="30"/>
      <c r="R144" s="86" t="s">
        <v>62</v>
      </c>
      <c r="T144" s="112" t="s">
        <v>63</v>
      </c>
      <c r="U144" s="27"/>
      <c r="V144" s="30"/>
      <c r="W144" s="86" t="s">
        <v>62</v>
      </c>
      <c r="Y144" s="112" t="s">
        <v>62</v>
      </c>
      <c r="Z144" s="27"/>
      <c r="AA144" s="30"/>
      <c r="AB144" s="22" t="s">
        <v>62</v>
      </c>
      <c r="AC144" s="30"/>
      <c r="AD144" s="22" t="s">
        <v>62</v>
      </c>
      <c r="AE144" s="30"/>
    </row>
    <row r="145" spans="1:31" x14ac:dyDescent="0.2">
      <c r="A145" s="14">
        <v>53.5</v>
      </c>
      <c r="B145" t="s">
        <v>62</v>
      </c>
      <c r="E145" s="25" t="s">
        <v>62</v>
      </c>
      <c r="F145" s="27"/>
      <c r="G145" s="27"/>
      <c r="H145" s="48" t="s">
        <v>62</v>
      </c>
      <c r="I145" s="27"/>
      <c r="J145" s="30"/>
      <c r="K145" s="22" t="s">
        <v>62</v>
      </c>
      <c r="M145" s="48" t="s">
        <v>62</v>
      </c>
      <c r="N145" s="30"/>
      <c r="O145" s="22" t="s">
        <v>62</v>
      </c>
      <c r="Q145" s="30"/>
      <c r="R145" s="86" t="s">
        <v>62</v>
      </c>
      <c r="T145" s="112" t="s">
        <v>62</v>
      </c>
      <c r="U145" s="27"/>
      <c r="V145" s="30"/>
      <c r="W145" s="86" t="s">
        <v>62</v>
      </c>
      <c r="Y145" s="112" t="s">
        <v>62</v>
      </c>
      <c r="Z145" s="27"/>
      <c r="AA145" s="30"/>
      <c r="AB145" s="22" t="s">
        <v>62</v>
      </c>
      <c r="AC145" s="30"/>
      <c r="AD145" s="22" t="s">
        <v>62</v>
      </c>
      <c r="AE145" s="30"/>
    </row>
    <row r="146" spans="1:31" x14ac:dyDescent="0.2">
      <c r="A146" s="14">
        <v>54</v>
      </c>
      <c r="B146" t="s">
        <v>67</v>
      </c>
      <c r="C146" t="s">
        <v>64</v>
      </c>
      <c r="E146" s="25" t="s">
        <v>68</v>
      </c>
      <c r="F146" s="27"/>
      <c r="G146" s="27"/>
      <c r="H146" s="48" t="s">
        <v>62</v>
      </c>
      <c r="I146" s="27"/>
      <c r="J146" s="30"/>
      <c r="K146" s="22" t="s">
        <v>63</v>
      </c>
      <c r="L146" t="s">
        <v>65</v>
      </c>
      <c r="M146" s="48" t="s">
        <v>65</v>
      </c>
      <c r="N146" s="30"/>
      <c r="O146" s="22" t="s">
        <v>63</v>
      </c>
      <c r="Q146" s="30"/>
      <c r="R146" s="86" t="s">
        <v>62</v>
      </c>
      <c r="T146" s="112" t="s">
        <v>63</v>
      </c>
      <c r="U146" s="27"/>
      <c r="V146" s="30"/>
      <c r="W146" s="86" t="s">
        <v>63</v>
      </c>
      <c r="Y146" s="112" t="s">
        <v>62</v>
      </c>
      <c r="Z146" s="27"/>
      <c r="AA146" s="30"/>
      <c r="AB146" s="22" t="s">
        <v>62</v>
      </c>
      <c r="AC146" s="30"/>
      <c r="AD146" s="22" t="s">
        <v>62</v>
      </c>
      <c r="AE146" s="30"/>
    </row>
    <row r="147" spans="1:31" x14ac:dyDescent="0.2">
      <c r="A147" s="14">
        <v>54.5</v>
      </c>
      <c r="B147" t="s">
        <v>67</v>
      </c>
      <c r="E147" s="25" t="s">
        <v>62</v>
      </c>
      <c r="F147" s="27"/>
      <c r="G147" s="27"/>
      <c r="H147" s="48" t="s">
        <v>68</v>
      </c>
      <c r="I147" s="27"/>
      <c r="J147" s="30"/>
      <c r="K147" s="22" t="s">
        <v>62</v>
      </c>
      <c r="M147" s="48" t="s">
        <v>65</v>
      </c>
      <c r="N147" s="30"/>
      <c r="O147" s="22" t="s">
        <v>68</v>
      </c>
      <c r="Q147" s="30"/>
      <c r="R147" s="86" t="s">
        <v>62</v>
      </c>
      <c r="T147" s="112" t="s">
        <v>62</v>
      </c>
      <c r="U147" s="27"/>
      <c r="V147" s="30"/>
      <c r="W147" s="86" t="s">
        <v>62</v>
      </c>
      <c r="Y147" s="112" t="s">
        <v>62</v>
      </c>
      <c r="Z147" s="27"/>
      <c r="AA147" s="30"/>
      <c r="AB147" s="22" t="s">
        <v>62</v>
      </c>
      <c r="AC147" s="30"/>
      <c r="AD147" s="22" t="s">
        <v>63</v>
      </c>
      <c r="AE147" s="30"/>
    </row>
    <row r="148" spans="1:31" x14ac:dyDescent="0.2">
      <c r="A148" s="14">
        <v>55</v>
      </c>
      <c r="B148" t="s">
        <v>66</v>
      </c>
      <c r="E148" s="25" t="s">
        <v>63</v>
      </c>
      <c r="F148" s="27"/>
      <c r="G148" s="27"/>
      <c r="H148" s="48" t="s">
        <v>63</v>
      </c>
      <c r="I148" s="27"/>
      <c r="J148" s="30"/>
      <c r="K148" s="22" t="s">
        <v>68</v>
      </c>
      <c r="M148" s="48" t="s">
        <v>62</v>
      </c>
      <c r="N148" s="30"/>
      <c r="O148" s="22" t="s">
        <v>62</v>
      </c>
      <c r="Q148" s="30"/>
      <c r="R148" s="86" t="s">
        <v>62</v>
      </c>
      <c r="T148" s="112" t="s">
        <v>63</v>
      </c>
      <c r="U148" s="27"/>
      <c r="V148" s="30"/>
      <c r="W148" s="86" t="s">
        <v>62</v>
      </c>
      <c r="Y148" s="112" t="s">
        <v>63</v>
      </c>
      <c r="Z148" s="27"/>
      <c r="AA148" s="30"/>
      <c r="AB148" s="22" t="s">
        <v>207</v>
      </c>
      <c r="AC148" s="30"/>
      <c r="AD148" s="22" t="s">
        <v>63</v>
      </c>
      <c r="AE148" s="30"/>
    </row>
    <row r="149" spans="1:31" x14ac:dyDescent="0.2">
      <c r="A149" s="14">
        <v>55.5</v>
      </c>
      <c r="B149" t="s">
        <v>67</v>
      </c>
      <c r="E149" s="25" t="s">
        <v>64</v>
      </c>
      <c r="F149" s="27" t="s">
        <v>68</v>
      </c>
      <c r="G149" s="27"/>
      <c r="H149" s="48" t="s">
        <v>62</v>
      </c>
      <c r="I149" s="27"/>
      <c r="J149" s="30"/>
      <c r="K149" s="22" t="s">
        <v>68</v>
      </c>
      <c r="M149" s="48" t="s">
        <v>62</v>
      </c>
      <c r="N149" s="30"/>
      <c r="O149" s="22" t="s">
        <v>63</v>
      </c>
      <c r="Q149" s="30"/>
      <c r="R149" s="86" t="s">
        <v>62</v>
      </c>
      <c r="T149" s="112" t="s">
        <v>62</v>
      </c>
      <c r="U149" s="27"/>
      <c r="V149" s="30"/>
      <c r="W149" s="86" t="s">
        <v>62</v>
      </c>
      <c r="Y149" s="112" t="s">
        <v>62</v>
      </c>
      <c r="Z149" s="27"/>
      <c r="AA149" s="30"/>
      <c r="AB149" s="22" t="s">
        <v>62</v>
      </c>
      <c r="AC149" s="30"/>
      <c r="AD149" s="22" t="s">
        <v>63</v>
      </c>
      <c r="AE149" s="30"/>
    </row>
    <row r="150" spans="1:31" x14ac:dyDescent="0.2">
      <c r="A150" s="14">
        <v>56</v>
      </c>
      <c r="B150" t="s">
        <v>67</v>
      </c>
      <c r="E150" s="25" t="s">
        <v>64</v>
      </c>
      <c r="F150" s="27" t="s">
        <v>68</v>
      </c>
      <c r="G150" s="27"/>
      <c r="H150" s="48" t="s">
        <v>68</v>
      </c>
      <c r="I150" s="27"/>
      <c r="J150" s="30"/>
      <c r="K150" s="22" t="s">
        <v>62</v>
      </c>
      <c r="M150" s="48" t="s">
        <v>62</v>
      </c>
      <c r="N150" s="30"/>
      <c r="O150" s="22" t="s">
        <v>63</v>
      </c>
      <c r="Q150" s="30"/>
      <c r="R150" s="86" t="s">
        <v>62</v>
      </c>
      <c r="T150" s="112" t="s">
        <v>63</v>
      </c>
      <c r="U150" s="27"/>
      <c r="V150" s="30"/>
      <c r="W150" s="86" t="s">
        <v>62</v>
      </c>
      <c r="Y150" s="112" t="s">
        <v>63</v>
      </c>
      <c r="Z150" s="27"/>
      <c r="AA150" s="30"/>
      <c r="AB150" s="22" t="s">
        <v>62</v>
      </c>
      <c r="AC150" s="30"/>
      <c r="AD150" s="22" t="s">
        <v>62</v>
      </c>
      <c r="AE150" s="30"/>
    </row>
    <row r="151" spans="1:31" x14ac:dyDescent="0.2">
      <c r="A151" s="14">
        <v>56.5</v>
      </c>
      <c r="B151" t="s">
        <v>64</v>
      </c>
      <c r="E151" s="25" t="s">
        <v>68</v>
      </c>
      <c r="F151" s="27"/>
      <c r="G151" s="27"/>
      <c r="H151" s="48" t="s">
        <v>68</v>
      </c>
      <c r="I151" s="27"/>
      <c r="J151" s="30"/>
      <c r="K151" s="22" t="s">
        <v>63</v>
      </c>
      <c r="M151" s="48" t="s">
        <v>62</v>
      </c>
      <c r="N151" s="30"/>
      <c r="O151" s="22" t="s">
        <v>63</v>
      </c>
      <c r="P151" s="22" t="s">
        <v>68</v>
      </c>
      <c r="Q151" s="30"/>
      <c r="R151" s="86" t="s">
        <v>62</v>
      </c>
      <c r="T151" s="112" t="s">
        <v>62</v>
      </c>
      <c r="U151" s="27"/>
      <c r="V151" s="30"/>
      <c r="W151" s="86" t="s">
        <v>63</v>
      </c>
      <c r="Y151" s="112" t="s">
        <v>62</v>
      </c>
      <c r="Z151" s="27"/>
      <c r="AA151" s="30"/>
      <c r="AB151" s="22" t="s">
        <v>62</v>
      </c>
      <c r="AC151" s="30"/>
      <c r="AD151" s="22" t="s">
        <v>63</v>
      </c>
      <c r="AE151" s="30"/>
    </row>
    <row r="152" spans="1:31" x14ac:dyDescent="0.2">
      <c r="A152" s="14">
        <v>57</v>
      </c>
      <c r="B152" t="s">
        <v>62</v>
      </c>
      <c r="E152" s="25" t="s">
        <v>62</v>
      </c>
      <c r="F152" s="27"/>
      <c r="G152" s="27"/>
      <c r="H152" s="48" t="s">
        <v>68</v>
      </c>
      <c r="I152" s="27"/>
      <c r="J152" s="30"/>
      <c r="K152" s="22" t="s">
        <v>62</v>
      </c>
      <c r="M152" s="48" t="s">
        <v>63</v>
      </c>
      <c r="N152" s="30"/>
      <c r="O152" s="22" t="s">
        <v>62</v>
      </c>
      <c r="Q152" s="30"/>
      <c r="R152" s="86" t="s">
        <v>62</v>
      </c>
      <c r="T152" s="112" t="s">
        <v>207</v>
      </c>
      <c r="U152" s="27"/>
      <c r="V152" s="30"/>
      <c r="W152" s="86" t="s">
        <v>63</v>
      </c>
      <c r="X152" t="s">
        <v>207</v>
      </c>
      <c r="Y152" s="112" t="s">
        <v>63</v>
      </c>
      <c r="Z152" s="86" t="s">
        <v>207</v>
      </c>
      <c r="AA152" s="30"/>
      <c r="AB152" s="22" t="s">
        <v>63</v>
      </c>
      <c r="AC152" s="30"/>
      <c r="AD152" s="22" t="s">
        <v>207</v>
      </c>
      <c r="AE152" s="30"/>
    </row>
    <row r="153" spans="1:31" x14ac:dyDescent="0.2">
      <c r="A153" s="14">
        <v>57.5</v>
      </c>
      <c r="B153" t="s">
        <v>62</v>
      </c>
      <c r="E153" s="25" t="s">
        <v>68</v>
      </c>
      <c r="F153" s="27"/>
      <c r="G153" s="27"/>
      <c r="H153" s="48" t="s">
        <v>68</v>
      </c>
      <c r="I153" s="27"/>
      <c r="J153" s="30"/>
      <c r="K153" s="22" t="s">
        <v>150</v>
      </c>
      <c r="M153" s="48" t="s">
        <v>62</v>
      </c>
      <c r="N153" s="30"/>
      <c r="O153" s="22" t="s">
        <v>63</v>
      </c>
      <c r="P153" s="22" t="s">
        <v>68</v>
      </c>
      <c r="Q153" s="30"/>
      <c r="R153" s="86" t="s">
        <v>62</v>
      </c>
      <c r="T153" s="112" t="s">
        <v>63</v>
      </c>
      <c r="U153" s="27"/>
      <c r="V153" s="30"/>
      <c r="W153" s="86" t="s">
        <v>63</v>
      </c>
      <c r="Y153" s="112" t="s">
        <v>62</v>
      </c>
      <c r="Z153" s="27"/>
      <c r="AA153" s="30"/>
      <c r="AB153" s="22" t="s">
        <v>62</v>
      </c>
      <c r="AC153" s="30"/>
      <c r="AD153" s="22" t="s">
        <v>63</v>
      </c>
      <c r="AE153" s="30"/>
    </row>
    <row r="154" spans="1:31" x14ac:dyDescent="0.2">
      <c r="A154" s="14">
        <v>58</v>
      </c>
      <c r="B154" t="s">
        <v>67</v>
      </c>
      <c r="C154" t="s">
        <v>64</v>
      </c>
      <c r="E154" s="25" t="s">
        <v>64</v>
      </c>
      <c r="F154" s="27"/>
      <c r="G154" s="27"/>
      <c r="H154" s="48" t="s">
        <v>65</v>
      </c>
      <c r="I154" s="27"/>
      <c r="J154" s="30"/>
      <c r="K154" s="22" t="s">
        <v>62</v>
      </c>
      <c r="M154" s="48" t="s">
        <v>65</v>
      </c>
      <c r="N154" s="30"/>
      <c r="O154" s="22" t="s">
        <v>62</v>
      </c>
      <c r="Q154" s="30"/>
      <c r="R154" s="86" t="s">
        <v>62</v>
      </c>
      <c r="T154" s="112" t="s">
        <v>62</v>
      </c>
      <c r="U154" s="27"/>
      <c r="V154" s="30"/>
      <c r="W154" s="86" t="s">
        <v>63</v>
      </c>
      <c r="Y154" s="112" t="s">
        <v>62</v>
      </c>
      <c r="Z154" s="27"/>
      <c r="AA154" s="30"/>
      <c r="AB154" s="22" t="s">
        <v>62</v>
      </c>
      <c r="AC154" s="30"/>
      <c r="AD154" s="22" t="s">
        <v>62</v>
      </c>
      <c r="AE154" s="30"/>
    </row>
    <row r="155" spans="1:31" x14ac:dyDescent="0.2">
      <c r="A155" s="14">
        <v>58.5</v>
      </c>
      <c r="B155" t="s">
        <v>66</v>
      </c>
      <c r="E155" s="25" t="s">
        <v>62</v>
      </c>
      <c r="F155" s="27"/>
      <c r="G155" s="27"/>
      <c r="H155" s="48" t="s">
        <v>68</v>
      </c>
      <c r="I155" s="27"/>
      <c r="J155" s="30"/>
      <c r="K155" s="22" t="s">
        <v>62</v>
      </c>
      <c r="M155" s="48" t="s">
        <v>62</v>
      </c>
      <c r="N155" s="30"/>
      <c r="O155" s="22" t="s">
        <v>62</v>
      </c>
      <c r="Q155" s="30"/>
      <c r="R155" s="86" t="s">
        <v>62</v>
      </c>
      <c r="T155" s="112" t="s">
        <v>62</v>
      </c>
      <c r="U155" s="27"/>
      <c r="V155" s="30"/>
      <c r="W155" s="86" t="s">
        <v>62</v>
      </c>
      <c r="Y155" s="112" t="s">
        <v>62</v>
      </c>
      <c r="Z155" s="27"/>
      <c r="AA155" s="30"/>
      <c r="AB155" s="22" t="s">
        <v>62</v>
      </c>
      <c r="AC155" s="30"/>
      <c r="AD155" s="22" t="s">
        <v>62</v>
      </c>
      <c r="AE155" s="30"/>
    </row>
    <row r="156" spans="1:31" x14ac:dyDescent="0.2">
      <c r="A156" s="14">
        <v>59</v>
      </c>
      <c r="B156" t="s">
        <v>67</v>
      </c>
      <c r="C156" t="s">
        <v>64</v>
      </c>
      <c r="E156" s="25" t="s">
        <v>64</v>
      </c>
      <c r="F156" s="27"/>
      <c r="G156" s="27"/>
      <c r="H156" s="48" t="s">
        <v>62</v>
      </c>
      <c r="I156" s="27"/>
      <c r="J156" s="30"/>
      <c r="K156" s="22" t="s">
        <v>63</v>
      </c>
      <c r="M156" s="48" t="s">
        <v>68</v>
      </c>
      <c r="N156" s="30"/>
      <c r="O156" s="22" t="s">
        <v>62</v>
      </c>
      <c r="Q156" s="30"/>
      <c r="R156" s="86" t="s">
        <v>62</v>
      </c>
      <c r="T156" s="112" t="s">
        <v>63</v>
      </c>
      <c r="U156" s="27"/>
      <c r="V156" s="30"/>
      <c r="W156" s="86" t="s">
        <v>62</v>
      </c>
      <c r="Y156" s="112" t="s">
        <v>62</v>
      </c>
      <c r="Z156" s="27"/>
      <c r="AA156" s="30"/>
      <c r="AB156" s="22" t="s">
        <v>62</v>
      </c>
      <c r="AC156" s="30"/>
      <c r="AD156" s="22" t="s">
        <v>62</v>
      </c>
      <c r="AE156" s="30"/>
    </row>
    <row r="157" spans="1:31" x14ac:dyDescent="0.2">
      <c r="A157" s="14">
        <v>59.5</v>
      </c>
      <c r="B157" t="s">
        <v>67</v>
      </c>
      <c r="E157" s="25" t="s">
        <v>62</v>
      </c>
      <c r="F157" s="27"/>
      <c r="G157" s="27"/>
      <c r="H157" s="48" t="s">
        <v>68</v>
      </c>
      <c r="I157" s="27"/>
      <c r="J157" s="30"/>
      <c r="K157" s="22" t="s">
        <v>62</v>
      </c>
      <c r="M157" s="48" t="s">
        <v>68</v>
      </c>
      <c r="N157" s="30"/>
      <c r="O157" s="22" t="s">
        <v>63</v>
      </c>
      <c r="Q157" s="49"/>
      <c r="R157" s="86" t="s">
        <v>62</v>
      </c>
      <c r="T157" s="112" t="s">
        <v>63</v>
      </c>
      <c r="U157" s="27"/>
      <c r="V157" s="30"/>
      <c r="W157" s="86" t="s">
        <v>62</v>
      </c>
      <c r="Y157" s="112" t="s">
        <v>62</v>
      </c>
      <c r="Z157" s="27"/>
      <c r="AA157" s="30"/>
      <c r="AB157" s="22" t="s">
        <v>62</v>
      </c>
      <c r="AC157" s="30"/>
      <c r="AD157" s="22" t="s">
        <v>63</v>
      </c>
      <c r="AE157" s="30"/>
    </row>
    <row r="158" spans="1:31" x14ac:dyDescent="0.2">
      <c r="A158" s="14">
        <v>60</v>
      </c>
      <c r="B158" t="s">
        <v>67</v>
      </c>
      <c r="E158" s="25" t="s">
        <v>63</v>
      </c>
      <c r="F158" s="27"/>
      <c r="G158" s="27"/>
      <c r="H158" s="48" t="s">
        <v>68</v>
      </c>
      <c r="I158" s="27" t="s">
        <v>71</v>
      </c>
      <c r="J158" s="30"/>
      <c r="K158" s="22" t="s">
        <v>71</v>
      </c>
      <c r="M158" s="48" t="s">
        <v>71</v>
      </c>
      <c r="N158" s="30"/>
      <c r="O158" s="22" t="s">
        <v>71</v>
      </c>
      <c r="Q158" s="30"/>
      <c r="R158" s="86" t="s">
        <v>62</v>
      </c>
      <c r="T158" s="112" t="s">
        <v>63</v>
      </c>
      <c r="U158" s="27"/>
      <c r="V158" s="30"/>
      <c r="W158" s="86" t="s">
        <v>62</v>
      </c>
      <c r="Y158" s="112" t="s">
        <v>62</v>
      </c>
      <c r="Z158" s="27"/>
      <c r="AA158" s="30"/>
      <c r="AB158" s="22" t="s">
        <v>68</v>
      </c>
      <c r="AC158" s="30"/>
      <c r="AD158" s="22" t="s">
        <v>63</v>
      </c>
      <c r="AE158" s="30"/>
    </row>
    <row r="159" spans="1:31" x14ac:dyDescent="0.2">
      <c r="A159" s="16" t="s">
        <v>75</v>
      </c>
      <c r="E159" s="31"/>
      <c r="F159" s="16"/>
      <c r="G159" s="16"/>
      <c r="H159" s="73"/>
      <c r="I159" s="16"/>
      <c r="J159" s="32"/>
      <c r="K159" s="16"/>
      <c r="L159" s="16"/>
      <c r="M159" s="31"/>
      <c r="N159" s="32"/>
      <c r="O159" s="73"/>
      <c r="P159" s="16"/>
      <c r="Q159" s="32"/>
      <c r="T159" s="25"/>
      <c r="U159" s="27"/>
      <c r="V159" s="30"/>
      <c r="Y159" s="25"/>
      <c r="Z159" s="27"/>
      <c r="AA159" s="30"/>
      <c r="AB159" s="22"/>
      <c r="AC159" s="30"/>
      <c r="AD159" s="22"/>
      <c r="AE159" s="30"/>
    </row>
    <row r="160" spans="1:31" x14ac:dyDescent="0.2">
      <c r="A160" s="14">
        <v>0</v>
      </c>
      <c r="B160" t="s">
        <v>67</v>
      </c>
      <c r="C160" t="s">
        <v>64</v>
      </c>
      <c r="E160" s="25" t="s">
        <v>64</v>
      </c>
      <c r="F160" s="22" t="s">
        <v>66</v>
      </c>
      <c r="G160" s="27"/>
      <c r="H160" s="48" t="s">
        <v>66</v>
      </c>
      <c r="I160" s="27"/>
      <c r="J160" s="30"/>
      <c r="K160" t="s">
        <v>66</v>
      </c>
      <c r="M160" s="25" t="s">
        <v>66</v>
      </c>
      <c r="N160" s="30"/>
      <c r="O160" s="22" t="s">
        <v>66</v>
      </c>
      <c r="Q160" s="30"/>
      <c r="R160" s="36" t="s">
        <v>66</v>
      </c>
      <c r="T160" s="101" t="s">
        <v>66</v>
      </c>
      <c r="U160" s="27"/>
      <c r="V160" s="30"/>
      <c r="W160" t="s">
        <v>66</v>
      </c>
      <c r="Y160" s="25" t="s">
        <v>66</v>
      </c>
      <c r="Z160" s="27"/>
      <c r="AA160" s="30"/>
      <c r="AB160" s="22" t="s">
        <v>66</v>
      </c>
      <c r="AC160" s="30"/>
      <c r="AD160" s="22" t="s">
        <v>66</v>
      </c>
      <c r="AE160" s="30"/>
    </row>
    <row r="161" spans="1:31" x14ac:dyDescent="0.2">
      <c r="A161">
        <v>0.5</v>
      </c>
      <c r="B161" t="s">
        <v>66</v>
      </c>
      <c r="E161" s="25" t="s">
        <v>64</v>
      </c>
      <c r="F161" s="27"/>
      <c r="G161" s="27"/>
      <c r="H161" s="48" t="s">
        <v>66</v>
      </c>
      <c r="I161" s="27"/>
      <c r="J161" s="30"/>
      <c r="K161" t="s">
        <v>66</v>
      </c>
      <c r="M161" s="25" t="s">
        <v>66</v>
      </c>
      <c r="N161" s="30"/>
      <c r="O161" s="22" t="s">
        <v>66</v>
      </c>
      <c r="Q161" s="30"/>
      <c r="R161" s="36" t="s">
        <v>66</v>
      </c>
      <c r="T161" s="101" t="s">
        <v>66</v>
      </c>
      <c r="U161" s="27"/>
      <c r="V161" s="30"/>
      <c r="W161" t="s">
        <v>62</v>
      </c>
      <c r="Y161" s="25" t="s">
        <v>66</v>
      </c>
      <c r="Z161" s="27"/>
      <c r="AA161" s="30"/>
      <c r="AB161" s="22" t="s">
        <v>62</v>
      </c>
      <c r="AC161" s="30"/>
      <c r="AD161" s="22" t="s">
        <v>66</v>
      </c>
      <c r="AE161" s="30"/>
    </row>
    <row r="162" spans="1:31" x14ac:dyDescent="0.2">
      <c r="A162" s="14">
        <v>1</v>
      </c>
      <c r="B162" t="s">
        <v>64</v>
      </c>
      <c r="C162" t="s">
        <v>71</v>
      </c>
      <c r="E162" s="25" t="s">
        <v>64</v>
      </c>
      <c r="F162" s="22" t="s">
        <v>71</v>
      </c>
      <c r="G162" s="27"/>
      <c r="H162" s="48" t="s">
        <v>66</v>
      </c>
      <c r="I162" s="27"/>
      <c r="J162" s="30"/>
      <c r="K162" t="s">
        <v>66</v>
      </c>
      <c r="M162" s="25" t="s">
        <v>66</v>
      </c>
      <c r="N162" s="30"/>
      <c r="O162" s="22" t="s">
        <v>66</v>
      </c>
      <c r="Q162" s="30"/>
      <c r="R162" s="36" t="s">
        <v>66</v>
      </c>
      <c r="T162" s="101" t="s">
        <v>66</v>
      </c>
      <c r="U162" s="27"/>
      <c r="V162" s="30"/>
      <c r="W162" t="s">
        <v>66</v>
      </c>
      <c r="Y162" s="25" t="s">
        <v>66</v>
      </c>
      <c r="Z162" s="27"/>
      <c r="AA162" s="30"/>
      <c r="AB162" s="22" t="s">
        <v>66</v>
      </c>
      <c r="AC162" s="30"/>
      <c r="AD162" s="22" t="s">
        <v>101</v>
      </c>
      <c r="AE162" s="30"/>
    </row>
    <row r="163" spans="1:31" x14ac:dyDescent="0.2">
      <c r="A163" s="14">
        <v>1.5</v>
      </c>
      <c r="B163" t="s">
        <v>67</v>
      </c>
      <c r="C163" t="s">
        <v>64</v>
      </c>
      <c r="D163" t="s">
        <v>66</v>
      </c>
      <c r="E163" s="25" t="s">
        <v>64</v>
      </c>
      <c r="F163" s="22" t="s">
        <v>66</v>
      </c>
      <c r="G163" s="27"/>
      <c r="H163" s="48" t="s">
        <v>66</v>
      </c>
      <c r="I163" s="22" t="s">
        <v>71</v>
      </c>
      <c r="J163" s="30"/>
      <c r="K163" s="22" t="s">
        <v>71</v>
      </c>
      <c r="L163" s="22" t="s">
        <v>66</v>
      </c>
      <c r="M163" s="48" t="s">
        <v>66</v>
      </c>
      <c r="N163" s="30"/>
      <c r="O163" s="22" t="s">
        <v>66</v>
      </c>
      <c r="Q163" s="30"/>
      <c r="R163" s="36" t="s">
        <v>62</v>
      </c>
      <c r="T163" s="101" t="s">
        <v>66</v>
      </c>
      <c r="U163" s="27"/>
      <c r="V163" s="30"/>
      <c r="W163" t="s">
        <v>66</v>
      </c>
      <c r="Y163" s="25" t="s">
        <v>66</v>
      </c>
      <c r="Z163" s="27"/>
      <c r="AA163" s="30"/>
      <c r="AB163" s="22" t="s">
        <v>66</v>
      </c>
      <c r="AC163" s="30"/>
      <c r="AD163" s="22" t="s">
        <v>62</v>
      </c>
      <c r="AE163" s="30"/>
    </row>
    <row r="164" spans="1:31" x14ac:dyDescent="0.2">
      <c r="A164" s="14">
        <v>2</v>
      </c>
      <c r="B164" t="s">
        <v>66</v>
      </c>
      <c r="E164" s="25" t="s">
        <v>62</v>
      </c>
      <c r="F164" s="27"/>
      <c r="G164" s="27"/>
      <c r="H164" s="48" t="s">
        <v>66</v>
      </c>
      <c r="I164" s="27" t="s">
        <v>71</v>
      </c>
      <c r="J164" s="30"/>
      <c r="K164" s="22" t="s">
        <v>66</v>
      </c>
      <c r="M164" s="48" t="s">
        <v>66</v>
      </c>
      <c r="N164" s="30"/>
      <c r="O164" s="22" t="s">
        <v>66</v>
      </c>
      <c r="Q164" s="30"/>
      <c r="R164" s="36" t="s">
        <v>66</v>
      </c>
      <c r="T164" s="101" t="s">
        <v>66</v>
      </c>
      <c r="U164" s="27"/>
      <c r="V164" s="30"/>
      <c r="W164" t="s">
        <v>66</v>
      </c>
      <c r="Y164" s="25" t="s">
        <v>66</v>
      </c>
      <c r="Z164" s="27" t="s">
        <v>68</v>
      </c>
      <c r="AA164" s="30"/>
      <c r="AB164" s="22" t="s">
        <v>66</v>
      </c>
      <c r="AC164" s="30"/>
      <c r="AD164" s="22" t="s">
        <v>62</v>
      </c>
      <c r="AE164" s="30"/>
    </row>
    <row r="165" spans="1:31" x14ac:dyDescent="0.2">
      <c r="A165" s="14">
        <v>2.5</v>
      </c>
      <c r="B165" t="s">
        <v>67</v>
      </c>
      <c r="C165" t="s">
        <v>64</v>
      </c>
      <c r="E165" s="25" t="s">
        <v>64</v>
      </c>
      <c r="F165" s="27"/>
      <c r="G165" s="27"/>
      <c r="H165" s="48" t="s">
        <v>66</v>
      </c>
      <c r="I165" s="27" t="s">
        <v>71</v>
      </c>
      <c r="J165" s="30"/>
      <c r="K165" s="22" t="s">
        <v>66</v>
      </c>
      <c r="M165" s="48" t="s">
        <v>66</v>
      </c>
      <c r="N165" s="49" t="s">
        <v>71</v>
      </c>
      <c r="O165" s="22" t="s">
        <v>66</v>
      </c>
      <c r="Q165" s="30"/>
      <c r="R165" s="86" t="s">
        <v>62</v>
      </c>
      <c r="T165" s="101" t="s">
        <v>66</v>
      </c>
      <c r="U165" s="110" t="s">
        <v>63</v>
      </c>
      <c r="V165" s="30"/>
      <c r="W165" s="22" t="s">
        <v>63</v>
      </c>
      <c r="Y165" s="25" t="s">
        <v>66</v>
      </c>
      <c r="Z165" s="27" t="s">
        <v>63</v>
      </c>
      <c r="AA165" s="30"/>
      <c r="AB165" s="22" t="s">
        <v>66</v>
      </c>
      <c r="AC165" s="30"/>
      <c r="AD165" s="22" t="s">
        <v>66</v>
      </c>
      <c r="AE165" s="30"/>
    </row>
    <row r="166" spans="1:31" x14ac:dyDescent="0.2">
      <c r="A166" s="14">
        <v>3</v>
      </c>
      <c r="B166" t="s">
        <v>67</v>
      </c>
      <c r="C166" t="s">
        <v>64</v>
      </c>
      <c r="D166" t="s">
        <v>66</v>
      </c>
      <c r="E166" s="25" t="s">
        <v>64</v>
      </c>
      <c r="F166" s="27"/>
      <c r="G166" s="27"/>
      <c r="H166" s="48" t="s">
        <v>66</v>
      </c>
      <c r="I166" s="27"/>
      <c r="J166" s="30"/>
      <c r="K166" s="22" t="s">
        <v>71</v>
      </c>
      <c r="L166" t="s">
        <v>66</v>
      </c>
      <c r="M166" s="48" t="s">
        <v>66</v>
      </c>
      <c r="N166" s="30"/>
      <c r="O166" s="22" t="s">
        <v>66</v>
      </c>
      <c r="Q166" s="30"/>
      <c r="R166" s="86" t="s">
        <v>66</v>
      </c>
      <c r="T166" s="101" t="s">
        <v>66</v>
      </c>
      <c r="U166" s="27"/>
      <c r="V166" s="30"/>
      <c r="W166" s="22" t="s">
        <v>66</v>
      </c>
      <c r="X166" t="s">
        <v>63</v>
      </c>
      <c r="Y166" s="25" t="s">
        <v>66</v>
      </c>
      <c r="Z166" s="27"/>
      <c r="AA166" s="30"/>
      <c r="AB166" s="22" t="s">
        <v>66</v>
      </c>
      <c r="AC166" s="30"/>
      <c r="AD166" s="22" t="s">
        <v>62</v>
      </c>
      <c r="AE166" s="30"/>
    </row>
    <row r="167" spans="1:31" x14ac:dyDescent="0.2">
      <c r="A167" s="14">
        <v>3.5</v>
      </c>
      <c r="B167" t="s">
        <v>71</v>
      </c>
      <c r="C167" t="s">
        <v>66</v>
      </c>
      <c r="E167" s="25" t="s">
        <v>66</v>
      </c>
      <c r="F167" s="27"/>
      <c r="G167" s="27"/>
      <c r="H167" s="48" t="s">
        <v>66</v>
      </c>
      <c r="I167" s="27"/>
      <c r="J167" s="30"/>
      <c r="K167" s="22" t="s">
        <v>71</v>
      </c>
      <c r="L167" t="s">
        <v>66</v>
      </c>
      <c r="M167" s="48" t="s">
        <v>66</v>
      </c>
      <c r="N167" s="30"/>
      <c r="O167" s="22" t="s">
        <v>66</v>
      </c>
      <c r="Q167" s="30"/>
      <c r="R167" s="86" t="s">
        <v>66</v>
      </c>
      <c r="T167" s="101" t="s">
        <v>66</v>
      </c>
      <c r="U167" s="27"/>
      <c r="V167" s="30"/>
      <c r="W167" s="22" t="s">
        <v>63</v>
      </c>
      <c r="Y167" s="25" t="s">
        <v>62</v>
      </c>
      <c r="Z167" s="27"/>
      <c r="AA167" s="30"/>
      <c r="AB167" s="22" t="s">
        <v>63</v>
      </c>
      <c r="AC167" s="30"/>
      <c r="AD167" s="22" t="s">
        <v>63</v>
      </c>
      <c r="AE167" s="30"/>
    </row>
    <row r="168" spans="1:31" x14ac:dyDescent="0.2">
      <c r="A168" s="14">
        <v>4</v>
      </c>
      <c r="B168" t="s">
        <v>66</v>
      </c>
      <c r="E168" s="25" t="s">
        <v>64</v>
      </c>
      <c r="F168" s="27" t="s">
        <v>66</v>
      </c>
      <c r="G168" s="27"/>
      <c r="H168" s="48" t="s">
        <v>66</v>
      </c>
      <c r="I168" s="27"/>
      <c r="J168" s="30"/>
      <c r="K168" s="22" t="s">
        <v>66</v>
      </c>
      <c r="M168" s="48" t="s">
        <v>66</v>
      </c>
      <c r="N168" s="30"/>
      <c r="O168" s="22" t="s">
        <v>66</v>
      </c>
      <c r="Q168" s="30"/>
      <c r="R168" s="86" t="s">
        <v>66</v>
      </c>
      <c r="T168" s="101" t="s">
        <v>66</v>
      </c>
      <c r="U168" s="27"/>
      <c r="V168" s="30"/>
      <c r="W168" s="22" t="s">
        <v>66</v>
      </c>
      <c r="X168" t="s">
        <v>63</v>
      </c>
      <c r="Y168" s="25" t="s">
        <v>66</v>
      </c>
      <c r="Z168" s="27"/>
      <c r="AA168" s="30"/>
      <c r="AB168" s="22" t="s">
        <v>63</v>
      </c>
      <c r="AC168" s="30"/>
      <c r="AD168" s="22" t="s">
        <v>63</v>
      </c>
      <c r="AE168" s="30"/>
    </row>
    <row r="169" spans="1:31" x14ac:dyDescent="0.2">
      <c r="A169" s="14">
        <v>4.5</v>
      </c>
      <c r="B169" t="s">
        <v>67</v>
      </c>
      <c r="C169" t="s">
        <v>66</v>
      </c>
      <c r="E169" s="25" t="s">
        <v>66</v>
      </c>
      <c r="F169" s="27"/>
      <c r="G169" s="27"/>
      <c r="H169" s="48" t="s">
        <v>66</v>
      </c>
      <c r="I169" s="27"/>
      <c r="J169" s="30"/>
      <c r="K169" s="22" t="s">
        <v>66</v>
      </c>
      <c r="M169" s="48" t="s">
        <v>66</v>
      </c>
      <c r="N169" s="30"/>
      <c r="O169" s="22" t="s">
        <v>66</v>
      </c>
      <c r="Q169" s="30"/>
      <c r="R169" s="86" t="s">
        <v>66</v>
      </c>
      <c r="T169" s="101" t="s">
        <v>66</v>
      </c>
      <c r="U169" s="27"/>
      <c r="V169" s="30"/>
      <c r="W169" s="22" t="s">
        <v>66</v>
      </c>
      <c r="Y169" s="25" t="s">
        <v>63</v>
      </c>
      <c r="Z169" s="27"/>
      <c r="AA169" s="30"/>
      <c r="AB169" s="22" t="s">
        <v>62</v>
      </c>
      <c r="AC169" s="30"/>
      <c r="AD169" s="22" t="s">
        <v>66</v>
      </c>
      <c r="AE169" s="30"/>
    </row>
    <row r="170" spans="1:31" x14ac:dyDescent="0.2">
      <c r="A170" s="14">
        <v>5</v>
      </c>
      <c r="B170" t="s">
        <v>67</v>
      </c>
      <c r="C170" t="s">
        <v>66</v>
      </c>
      <c r="E170" s="25" t="s">
        <v>62</v>
      </c>
      <c r="F170" s="27"/>
      <c r="G170" s="27"/>
      <c r="H170" s="48" t="s">
        <v>66</v>
      </c>
      <c r="I170" s="27"/>
      <c r="J170" s="30"/>
      <c r="K170" s="22" t="s">
        <v>66</v>
      </c>
      <c r="M170" s="48" t="s">
        <v>66</v>
      </c>
      <c r="N170" s="30"/>
      <c r="O170" s="22" t="s">
        <v>66</v>
      </c>
      <c r="Q170" s="30"/>
      <c r="R170" s="86" t="s">
        <v>66</v>
      </c>
      <c r="T170" s="101" t="s">
        <v>66</v>
      </c>
      <c r="U170" s="27"/>
      <c r="V170" s="30"/>
      <c r="W170" s="22" t="s">
        <v>63</v>
      </c>
      <c r="Y170" s="25" t="s">
        <v>66</v>
      </c>
      <c r="Z170" s="27"/>
      <c r="AA170" s="30"/>
      <c r="AB170" s="22" t="s">
        <v>66</v>
      </c>
      <c r="AC170" s="30"/>
      <c r="AD170" s="22" t="s">
        <v>63</v>
      </c>
      <c r="AE170" s="30"/>
    </row>
    <row r="171" spans="1:31" x14ac:dyDescent="0.2">
      <c r="A171" s="14">
        <v>5.5</v>
      </c>
      <c r="B171" t="s">
        <v>67</v>
      </c>
      <c r="E171" s="25" t="s">
        <v>64</v>
      </c>
      <c r="F171" s="27" t="s">
        <v>71</v>
      </c>
      <c r="G171" s="27"/>
      <c r="H171" s="48" t="s">
        <v>66</v>
      </c>
      <c r="I171" s="22" t="s">
        <v>71</v>
      </c>
      <c r="J171" s="30"/>
      <c r="K171" s="22" t="s">
        <v>66</v>
      </c>
      <c r="M171" s="48" t="s">
        <v>66</v>
      </c>
      <c r="N171" s="30"/>
      <c r="O171" s="22" t="s">
        <v>66</v>
      </c>
      <c r="P171" s="22" t="s">
        <v>63</v>
      </c>
      <c r="Q171" s="30"/>
      <c r="R171" s="86" t="s">
        <v>62</v>
      </c>
      <c r="T171" s="101" t="s">
        <v>66</v>
      </c>
      <c r="U171" s="27"/>
      <c r="V171" s="30"/>
      <c r="W171" s="22" t="s">
        <v>66</v>
      </c>
      <c r="X171" t="s">
        <v>63</v>
      </c>
      <c r="Y171" s="25" t="s">
        <v>66</v>
      </c>
      <c r="Z171" s="27"/>
      <c r="AA171" s="30"/>
      <c r="AB171" s="22" t="s">
        <v>66</v>
      </c>
      <c r="AC171" s="30"/>
      <c r="AD171" s="22" t="s">
        <v>63</v>
      </c>
      <c r="AE171" s="30"/>
    </row>
    <row r="172" spans="1:31" x14ac:dyDescent="0.2">
      <c r="A172" s="14">
        <v>6</v>
      </c>
      <c r="B172" t="s">
        <v>64</v>
      </c>
      <c r="E172" s="25" t="s">
        <v>64</v>
      </c>
      <c r="F172" s="27"/>
      <c r="G172" s="27"/>
      <c r="H172" s="48" t="s">
        <v>66</v>
      </c>
      <c r="I172" s="27" t="s">
        <v>71</v>
      </c>
      <c r="J172" s="30"/>
      <c r="K172" s="22" t="s">
        <v>66</v>
      </c>
      <c r="M172" s="48" t="s">
        <v>66</v>
      </c>
      <c r="N172" s="30"/>
      <c r="O172" s="22" t="s">
        <v>66</v>
      </c>
      <c r="Q172" s="30"/>
      <c r="R172" s="86" t="s">
        <v>66</v>
      </c>
      <c r="T172" s="101" t="s">
        <v>66</v>
      </c>
      <c r="U172" s="27"/>
      <c r="V172" s="30"/>
      <c r="W172" s="22" t="s">
        <v>66</v>
      </c>
      <c r="Y172" s="25" t="s">
        <v>66</v>
      </c>
      <c r="Z172" s="27"/>
      <c r="AA172" s="30"/>
      <c r="AB172" s="22" t="s">
        <v>66</v>
      </c>
      <c r="AC172" s="30"/>
      <c r="AD172" s="22" t="s">
        <v>66</v>
      </c>
      <c r="AE172" s="30"/>
    </row>
    <row r="173" spans="1:31" x14ac:dyDescent="0.2">
      <c r="A173" s="14">
        <v>6.5</v>
      </c>
      <c r="B173" t="s">
        <v>67</v>
      </c>
      <c r="C173" t="s">
        <v>66</v>
      </c>
      <c r="E173" s="25" t="s">
        <v>64</v>
      </c>
      <c r="F173" s="27"/>
      <c r="G173" s="27"/>
      <c r="H173" s="48" t="s">
        <v>68</v>
      </c>
      <c r="I173" s="27"/>
      <c r="J173" s="30"/>
      <c r="K173" s="22" t="s">
        <v>66</v>
      </c>
      <c r="M173" s="48" t="s">
        <v>66</v>
      </c>
      <c r="N173" s="30"/>
      <c r="O173" s="22" t="s">
        <v>66</v>
      </c>
      <c r="P173" s="22" t="s">
        <v>68</v>
      </c>
      <c r="Q173" s="30"/>
      <c r="R173" s="86" t="s">
        <v>66</v>
      </c>
      <c r="T173" s="101" t="s">
        <v>66</v>
      </c>
      <c r="U173" s="27"/>
      <c r="V173" s="30"/>
      <c r="W173" s="22" t="s">
        <v>66</v>
      </c>
      <c r="Y173" s="25" t="s">
        <v>66</v>
      </c>
      <c r="Z173" s="27"/>
      <c r="AA173" s="30"/>
      <c r="AB173" s="22" t="s">
        <v>66</v>
      </c>
      <c r="AC173" s="30"/>
      <c r="AD173" s="22" t="s">
        <v>63</v>
      </c>
      <c r="AE173" s="30" t="s">
        <v>66</v>
      </c>
    </row>
    <row r="174" spans="1:31" x14ac:dyDescent="0.2">
      <c r="A174" s="14">
        <v>7</v>
      </c>
      <c r="B174" t="s">
        <v>64</v>
      </c>
      <c r="E174" s="25" t="s">
        <v>64</v>
      </c>
      <c r="F174" s="27"/>
      <c r="G174" s="27"/>
      <c r="H174" s="48" t="s">
        <v>68</v>
      </c>
      <c r="I174" s="27" t="s">
        <v>66</v>
      </c>
      <c r="J174" s="30"/>
      <c r="K174" s="22" t="s">
        <v>66</v>
      </c>
      <c r="M174" s="48" t="s">
        <v>66</v>
      </c>
      <c r="N174" s="30"/>
      <c r="O174" s="22" t="s">
        <v>66</v>
      </c>
      <c r="P174" s="22" t="s">
        <v>68</v>
      </c>
      <c r="Q174" s="30"/>
      <c r="R174" s="86" t="s">
        <v>66</v>
      </c>
      <c r="T174" s="101" t="s">
        <v>66</v>
      </c>
      <c r="U174" s="27"/>
      <c r="V174" s="30"/>
      <c r="W174" s="22" t="s">
        <v>66</v>
      </c>
      <c r="Y174" s="25" t="s">
        <v>66</v>
      </c>
      <c r="Z174" s="27"/>
      <c r="AA174" s="30"/>
      <c r="AB174" s="22" t="s">
        <v>63</v>
      </c>
      <c r="AC174" s="30"/>
      <c r="AD174" s="22" t="s">
        <v>63</v>
      </c>
      <c r="AE174" s="30"/>
    </row>
    <row r="175" spans="1:31" x14ac:dyDescent="0.2">
      <c r="A175" s="14">
        <v>7.5</v>
      </c>
      <c r="B175" t="s">
        <v>66</v>
      </c>
      <c r="E175" s="25" t="s">
        <v>64</v>
      </c>
      <c r="F175" s="27" t="s">
        <v>71</v>
      </c>
      <c r="G175" s="27"/>
      <c r="H175" s="48" t="s">
        <v>66</v>
      </c>
      <c r="I175" s="27"/>
      <c r="J175" s="30"/>
      <c r="K175" s="22" t="s">
        <v>66</v>
      </c>
      <c r="M175" s="48" t="s">
        <v>66</v>
      </c>
      <c r="N175" s="30"/>
      <c r="O175" s="22" t="s">
        <v>66</v>
      </c>
      <c r="P175" s="22" t="s">
        <v>63</v>
      </c>
      <c r="Q175" s="30"/>
      <c r="R175" s="86" t="s">
        <v>66</v>
      </c>
      <c r="T175" s="101" t="s">
        <v>63</v>
      </c>
      <c r="U175" s="27"/>
      <c r="V175" s="30"/>
      <c r="W175" s="22" t="s">
        <v>63</v>
      </c>
      <c r="Y175" s="25" t="s">
        <v>66</v>
      </c>
      <c r="Z175" s="27"/>
      <c r="AA175" s="30"/>
      <c r="AB175" s="22" t="s">
        <v>62</v>
      </c>
      <c r="AC175" s="30"/>
      <c r="AD175" s="22" t="s">
        <v>66</v>
      </c>
      <c r="AE175" s="30"/>
    </row>
    <row r="176" spans="1:31" x14ac:dyDescent="0.2">
      <c r="A176" s="14">
        <v>8</v>
      </c>
      <c r="B176" t="s">
        <v>67</v>
      </c>
      <c r="C176" t="s">
        <v>66</v>
      </c>
      <c r="E176" s="25" t="s">
        <v>66</v>
      </c>
      <c r="F176" s="27"/>
      <c r="G176" s="27"/>
      <c r="H176" s="48" t="s">
        <v>66</v>
      </c>
      <c r="I176" s="27"/>
      <c r="J176" s="30"/>
      <c r="K176" s="22" t="s">
        <v>66</v>
      </c>
      <c r="M176" s="48" t="s">
        <v>63</v>
      </c>
      <c r="N176" s="30" t="s">
        <v>66</v>
      </c>
      <c r="O176" s="22" t="s">
        <v>66</v>
      </c>
      <c r="P176" s="22" t="s">
        <v>63</v>
      </c>
      <c r="Q176" s="30"/>
      <c r="R176" s="86" t="s">
        <v>62</v>
      </c>
      <c r="T176" s="101" t="s">
        <v>66</v>
      </c>
      <c r="U176" s="27"/>
      <c r="V176" s="30"/>
      <c r="W176" s="22" t="s">
        <v>66</v>
      </c>
      <c r="X176" t="s">
        <v>63</v>
      </c>
      <c r="Y176" s="25" t="s">
        <v>66</v>
      </c>
      <c r="Z176" s="27"/>
      <c r="AA176" s="30"/>
      <c r="AB176" s="22" t="s">
        <v>62</v>
      </c>
      <c r="AC176" s="30"/>
      <c r="AD176" s="22" t="s">
        <v>66</v>
      </c>
      <c r="AE176" s="30"/>
    </row>
    <row r="177" spans="1:31" x14ac:dyDescent="0.2">
      <c r="A177" s="14">
        <v>8.5</v>
      </c>
      <c r="B177" t="s">
        <v>71</v>
      </c>
      <c r="E177" s="25" t="s">
        <v>66</v>
      </c>
      <c r="F177" s="27"/>
      <c r="G177" s="27"/>
      <c r="H177" s="48" t="s">
        <v>66</v>
      </c>
      <c r="I177" s="27"/>
      <c r="J177" s="30"/>
      <c r="K177" s="22" t="s">
        <v>66</v>
      </c>
      <c r="L177" t="s">
        <v>71</v>
      </c>
      <c r="M177" s="48" t="s">
        <v>66</v>
      </c>
      <c r="N177" s="30"/>
      <c r="O177" s="22" t="s">
        <v>63</v>
      </c>
      <c r="P177" s="22" t="s">
        <v>68</v>
      </c>
      <c r="Q177" s="30"/>
      <c r="R177" s="86" t="s">
        <v>66</v>
      </c>
      <c r="T177" s="101" t="s">
        <v>66</v>
      </c>
      <c r="U177" s="27"/>
      <c r="V177" s="30"/>
      <c r="W177" s="22" t="s">
        <v>66</v>
      </c>
      <c r="Y177" s="25" t="s">
        <v>66</v>
      </c>
      <c r="Z177" s="27"/>
      <c r="AA177" s="30"/>
      <c r="AB177" s="22" t="s">
        <v>62</v>
      </c>
      <c r="AC177" s="30"/>
      <c r="AD177" s="22" t="s">
        <v>62</v>
      </c>
      <c r="AE177" s="30"/>
    </row>
    <row r="178" spans="1:31" x14ac:dyDescent="0.2">
      <c r="A178" s="14">
        <v>9</v>
      </c>
      <c r="B178" t="s">
        <v>66</v>
      </c>
      <c r="E178" s="25" t="s">
        <v>66</v>
      </c>
      <c r="F178" s="27"/>
      <c r="G178" s="27"/>
      <c r="H178" s="48" t="s">
        <v>68</v>
      </c>
      <c r="I178" s="27"/>
      <c r="J178" s="30"/>
      <c r="K178" s="22" t="s">
        <v>68</v>
      </c>
      <c r="M178" s="48" t="s">
        <v>66</v>
      </c>
      <c r="N178" s="30"/>
      <c r="O178" s="22" t="s">
        <v>68</v>
      </c>
      <c r="Q178" s="30"/>
      <c r="R178" s="86" t="s">
        <v>62</v>
      </c>
      <c r="T178" s="101" t="s">
        <v>63</v>
      </c>
      <c r="U178" s="27"/>
      <c r="V178" s="30"/>
      <c r="W178" s="22" t="s">
        <v>66</v>
      </c>
      <c r="Y178" s="25" t="s">
        <v>66</v>
      </c>
      <c r="Z178" s="27" t="s">
        <v>63</v>
      </c>
      <c r="AA178" s="30"/>
      <c r="AB178" s="22" t="s">
        <v>66</v>
      </c>
      <c r="AC178" s="30"/>
      <c r="AD178" s="22" t="s">
        <v>62</v>
      </c>
      <c r="AE178" s="30"/>
    </row>
    <row r="179" spans="1:31" x14ac:dyDescent="0.2">
      <c r="A179" s="14">
        <v>9.5</v>
      </c>
      <c r="B179" t="s">
        <v>67</v>
      </c>
      <c r="E179" s="25" t="s">
        <v>66</v>
      </c>
      <c r="F179" s="27"/>
      <c r="G179" s="27"/>
      <c r="H179" s="48" t="s">
        <v>68</v>
      </c>
      <c r="I179" s="27" t="s">
        <v>66</v>
      </c>
      <c r="J179" s="30"/>
      <c r="K179" s="22" t="s">
        <v>66</v>
      </c>
      <c r="M179" s="48" t="s">
        <v>66</v>
      </c>
      <c r="N179" s="30"/>
      <c r="O179" s="22" t="s">
        <v>66</v>
      </c>
      <c r="Q179" s="30"/>
      <c r="R179" s="86" t="s">
        <v>66</v>
      </c>
      <c r="T179" s="101" t="s">
        <v>66</v>
      </c>
      <c r="U179" s="27"/>
      <c r="V179" s="30"/>
      <c r="W179" s="22" t="s">
        <v>66</v>
      </c>
      <c r="X179" t="s">
        <v>63</v>
      </c>
      <c r="Y179" s="25" t="s">
        <v>66</v>
      </c>
      <c r="Z179" s="27" t="s">
        <v>101</v>
      </c>
      <c r="AA179" s="30"/>
      <c r="AB179" s="22" t="s">
        <v>66</v>
      </c>
      <c r="AC179" s="30"/>
      <c r="AD179" s="22" t="s">
        <v>66</v>
      </c>
      <c r="AE179" s="30"/>
    </row>
    <row r="180" spans="1:31" x14ac:dyDescent="0.2">
      <c r="A180" s="14">
        <v>10</v>
      </c>
      <c r="B180" t="s">
        <v>64</v>
      </c>
      <c r="C180" t="s">
        <v>66</v>
      </c>
      <c r="E180" s="25" t="s">
        <v>62</v>
      </c>
      <c r="F180" s="27"/>
      <c r="G180" s="27"/>
      <c r="H180" s="48" t="s">
        <v>62</v>
      </c>
      <c r="I180" s="27"/>
      <c r="J180" s="30"/>
      <c r="K180" s="22" t="s">
        <v>66</v>
      </c>
      <c r="M180" s="48" t="s">
        <v>66</v>
      </c>
      <c r="N180" s="30" t="s">
        <v>71</v>
      </c>
      <c r="O180" s="22" t="s">
        <v>63</v>
      </c>
      <c r="Q180" s="30"/>
      <c r="R180" s="86" t="s">
        <v>62</v>
      </c>
      <c r="T180" s="101" t="s">
        <v>66</v>
      </c>
      <c r="U180" s="27"/>
      <c r="V180" s="30"/>
      <c r="W180" s="22" t="s">
        <v>66</v>
      </c>
      <c r="X180" t="s">
        <v>63</v>
      </c>
      <c r="Y180" s="25" t="s">
        <v>66</v>
      </c>
      <c r="Z180" s="27" t="s">
        <v>63</v>
      </c>
      <c r="AA180" s="30"/>
      <c r="AB180" s="22" t="s">
        <v>66</v>
      </c>
      <c r="AC180" s="49" t="s">
        <v>63</v>
      </c>
      <c r="AD180" s="22" t="s">
        <v>66</v>
      </c>
      <c r="AE180" s="30"/>
    </row>
    <row r="181" spans="1:31" x14ac:dyDescent="0.2">
      <c r="A181" s="14">
        <v>10.5</v>
      </c>
      <c r="B181" t="s">
        <v>67</v>
      </c>
      <c r="C181" t="s">
        <v>66</v>
      </c>
      <c r="E181" s="25" t="s">
        <v>71</v>
      </c>
      <c r="F181" s="27"/>
      <c r="G181" s="27"/>
      <c r="H181" s="48" t="s">
        <v>66</v>
      </c>
      <c r="I181" s="27" t="s">
        <v>71</v>
      </c>
      <c r="J181" s="30"/>
      <c r="K181" s="22" t="s">
        <v>71</v>
      </c>
      <c r="M181" s="48" t="s">
        <v>66</v>
      </c>
      <c r="N181" s="30"/>
      <c r="O181" s="22" t="s">
        <v>63</v>
      </c>
      <c r="P181" s="22" t="s">
        <v>66</v>
      </c>
      <c r="Q181" s="30"/>
      <c r="R181" s="86" t="s">
        <v>66</v>
      </c>
      <c r="T181" s="101" t="s">
        <v>62</v>
      </c>
      <c r="U181" s="27"/>
      <c r="V181" s="30"/>
      <c r="W181" s="22" t="s">
        <v>66</v>
      </c>
      <c r="Y181" s="25" t="s">
        <v>66</v>
      </c>
      <c r="Z181" s="27"/>
      <c r="AA181" s="30"/>
      <c r="AB181" s="22" t="s">
        <v>62</v>
      </c>
      <c r="AC181" s="30"/>
      <c r="AD181" s="22" t="s">
        <v>62</v>
      </c>
      <c r="AE181" s="30"/>
    </row>
    <row r="182" spans="1:31" x14ac:dyDescent="0.2">
      <c r="A182" s="14">
        <v>11</v>
      </c>
      <c r="B182" t="s">
        <v>67</v>
      </c>
      <c r="C182" t="s">
        <v>64</v>
      </c>
      <c r="E182" s="25" t="s">
        <v>71</v>
      </c>
      <c r="F182" s="22" t="s">
        <v>63</v>
      </c>
      <c r="G182" s="27"/>
      <c r="H182" s="48" t="s">
        <v>66</v>
      </c>
      <c r="I182" s="27"/>
      <c r="J182" s="30"/>
      <c r="K182" s="22" t="s">
        <v>62</v>
      </c>
      <c r="M182" s="48" t="s">
        <v>62</v>
      </c>
      <c r="N182" s="30"/>
      <c r="O182" s="22" t="s">
        <v>63</v>
      </c>
      <c r="Q182" s="30"/>
      <c r="R182" s="86" t="s">
        <v>66</v>
      </c>
      <c r="T182" s="101" t="s">
        <v>62</v>
      </c>
      <c r="U182" s="27"/>
      <c r="V182" s="30"/>
      <c r="W182" s="22" t="s">
        <v>66</v>
      </c>
      <c r="Y182" s="25" t="s">
        <v>62</v>
      </c>
      <c r="Z182" s="27"/>
      <c r="AA182" s="30"/>
      <c r="AB182" s="22" t="s">
        <v>66</v>
      </c>
      <c r="AC182" s="30" t="s">
        <v>101</v>
      </c>
      <c r="AD182" s="22" t="s">
        <v>66</v>
      </c>
      <c r="AE182" s="30"/>
    </row>
    <row r="183" spans="1:31" x14ac:dyDescent="0.2">
      <c r="A183" s="14">
        <v>11.5</v>
      </c>
      <c r="B183" t="s">
        <v>67</v>
      </c>
      <c r="C183" t="s">
        <v>63</v>
      </c>
      <c r="E183" s="25" t="s">
        <v>62</v>
      </c>
      <c r="F183" s="27"/>
      <c r="G183" s="27"/>
      <c r="H183" s="48" t="s">
        <v>66</v>
      </c>
      <c r="I183" s="27" t="s">
        <v>68</v>
      </c>
      <c r="J183" s="30"/>
      <c r="K183" s="22" t="s">
        <v>71</v>
      </c>
      <c r="L183" s="22" t="s">
        <v>66</v>
      </c>
      <c r="M183" s="48" t="s">
        <v>66</v>
      </c>
      <c r="N183" s="30"/>
      <c r="O183" s="22" t="s">
        <v>66</v>
      </c>
      <c r="Q183" s="30"/>
      <c r="R183" s="86" t="s">
        <v>66</v>
      </c>
      <c r="T183" s="101" t="s">
        <v>62</v>
      </c>
      <c r="U183" s="27"/>
      <c r="V183" s="30"/>
      <c r="W183" s="22" t="s">
        <v>66</v>
      </c>
      <c r="X183" t="s">
        <v>63</v>
      </c>
      <c r="Y183" s="25" t="s">
        <v>66</v>
      </c>
      <c r="Z183" s="27" t="s">
        <v>63</v>
      </c>
      <c r="AA183" s="30"/>
      <c r="AB183" s="22" t="s">
        <v>101</v>
      </c>
      <c r="AC183" s="30"/>
      <c r="AD183" s="22" t="s">
        <v>62</v>
      </c>
      <c r="AE183" s="30"/>
    </row>
    <row r="184" spans="1:31" x14ac:dyDescent="0.2">
      <c r="A184" s="14">
        <v>12</v>
      </c>
      <c r="B184" t="s">
        <v>67</v>
      </c>
      <c r="C184" t="s">
        <v>63</v>
      </c>
      <c r="E184" s="25" t="s">
        <v>63</v>
      </c>
      <c r="F184" s="27"/>
      <c r="G184" s="27"/>
      <c r="H184" s="48" t="s">
        <v>68</v>
      </c>
      <c r="I184" s="27"/>
      <c r="J184" s="30"/>
      <c r="K184" s="22" t="s">
        <v>62</v>
      </c>
      <c r="M184" s="48" t="s">
        <v>66</v>
      </c>
      <c r="N184" s="30"/>
      <c r="O184" s="22" t="s">
        <v>63</v>
      </c>
      <c r="Q184" s="30"/>
      <c r="R184" s="86" t="s">
        <v>62</v>
      </c>
      <c r="T184" s="101" t="s">
        <v>62</v>
      </c>
      <c r="U184" s="27"/>
      <c r="V184" s="30"/>
      <c r="W184" s="22" t="s">
        <v>66</v>
      </c>
      <c r="Y184" s="25" t="s">
        <v>68</v>
      </c>
      <c r="Z184" s="27"/>
      <c r="AA184" s="30"/>
      <c r="AB184" s="22" t="s">
        <v>66</v>
      </c>
      <c r="AC184" s="30"/>
      <c r="AD184" s="22" t="s">
        <v>66</v>
      </c>
      <c r="AE184" s="30"/>
    </row>
    <row r="185" spans="1:31" x14ac:dyDescent="0.2">
      <c r="A185" s="14">
        <v>12.5</v>
      </c>
      <c r="B185" t="s">
        <v>67</v>
      </c>
      <c r="C185" t="s">
        <v>64</v>
      </c>
      <c r="E185" s="25" t="s">
        <v>62</v>
      </c>
      <c r="F185" s="27"/>
      <c r="G185" s="27"/>
      <c r="H185" s="48" t="s">
        <v>71</v>
      </c>
      <c r="I185" s="27"/>
      <c r="J185" s="30"/>
      <c r="K185" s="22" t="s">
        <v>71</v>
      </c>
      <c r="L185" t="s">
        <v>66</v>
      </c>
      <c r="M185" s="48" t="s">
        <v>63</v>
      </c>
      <c r="N185" s="30"/>
      <c r="O185" s="22" t="s">
        <v>63</v>
      </c>
      <c r="Q185" s="30"/>
      <c r="R185" s="86" t="s">
        <v>62</v>
      </c>
      <c r="T185" s="101" t="s">
        <v>71</v>
      </c>
      <c r="U185" s="110" t="s">
        <v>66</v>
      </c>
      <c r="V185" s="30"/>
      <c r="W185" s="22" t="s">
        <v>63</v>
      </c>
      <c r="Y185" s="25" t="s">
        <v>63</v>
      </c>
      <c r="Z185" s="27"/>
      <c r="AA185" s="30"/>
      <c r="AB185" s="22" t="s">
        <v>66</v>
      </c>
      <c r="AC185" s="30"/>
      <c r="AD185" s="22" t="s">
        <v>66</v>
      </c>
      <c r="AE185" s="30"/>
    </row>
    <row r="186" spans="1:31" x14ac:dyDescent="0.2">
      <c r="A186" s="14">
        <v>13</v>
      </c>
      <c r="B186" t="s">
        <v>67</v>
      </c>
      <c r="E186" s="25" t="s">
        <v>63</v>
      </c>
      <c r="F186" s="27"/>
      <c r="G186" s="27"/>
      <c r="H186" s="48" t="s">
        <v>62</v>
      </c>
      <c r="I186" s="27"/>
      <c r="J186" s="30"/>
      <c r="K186" s="22" t="s">
        <v>71</v>
      </c>
      <c r="M186" s="48" t="s">
        <v>71</v>
      </c>
      <c r="N186" s="30"/>
      <c r="O186" s="22" t="s">
        <v>63</v>
      </c>
      <c r="P186" s="22" t="s">
        <v>71</v>
      </c>
      <c r="Q186" s="30"/>
      <c r="R186" s="86" t="s">
        <v>62</v>
      </c>
      <c r="T186" s="101" t="s">
        <v>66</v>
      </c>
      <c r="U186" s="27"/>
      <c r="V186" s="30"/>
      <c r="W186" s="22" t="s">
        <v>66</v>
      </c>
      <c r="X186" t="s">
        <v>63</v>
      </c>
      <c r="Y186" s="25" t="s">
        <v>66</v>
      </c>
      <c r="Z186" s="27"/>
      <c r="AA186" s="30"/>
      <c r="AB186" s="22" t="s">
        <v>101</v>
      </c>
      <c r="AC186" s="30"/>
      <c r="AD186" s="22" t="s">
        <v>66</v>
      </c>
      <c r="AE186" s="30" t="s">
        <v>63</v>
      </c>
    </row>
    <row r="187" spans="1:31" x14ac:dyDescent="0.2">
      <c r="A187" s="14">
        <v>13.5</v>
      </c>
      <c r="B187" t="s">
        <v>67</v>
      </c>
      <c r="E187" s="25" t="s">
        <v>62</v>
      </c>
      <c r="F187" s="27"/>
      <c r="G187" s="27"/>
      <c r="H187" s="48" t="s">
        <v>66</v>
      </c>
      <c r="I187" s="27"/>
      <c r="J187" s="30"/>
      <c r="K187" s="22" t="s">
        <v>71</v>
      </c>
      <c r="L187" t="s">
        <v>66</v>
      </c>
      <c r="M187" s="48" t="s">
        <v>63</v>
      </c>
      <c r="N187" s="30"/>
      <c r="O187" s="22" t="s">
        <v>63</v>
      </c>
      <c r="Q187" s="30"/>
      <c r="R187" s="86" t="s">
        <v>62</v>
      </c>
      <c r="T187" s="101" t="s">
        <v>63</v>
      </c>
      <c r="U187" s="110" t="s">
        <v>66</v>
      </c>
      <c r="V187" s="30"/>
      <c r="W187" s="22" t="s">
        <v>63</v>
      </c>
      <c r="Y187" s="25" t="s">
        <v>62</v>
      </c>
      <c r="Z187" s="27"/>
      <c r="AA187" s="30"/>
      <c r="AB187" s="22" t="s">
        <v>62</v>
      </c>
      <c r="AC187" s="30"/>
      <c r="AD187" s="22" t="s">
        <v>66</v>
      </c>
      <c r="AE187" s="30" t="s">
        <v>63</v>
      </c>
    </row>
    <row r="188" spans="1:31" x14ac:dyDescent="0.2">
      <c r="A188" s="14">
        <v>14</v>
      </c>
      <c r="B188" t="s">
        <v>63</v>
      </c>
      <c r="E188" s="25" t="s">
        <v>63</v>
      </c>
      <c r="F188" s="27"/>
      <c r="G188" s="27"/>
      <c r="H188" s="48" t="s">
        <v>71</v>
      </c>
      <c r="I188" s="27"/>
      <c r="J188" s="30"/>
      <c r="K188" s="22" t="s">
        <v>62</v>
      </c>
      <c r="M188" s="48" t="s">
        <v>63</v>
      </c>
      <c r="N188" s="30"/>
      <c r="O188" s="22" t="s">
        <v>63</v>
      </c>
      <c r="Q188" s="30"/>
      <c r="R188" s="86" t="s">
        <v>62</v>
      </c>
      <c r="T188" s="101" t="s">
        <v>63</v>
      </c>
      <c r="U188" s="27"/>
      <c r="V188" s="30"/>
      <c r="W188" s="22" t="s">
        <v>62</v>
      </c>
      <c r="Y188" s="25" t="s">
        <v>62</v>
      </c>
      <c r="Z188" s="27"/>
      <c r="AA188" s="30"/>
      <c r="AB188" s="22" t="s">
        <v>63</v>
      </c>
      <c r="AC188" s="30" t="s">
        <v>101</v>
      </c>
      <c r="AD188" s="22" t="s">
        <v>63</v>
      </c>
      <c r="AE188" s="30"/>
    </row>
    <row r="189" spans="1:31" x14ac:dyDescent="0.2">
      <c r="A189" s="14">
        <v>14.5</v>
      </c>
      <c r="B189" t="s">
        <v>67</v>
      </c>
      <c r="C189" t="s">
        <v>63</v>
      </c>
      <c r="E189" s="25" t="s">
        <v>62</v>
      </c>
      <c r="F189" s="27"/>
      <c r="G189" s="27"/>
      <c r="H189" s="48" t="s">
        <v>62</v>
      </c>
      <c r="I189" s="27"/>
      <c r="J189" s="30"/>
      <c r="K189" s="22" t="s">
        <v>71</v>
      </c>
      <c r="M189" s="48" t="s">
        <v>63</v>
      </c>
      <c r="N189" s="30"/>
      <c r="O189" s="22" t="s">
        <v>63</v>
      </c>
      <c r="P189" s="22" t="s">
        <v>66</v>
      </c>
      <c r="Q189" s="30"/>
      <c r="R189" s="86" t="s">
        <v>66</v>
      </c>
      <c r="T189" s="101" t="s">
        <v>63</v>
      </c>
      <c r="U189" s="27"/>
      <c r="V189" s="30"/>
      <c r="W189" s="22" t="s">
        <v>63</v>
      </c>
      <c r="Y189" s="25" t="s">
        <v>62</v>
      </c>
      <c r="Z189" s="27"/>
      <c r="AA189" s="30"/>
      <c r="AB189" s="22" t="s">
        <v>63</v>
      </c>
      <c r="AC189" s="30"/>
      <c r="AD189" s="22" t="s">
        <v>63</v>
      </c>
      <c r="AE189" s="30" t="s">
        <v>101</v>
      </c>
    </row>
    <row r="190" spans="1:31" x14ac:dyDescent="0.2">
      <c r="A190" s="14">
        <v>15</v>
      </c>
      <c r="B190" t="s">
        <v>67</v>
      </c>
      <c r="E190" s="25" t="s">
        <v>63</v>
      </c>
      <c r="F190" s="27"/>
      <c r="G190" s="27"/>
      <c r="H190" s="48" t="s">
        <v>62</v>
      </c>
      <c r="I190" s="27"/>
      <c r="J190" s="30"/>
      <c r="K190" s="22" t="s">
        <v>71</v>
      </c>
      <c r="M190" s="48" t="s">
        <v>63</v>
      </c>
      <c r="N190" s="30"/>
      <c r="O190" s="22" t="s">
        <v>63</v>
      </c>
      <c r="P190" s="22" t="s">
        <v>66</v>
      </c>
      <c r="Q190" s="30"/>
      <c r="R190" s="86" t="s">
        <v>66</v>
      </c>
      <c r="T190" s="101" t="s">
        <v>62</v>
      </c>
      <c r="U190" s="27"/>
      <c r="V190" s="30"/>
      <c r="W190" s="22" t="s">
        <v>62</v>
      </c>
      <c r="Y190" s="25" t="s">
        <v>66</v>
      </c>
      <c r="Z190" s="27"/>
      <c r="AA190" s="30"/>
      <c r="AB190" s="22" t="s">
        <v>63</v>
      </c>
      <c r="AC190" s="30" t="s">
        <v>66</v>
      </c>
      <c r="AD190" s="22" t="s">
        <v>63</v>
      </c>
      <c r="AE190" s="30"/>
    </row>
    <row r="191" spans="1:31" x14ac:dyDescent="0.2">
      <c r="A191" s="14">
        <v>15.5</v>
      </c>
      <c r="B191" t="s">
        <v>67</v>
      </c>
      <c r="C191" t="s">
        <v>63</v>
      </c>
      <c r="E191" s="25" t="s">
        <v>63</v>
      </c>
      <c r="F191" s="27"/>
      <c r="G191" s="27"/>
      <c r="H191" s="48" t="s">
        <v>62</v>
      </c>
      <c r="I191" s="27"/>
      <c r="J191" s="30"/>
      <c r="K191" s="22" t="s">
        <v>63</v>
      </c>
      <c r="M191" s="48" t="s">
        <v>62</v>
      </c>
      <c r="N191" s="30"/>
      <c r="O191" s="22" t="s">
        <v>66</v>
      </c>
      <c r="Q191" s="30"/>
      <c r="R191" s="86" t="s">
        <v>66</v>
      </c>
      <c r="T191" s="101" t="s">
        <v>62</v>
      </c>
      <c r="U191" s="27"/>
      <c r="V191" s="30"/>
      <c r="W191" s="22" t="s">
        <v>63</v>
      </c>
      <c r="Y191" s="25" t="s">
        <v>66</v>
      </c>
      <c r="Z191" s="27" t="s">
        <v>63</v>
      </c>
      <c r="AA191" s="30"/>
      <c r="AB191" s="22" t="s">
        <v>66</v>
      </c>
      <c r="AC191" s="30"/>
      <c r="AD191" s="22" t="s">
        <v>63</v>
      </c>
      <c r="AE191" s="30" t="s">
        <v>66</v>
      </c>
    </row>
    <row r="192" spans="1:31" x14ac:dyDescent="0.2">
      <c r="A192" s="14">
        <v>16</v>
      </c>
      <c r="B192" t="s">
        <v>67</v>
      </c>
      <c r="E192" s="25" t="s">
        <v>63</v>
      </c>
      <c r="F192" s="27"/>
      <c r="G192" s="27"/>
      <c r="H192" s="48" t="s">
        <v>62</v>
      </c>
      <c r="I192" s="27"/>
      <c r="J192" s="30"/>
      <c r="K192" s="22" t="s">
        <v>71</v>
      </c>
      <c r="L192" t="s">
        <v>63</v>
      </c>
      <c r="M192" s="48" t="s">
        <v>63</v>
      </c>
      <c r="N192" s="49" t="s">
        <v>71</v>
      </c>
      <c r="O192" s="22" t="s">
        <v>62</v>
      </c>
      <c r="Q192" s="30"/>
      <c r="R192" s="86" t="s">
        <v>62</v>
      </c>
      <c r="T192" s="101" t="s">
        <v>66</v>
      </c>
      <c r="U192" s="110" t="s">
        <v>63</v>
      </c>
      <c r="V192" s="30"/>
      <c r="W192" s="22" t="s">
        <v>66</v>
      </c>
      <c r="X192" s="22" t="s">
        <v>63</v>
      </c>
      <c r="Y192" s="48" t="s">
        <v>66</v>
      </c>
      <c r="Z192" s="27"/>
      <c r="AA192" s="30"/>
      <c r="AB192" s="22" t="s">
        <v>66</v>
      </c>
      <c r="AC192" s="30"/>
      <c r="AD192" s="22" t="s">
        <v>63</v>
      </c>
      <c r="AE192" s="30" t="s">
        <v>66</v>
      </c>
    </row>
    <row r="193" spans="1:31" x14ac:dyDescent="0.2">
      <c r="A193" s="14">
        <v>16.5</v>
      </c>
      <c r="B193" t="s">
        <v>67</v>
      </c>
      <c r="C193" t="s">
        <v>64</v>
      </c>
      <c r="D193" t="s">
        <v>66</v>
      </c>
      <c r="E193" s="25" t="s">
        <v>62</v>
      </c>
      <c r="F193" s="27"/>
      <c r="G193" s="27"/>
      <c r="H193" s="48" t="s">
        <v>66</v>
      </c>
      <c r="I193" s="27"/>
      <c r="J193" s="30"/>
      <c r="K193" s="22" t="s">
        <v>66</v>
      </c>
      <c r="M193" s="48" t="s">
        <v>62</v>
      </c>
      <c r="N193" s="30"/>
      <c r="O193" s="22" t="s">
        <v>63</v>
      </c>
      <c r="Q193" s="30"/>
      <c r="R193" s="86" t="s">
        <v>66</v>
      </c>
      <c r="T193" s="101" t="s">
        <v>66</v>
      </c>
      <c r="U193" s="110" t="s">
        <v>63</v>
      </c>
      <c r="V193" s="30"/>
      <c r="W193" s="22" t="s">
        <v>66</v>
      </c>
      <c r="Y193" s="48" t="s">
        <v>63</v>
      </c>
      <c r="Z193" s="27"/>
      <c r="AA193" s="30"/>
      <c r="AB193" s="22" t="s">
        <v>66</v>
      </c>
      <c r="AC193" s="30"/>
      <c r="AD193" s="22" t="s">
        <v>66</v>
      </c>
      <c r="AE193" s="30"/>
    </row>
    <row r="194" spans="1:31" x14ac:dyDescent="0.2">
      <c r="A194" s="14">
        <v>17</v>
      </c>
      <c r="B194" t="s">
        <v>67</v>
      </c>
      <c r="C194" t="s">
        <v>63</v>
      </c>
      <c r="E194" s="25" t="s">
        <v>62</v>
      </c>
      <c r="F194" s="27"/>
      <c r="G194" s="27"/>
      <c r="H194" s="48" t="s">
        <v>66</v>
      </c>
      <c r="I194" s="27" t="s">
        <v>71</v>
      </c>
      <c r="J194" s="30"/>
      <c r="K194" s="22" t="s">
        <v>62</v>
      </c>
      <c r="M194" s="48" t="s">
        <v>66</v>
      </c>
      <c r="N194" s="30"/>
      <c r="O194" s="22" t="s">
        <v>63</v>
      </c>
      <c r="P194" s="22" t="s">
        <v>66</v>
      </c>
      <c r="Q194" s="30"/>
      <c r="R194" s="86" t="s">
        <v>66</v>
      </c>
      <c r="T194" s="101" t="s">
        <v>66</v>
      </c>
      <c r="U194" s="27"/>
      <c r="V194" s="30"/>
      <c r="W194" s="22" t="s">
        <v>66</v>
      </c>
      <c r="Y194" s="48" t="s">
        <v>63</v>
      </c>
      <c r="Z194" s="27"/>
      <c r="AA194" s="30"/>
      <c r="AB194" s="22" t="s">
        <v>66</v>
      </c>
      <c r="AC194" s="30"/>
      <c r="AD194" s="22" t="s">
        <v>71</v>
      </c>
      <c r="AE194" s="30" t="s">
        <v>101</v>
      </c>
    </row>
    <row r="195" spans="1:31" x14ac:dyDescent="0.2">
      <c r="A195" s="14">
        <v>17.5</v>
      </c>
      <c r="B195" t="s">
        <v>67</v>
      </c>
      <c r="C195" t="s">
        <v>64</v>
      </c>
      <c r="D195" t="s">
        <v>63</v>
      </c>
      <c r="E195" s="25" t="s">
        <v>62</v>
      </c>
      <c r="F195" s="27"/>
      <c r="G195" s="27"/>
      <c r="H195" s="48" t="s">
        <v>66</v>
      </c>
      <c r="I195" s="27"/>
      <c r="J195" s="30"/>
      <c r="K195" s="22" t="s">
        <v>71</v>
      </c>
      <c r="L195" t="s">
        <v>66</v>
      </c>
      <c r="M195" s="48" t="s">
        <v>63</v>
      </c>
      <c r="N195" s="49" t="s">
        <v>66</v>
      </c>
      <c r="O195" s="22" t="s">
        <v>63</v>
      </c>
      <c r="Q195" s="30"/>
      <c r="R195" s="86" t="s">
        <v>66</v>
      </c>
      <c r="T195" s="101" t="s">
        <v>66</v>
      </c>
      <c r="U195" s="27"/>
      <c r="V195" s="30"/>
      <c r="W195" s="22" t="s">
        <v>62</v>
      </c>
      <c r="Y195" s="48" t="s">
        <v>63</v>
      </c>
      <c r="Z195" s="27"/>
      <c r="AA195" s="30"/>
      <c r="AB195" s="22" t="s">
        <v>66</v>
      </c>
      <c r="AC195" s="30"/>
      <c r="AD195" s="22" t="s">
        <v>101</v>
      </c>
      <c r="AE195" s="30" t="s">
        <v>63</v>
      </c>
    </row>
    <row r="196" spans="1:31" x14ac:dyDescent="0.2">
      <c r="A196" s="14">
        <v>18</v>
      </c>
      <c r="B196" t="s">
        <v>63</v>
      </c>
      <c r="E196" s="25" t="s">
        <v>63</v>
      </c>
      <c r="F196" s="27"/>
      <c r="G196" s="27"/>
      <c r="H196" s="48" t="s">
        <v>62</v>
      </c>
      <c r="I196" s="27"/>
      <c r="J196" s="30"/>
      <c r="K196" s="22" t="s">
        <v>63</v>
      </c>
      <c r="L196" t="s">
        <v>71</v>
      </c>
      <c r="M196" s="48" t="s">
        <v>63</v>
      </c>
      <c r="N196" s="49" t="s">
        <v>66</v>
      </c>
      <c r="O196" s="22" t="s">
        <v>63</v>
      </c>
      <c r="P196" s="22" t="s">
        <v>66</v>
      </c>
      <c r="Q196" s="30"/>
      <c r="R196" s="86" t="s">
        <v>62</v>
      </c>
      <c r="T196" s="101" t="s">
        <v>66</v>
      </c>
      <c r="U196" s="27"/>
      <c r="V196" s="30"/>
      <c r="W196" s="22" t="s">
        <v>63</v>
      </c>
      <c r="Y196" s="48" t="s">
        <v>66</v>
      </c>
      <c r="Z196" s="27"/>
      <c r="AA196" s="30"/>
      <c r="AB196" s="22" t="s">
        <v>66</v>
      </c>
      <c r="AC196" s="30"/>
      <c r="AD196" s="22" t="s">
        <v>66</v>
      </c>
      <c r="AE196" s="30"/>
    </row>
    <row r="197" spans="1:31" x14ac:dyDescent="0.2">
      <c r="A197" s="14">
        <v>18.5</v>
      </c>
      <c r="B197" t="s">
        <v>65</v>
      </c>
      <c r="C197" t="s">
        <v>63</v>
      </c>
      <c r="E197" s="25" t="s">
        <v>62</v>
      </c>
      <c r="F197" s="27"/>
      <c r="G197" s="27"/>
      <c r="H197" s="48" t="s">
        <v>71</v>
      </c>
      <c r="I197" s="27"/>
      <c r="J197" s="30"/>
      <c r="K197" s="22" t="s">
        <v>71</v>
      </c>
      <c r="M197" s="48" t="s">
        <v>62</v>
      </c>
      <c r="N197" s="30"/>
      <c r="O197" s="22" t="s">
        <v>63</v>
      </c>
      <c r="Q197" s="30"/>
      <c r="R197" s="86" t="s">
        <v>62</v>
      </c>
      <c r="T197" s="101" t="s">
        <v>63</v>
      </c>
      <c r="U197" s="27"/>
      <c r="V197" s="30"/>
      <c r="W197" s="22" t="s">
        <v>62</v>
      </c>
      <c r="Y197" s="48" t="s">
        <v>62</v>
      </c>
      <c r="Z197" s="27"/>
      <c r="AA197" s="30"/>
      <c r="AB197" s="22" t="s">
        <v>66</v>
      </c>
      <c r="AC197" s="30" t="s">
        <v>63</v>
      </c>
      <c r="AD197" s="22" t="s">
        <v>63</v>
      </c>
      <c r="AE197" s="30" t="s">
        <v>101</v>
      </c>
    </row>
    <row r="198" spans="1:31" x14ac:dyDescent="0.2">
      <c r="A198" s="14">
        <v>19</v>
      </c>
      <c r="B198" t="s">
        <v>67</v>
      </c>
      <c r="E198" s="25" t="s">
        <v>63</v>
      </c>
      <c r="F198" s="27"/>
      <c r="G198" s="27"/>
      <c r="H198" s="48" t="s">
        <v>71</v>
      </c>
      <c r="I198" s="27"/>
      <c r="J198" s="30"/>
      <c r="K198" s="22" t="s">
        <v>68</v>
      </c>
      <c r="M198" s="48" t="s">
        <v>66</v>
      </c>
      <c r="N198" s="30"/>
      <c r="O198" s="22" t="s">
        <v>63</v>
      </c>
      <c r="P198" s="22" t="s">
        <v>68</v>
      </c>
      <c r="Q198" s="30"/>
      <c r="R198" s="86" t="s">
        <v>62</v>
      </c>
      <c r="T198" s="101" t="s">
        <v>66</v>
      </c>
      <c r="U198" s="27"/>
      <c r="V198" s="30"/>
      <c r="W198" s="22" t="s">
        <v>66</v>
      </c>
      <c r="Y198" s="48" t="s">
        <v>66</v>
      </c>
      <c r="Z198" s="27" t="s">
        <v>68</v>
      </c>
      <c r="AA198" s="30"/>
      <c r="AB198" s="22" t="s">
        <v>66</v>
      </c>
      <c r="AC198" s="30"/>
      <c r="AD198" s="22" t="s">
        <v>62</v>
      </c>
      <c r="AE198" s="30"/>
    </row>
    <row r="199" spans="1:31" x14ac:dyDescent="0.2">
      <c r="A199" s="14">
        <v>19.5</v>
      </c>
      <c r="B199" t="s">
        <v>62</v>
      </c>
      <c r="E199" s="25" t="s">
        <v>62</v>
      </c>
      <c r="F199" s="27"/>
      <c r="G199" s="27"/>
      <c r="H199" s="48" t="s">
        <v>68</v>
      </c>
      <c r="I199" s="27"/>
      <c r="J199" s="30"/>
      <c r="K199" s="22" t="s">
        <v>71</v>
      </c>
      <c r="M199" s="48" t="s">
        <v>63</v>
      </c>
      <c r="N199" s="30" t="s">
        <v>66</v>
      </c>
      <c r="O199" s="22" t="s">
        <v>63</v>
      </c>
      <c r="Q199" s="30"/>
      <c r="R199" s="86" t="s">
        <v>62</v>
      </c>
      <c r="T199" s="101" t="s">
        <v>66</v>
      </c>
      <c r="U199" s="27"/>
      <c r="V199" s="30"/>
      <c r="W199" s="22" t="s">
        <v>66</v>
      </c>
      <c r="X199" t="s">
        <v>63</v>
      </c>
      <c r="Y199" s="48" t="s">
        <v>66</v>
      </c>
      <c r="Z199" s="22" t="s">
        <v>63</v>
      </c>
      <c r="AA199" s="30"/>
      <c r="AB199" s="22" t="s">
        <v>66</v>
      </c>
      <c r="AC199" s="30"/>
      <c r="AD199" s="22" t="s">
        <v>63</v>
      </c>
      <c r="AE199" s="30" t="s">
        <v>66</v>
      </c>
    </row>
    <row r="200" spans="1:31" x14ac:dyDescent="0.2">
      <c r="A200" s="14">
        <v>20</v>
      </c>
      <c r="B200" t="s">
        <v>67</v>
      </c>
      <c r="C200" t="s">
        <v>63</v>
      </c>
      <c r="E200" s="25" t="s">
        <v>62</v>
      </c>
      <c r="F200" s="27"/>
      <c r="G200" s="27"/>
      <c r="H200" s="48" t="s">
        <v>71</v>
      </c>
      <c r="I200" s="27"/>
      <c r="J200" s="30"/>
      <c r="K200" s="22" t="s">
        <v>71</v>
      </c>
      <c r="M200" s="48" t="s">
        <v>63</v>
      </c>
      <c r="N200" s="30"/>
      <c r="O200" s="22" t="s">
        <v>63</v>
      </c>
      <c r="Q200" s="30"/>
      <c r="R200" s="86" t="s">
        <v>62</v>
      </c>
      <c r="T200" s="101" t="s">
        <v>63</v>
      </c>
      <c r="U200" s="27"/>
      <c r="V200" s="30"/>
      <c r="W200" s="22" t="s">
        <v>66</v>
      </c>
      <c r="Y200" s="48" t="s">
        <v>66</v>
      </c>
      <c r="Z200" s="27"/>
      <c r="AA200" s="30"/>
      <c r="AB200" s="22" t="s">
        <v>62</v>
      </c>
      <c r="AC200" s="30"/>
      <c r="AD200" s="22" t="s">
        <v>66</v>
      </c>
      <c r="AE200" s="30"/>
    </row>
    <row r="201" spans="1:31" x14ac:dyDescent="0.2">
      <c r="A201" s="14">
        <v>20.5</v>
      </c>
      <c r="B201" t="s">
        <v>67</v>
      </c>
      <c r="E201" s="25" t="s">
        <v>63</v>
      </c>
      <c r="F201" s="27"/>
      <c r="G201" s="27"/>
      <c r="H201" s="48" t="s">
        <v>71</v>
      </c>
      <c r="I201" s="27"/>
      <c r="J201" s="30"/>
      <c r="K201" s="22" t="s">
        <v>71</v>
      </c>
      <c r="M201" s="48" t="s">
        <v>63</v>
      </c>
      <c r="N201" s="30" t="s">
        <v>66</v>
      </c>
      <c r="O201" s="22" t="s">
        <v>63</v>
      </c>
      <c r="Q201" s="30"/>
      <c r="R201" s="86" t="s">
        <v>66</v>
      </c>
      <c r="T201" s="101" t="s">
        <v>62</v>
      </c>
      <c r="U201" s="27"/>
      <c r="V201" s="30"/>
      <c r="W201" s="22" t="s">
        <v>66</v>
      </c>
      <c r="Y201" s="48" t="s">
        <v>63</v>
      </c>
      <c r="Z201" s="27"/>
      <c r="AA201" s="30"/>
      <c r="AB201" s="22" t="s">
        <v>66</v>
      </c>
      <c r="AC201" s="30"/>
      <c r="AD201" s="22" t="s">
        <v>63</v>
      </c>
      <c r="AE201" s="30"/>
    </row>
    <row r="202" spans="1:31" x14ac:dyDescent="0.2">
      <c r="A202" s="14">
        <v>21</v>
      </c>
      <c r="B202" t="s">
        <v>63</v>
      </c>
      <c r="E202" s="25" t="s">
        <v>63</v>
      </c>
      <c r="F202" s="27"/>
      <c r="G202" s="27"/>
      <c r="H202" s="48" t="s">
        <v>71</v>
      </c>
      <c r="I202" s="27"/>
      <c r="J202" s="30"/>
      <c r="K202" s="22" t="s">
        <v>71</v>
      </c>
      <c r="M202" s="48" t="s">
        <v>62</v>
      </c>
      <c r="N202" s="30"/>
      <c r="O202" s="22" t="s">
        <v>68</v>
      </c>
      <c r="P202" s="22" t="s">
        <v>71</v>
      </c>
      <c r="Q202" s="30"/>
      <c r="R202" s="86" t="s">
        <v>62</v>
      </c>
      <c r="T202" s="101" t="s">
        <v>62</v>
      </c>
      <c r="U202" s="27"/>
      <c r="V202" s="30"/>
      <c r="W202" s="22" t="s">
        <v>66</v>
      </c>
      <c r="X202" t="s">
        <v>63</v>
      </c>
      <c r="Y202" s="48" t="s">
        <v>66</v>
      </c>
      <c r="Z202" s="27"/>
      <c r="AA202" s="30"/>
      <c r="AB202" s="22" t="s">
        <v>62</v>
      </c>
      <c r="AC202" s="30"/>
      <c r="AD202" s="22" t="s">
        <v>63</v>
      </c>
      <c r="AE202" s="30" t="s">
        <v>66</v>
      </c>
    </row>
    <row r="203" spans="1:31" x14ac:dyDescent="0.2">
      <c r="A203" s="14">
        <v>21.5</v>
      </c>
      <c r="B203" t="s">
        <v>71</v>
      </c>
      <c r="E203" s="25" t="s">
        <v>71</v>
      </c>
      <c r="F203" s="27"/>
      <c r="G203" s="27"/>
      <c r="H203" s="48" t="s">
        <v>71</v>
      </c>
      <c r="I203" s="27" t="s">
        <v>68</v>
      </c>
      <c r="J203" s="30"/>
      <c r="K203" s="22" t="s">
        <v>71</v>
      </c>
      <c r="M203" s="48" t="s">
        <v>66</v>
      </c>
      <c r="N203" s="30"/>
      <c r="O203" s="22" t="s">
        <v>68</v>
      </c>
      <c r="Q203" s="30"/>
      <c r="R203" s="86" t="s">
        <v>62</v>
      </c>
      <c r="T203" s="101" t="s">
        <v>63</v>
      </c>
      <c r="U203" s="27"/>
      <c r="V203" s="30"/>
      <c r="W203" s="22" t="s">
        <v>62</v>
      </c>
      <c r="Y203" s="48" t="s">
        <v>63</v>
      </c>
      <c r="Z203" s="27"/>
      <c r="AA203" s="30"/>
      <c r="AB203" s="22" t="s">
        <v>66</v>
      </c>
      <c r="AC203" s="30"/>
      <c r="AD203" s="22" t="s">
        <v>63</v>
      </c>
      <c r="AE203" s="30" t="s">
        <v>66</v>
      </c>
    </row>
    <row r="204" spans="1:31" x14ac:dyDescent="0.2">
      <c r="A204" s="14">
        <v>22</v>
      </c>
      <c r="B204" t="s">
        <v>67</v>
      </c>
      <c r="C204" t="s">
        <v>63</v>
      </c>
      <c r="E204" s="25" t="s">
        <v>62</v>
      </c>
      <c r="F204" s="27"/>
      <c r="G204" s="27"/>
      <c r="H204" s="48" t="s">
        <v>71</v>
      </c>
      <c r="I204" s="27"/>
      <c r="J204" s="30"/>
      <c r="K204" s="22" t="s">
        <v>71</v>
      </c>
      <c r="L204" t="s">
        <v>68</v>
      </c>
      <c r="M204" s="48" t="s">
        <v>66</v>
      </c>
      <c r="N204" s="30"/>
      <c r="O204" s="22" t="s">
        <v>68</v>
      </c>
      <c r="Q204" s="30"/>
      <c r="R204" s="86" t="s">
        <v>62</v>
      </c>
      <c r="T204" s="101" t="s">
        <v>62</v>
      </c>
      <c r="U204" s="27"/>
      <c r="V204" s="30"/>
      <c r="W204" s="22" t="s">
        <v>62</v>
      </c>
      <c r="Y204" s="48" t="s">
        <v>66</v>
      </c>
      <c r="Z204" s="27"/>
      <c r="AA204" s="30"/>
      <c r="AB204" s="22" t="s">
        <v>66</v>
      </c>
      <c r="AC204" s="30"/>
      <c r="AD204" s="22" t="s">
        <v>63</v>
      </c>
      <c r="AE204" s="30" t="s">
        <v>66</v>
      </c>
    </row>
    <row r="205" spans="1:31" x14ac:dyDescent="0.2">
      <c r="A205" s="14">
        <v>22.5</v>
      </c>
      <c r="B205" t="s">
        <v>71</v>
      </c>
      <c r="E205" s="25" t="s">
        <v>71</v>
      </c>
      <c r="F205" s="27"/>
      <c r="G205" s="27"/>
      <c r="H205" s="48" t="s">
        <v>62</v>
      </c>
      <c r="I205" s="27"/>
      <c r="J205" s="30"/>
      <c r="K205" s="22" t="s">
        <v>71</v>
      </c>
      <c r="M205" s="48" t="s">
        <v>68</v>
      </c>
      <c r="N205" s="30" t="s">
        <v>63</v>
      </c>
      <c r="O205" s="22" t="s">
        <v>63</v>
      </c>
      <c r="Q205" s="30"/>
      <c r="R205" s="86" t="s">
        <v>62</v>
      </c>
      <c r="T205" s="101" t="s">
        <v>68</v>
      </c>
      <c r="U205" s="27"/>
      <c r="V205" s="30"/>
      <c r="W205" s="22" t="s">
        <v>63</v>
      </c>
      <c r="Y205" s="48" t="s">
        <v>62</v>
      </c>
      <c r="Z205" s="27"/>
      <c r="AA205" s="30"/>
      <c r="AB205" s="22" t="s">
        <v>66</v>
      </c>
      <c r="AC205" s="30"/>
      <c r="AD205" s="22" t="s">
        <v>66</v>
      </c>
      <c r="AE205" s="30"/>
    </row>
    <row r="206" spans="1:31" x14ac:dyDescent="0.2">
      <c r="A206" s="14">
        <v>23</v>
      </c>
      <c r="B206" t="s">
        <v>71</v>
      </c>
      <c r="E206" s="25" t="s">
        <v>62</v>
      </c>
      <c r="F206" s="27"/>
      <c r="G206" s="27"/>
      <c r="H206" s="48" t="s">
        <v>71</v>
      </c>
      <c r="I206" s="27"/>
      <c r="J206" s="30"/>
      <c r="K206" s="22" t="s">
        <v>71</v>
      </c>
      <c r="L206" t="s">
        <v>63</v>
      </c>
      <c r="M206" s="48" t="s">
        <v>63</v>
      </c>
      <c r="N206" s="30"/>
      <c r="O206" s="22" t="s">
        <v>63</v>
      </c>
      <c r="Q206" s="30"/>
      <c r="R206" s="86" t="s">
        <v>71</v>
      </c>
      <c r="T206" s="101" t="s">
        <v>71</v>
      </c>
      <c r="U206" s="27"/>
      <c r="V206" s="30"/>
      <c r="W206" s="22" t="s">
        <v>63</v>
      </c>
      <c r="Y206" s="48" t="s">
        <v>62</v>
      </c>
      <c r="Z206" s="27"/>
      <c r="AA206" s="30"/>
      <c r="AB206" s="22" t="s">
        <v>66</v>
      </c>
      <c r="AC206" s="30" t="s">
        <v>63</v>
      </c>
      <c r="AD206" s="22" t="s">
        <v>62</v>
      </c>
      <c r="AE206" s="30"/>
    </row>
    <row r="207" spans="1:31" x14ac:dyDescent="0.2">
      <c r="A207" s="14">
        <v>23.5</v>
      </c>
      <c r="B207" t="s">
        <v>71</v>
      </c>
      <c r="E207" s="25" t="s">
        <v>71</v>
      </c>
      <c r="F207" s="27"/>
      <c r="G207" s="27"/>
      <c r="H207" s="48" t="s">
        <v>62</v>
      </c>
      <c r="I207" s="27"/>
      <c r="J207" s="30"/>
      <c r="K207" s="22" t="s">
        <v>62</v>
      </c>
      <c r="M207" s="48" t="s">
        <v>63</v>
      </c>
      <c r="N207" s="30"/>
      <c r="O207" s="22" t="s">
        <v>63</v>
      </c>
      <c r="P207" s="22" t="s">
        <v>71</v>
      </c>
      <c r="Q207" s="30"/>
      <c r="R207" s="86" t="s">
        <v>62</v>
      </c>
      <c r="T207" s="101" t="s">
        <v>63</v>
      </c>
      <c r="U207" s="27"/>
      <c r="V207" s="30"/>
      <c r="W207" s="22" t="s">
        <v>63</v>
      </c>
      <c r="Y207" s="48" t="s">
        <v>63</v>
      </c>
      <c r="Z207" s="27"/>
      <c r="AA207" s="30"/>
      <c r="AB207" s="22" t="s">
        <v>66</v>
      </c>
      <c r="AC207" s="30" t="s">
        <v>63</v>
      </c>
      <c r="AD207" s="22" t="s">
        <v>66</v>
      </c>
      <c r="AE207" s="30"/>
    </row>
    <row r="208" spans="1:31" x14ac:dyDescent="0.2">
      <c r="A208" s="14">
        <v>24</v>
      </c>
      <c r="B208" t="s">
        <v>71</v>
      </c>
      <c r="E208" s="25" t="s">
        <v>63</v>
      </c>
      <c r="F208" s="27"/>
      <c r="G208" s="27"/>
      <c r="H208" s="48" t="s">
        <v>62</v>
      </c>
      <c r="I208" s="27"/>
      <c r="J208" s="30"/>
      <c r="K208" s="22" t="s">
        <v>62</v>
      </c>
      <c r="M208" s="48" t="s">
        <v>63</v>
      </c>
      <c r="N208" s="30"/>
      <c r="O208" s="22" t="s">
        <v>63</v>
      </c>
      <c r="Q208" s="30"/>
      <c r="R208" s="86" t="s">
        <v>62</v>
      </c>
      <c r="T208" s="101" t="s">
        <v>63</v>
      </c>
      <c r="U208" s="27"/>
      <c r="V208" s="30"/>
      <c r="W208" s="22" t="s">
        <v>62</v>
      </c>
      <c r="Y208" s="48" t="s">
        <v>62</v>
      </c>
      <c r="Z208" s="27"/>
      <c r="AA208" s="30"/>
      <c r="AB208" s="22" t="s">
        <v>63</v>
      </c>
      <c r="AC208" s="30"/>
      <c r="AD208" s="22" t="s">
        <v>62</v>
      </c>
      <c r="AE208" s="30"/>
    </row>
    <row r="209" spans="1:31" x14ac:dyDescent="0.2">
      <c r="A209" s="14">
        <v>24.5</v>
      </c>
      <c r="B209" t="s">
        <v>62</v>
      </c>
      <c r="E209" s="25" t="s">
        <v>62</v>
      </c>
      <c r="F209" s="27"/>
      <c r="G209" s="27"/>
      <c r="H209" s="48" t="s">
        <v>62</v>
      </c>
      <c r="I209" s="27"/>
      <c r="J209" s="30"/>
      <c r="K209" s="22" t="s">
        <v>62</v>
      </c>
      <c r="M209" s="48" t="s">
        <v>63</v>
      </c>
      <c r="N209" s="30"/>
      <c r="O209" s="22" t="s">
        <v>63</v>
      </c>
      <c r="Q209" s="30"/>
      <c r="R209" s="86" t="s">
        <v>62</v>
      </c>
      <c r="T209" s="101" t="s">
        <v>63</v>
      </c>
      <c r="U209" s="27"/>
      <c r="V209" s="30"/>
      <c r="W209" s="22" t="s">
        <v>62</v>
      </c>
      <c r="Y209" s="48" t="s">
        <v>62</v>
      </c>
      <c r="Z209" s="27"/>
      <c r="AA209" s="30"/>
      <c r="AB209" s="22" t="s">
        <v>62</v>
      </c>
      <c r="AC209" s="30"/>
      <c r="AD209" s="22" t="s">
        <v>62</v>
      </c>
      <c r="AE209" s="30"/>
    </row>
    <row r="210" spans="1:31" x14ac:dyDescent="0.2">
      <c r="A210" s="14">
        <v>25</v>
      </c>
      <c r="B210" t="s">
        <v>62</v>
      </c>
      <c r="E210" s="25" t="s">
        <v>63</v>
      </c>
      <c r="F210" s="27"/>
      <c r="G210" s="27"/>
      <c r="H210" s="48" t="s">
        <v>62</v>
      </c>
      <c r="I210" s="27"/>
      <c r="J210" s="30"/>
      <c r="K210" s="22" t="s">
        <v>62</v>
      </c>
      <c r="M210" s="48" t="s">
        <v>63</v>
      </c>
      <c r="N210" s="30"/>
      <c r="O210" s="22" t="s">
        <v>63</v>
      </c>
      <c r="Q210" s="30"/>
      <c r="R210" s="86" t="s">
        <v>62</v>
      </c>
      <c r="T210" s="101" t="s">
        <v>63</v>
      </c>
      <c r="U210" s="27"/>
      <c r="V210" s="30"/>
      <c r="W210" s="22" t="s">
        <v>62</v>
      </c>
      <c r="Y210" s="48" t="s">
        <v>63</v>
      </c>
      <c r="Z210" s="27"/>
      <c r="AA210" s="30"/>
      <c r="AB210" s="22" t="s">
        <v>63</v>
      </c>
      <c r="AC210" s="30"/>
      <c r="AD210" s="22" t="s">
        <v>63</v>
      </c>
      <c r="AE210" s="30"/>
    </row>
    <row r="211" spans="1:31" x14ac:dyDescent="0.2">
      <c r="A211" s="14">
        <v>25.5</v>
      </c>
      <c r="B211" t="s">
        <v>71</v>
      </c>
      <c r="E211" s="25" t="s">
        <v>62</v>
      </c>
      <c r="F211" s="27"/>
      <c r="G211" s="27"/>
      <c r="H211" s="48" t="s">
        <v>71</v>
      </c>
      <c r="I211" s="27"/>
      <c r="J211" s="30"/>
      <c r="K211" s="22" t="s">
        <v>62</v>
      </c>
      <c r="M211" s="48" t="s">
        <v>62</v>
      </c>
      <c r="N211" s="30"/>
      <c r="O211" s="22" t="s">
        <v>63</v>
      </c>
      <c r="Q211" s="30"/>
      <c r="R211" s="86" t="s">
        <v>62</v>
      </c>
      <c r="T211" s="101" t="s">
        <v>63</v>
      </c>
      <c r="U211" s="27"/>
      <c r="V211" s="30"/>
      <c r="W211" s="22" t="s">
        <v>63</v>
      </c>
      <c r="Y211" s="48" t="s">
        <v>63</v>
      </c>
      <c r="Z211" s="27"/>
      <c r="AA211" s="30"/>
      <c r="AB211" s="22" t="s">
        <v>62</v>
      </c>
      <c r="AC211" s="30"/>
      <c r="AD211" s="22" t="s">
        <v>63</v>
      </c>
      <c r="AE211" s="30"/>
    </row>
    <row r="212" spans="1:31" x14ac:dyDescent="0.2">
      <c r="A212" s="14">
        <v>26</v>
      </c>
      <c r="B212" t="s">
        <v>62</v>
      </c>
      <c r="E212" s="25" t="s">
        <v>63</v>
      </c>
      <c r="F212" s="27"/>
      <c r="G212" s="27"/>
      <c r="H212" s="48" t="s">
        <v>71</v>
      </c>
      <c r="I212" s="27"/>
      <c r="J212" s="30"/>
      <c r="K212" s="22" t="s">
        <v>71</v>
      </c>
      <c r="M212" s="48" t="s">
        <v>63</v>
      </c>
      <c r="N212" s="30" t="s">
        <v>71</v>
      </c>
      <c r="O212" s="22" t="s">
        <v>63</v>
      </c>
      <c r="P212" s="22" t="s">
        <v>71</v>
      </c>
      <c r="Q212" s="30"/>
      <c r="R212" s="86" t="s">
        <v>62</v>
      </c>
      <c r="T212" s="101" t="s">
        <v>71</v>
      </c>
      <c r="U212" s="27"/>
      <c r="V212" s="30"/>
      <c r="W212" s="22" t="s">
        <v>71</v>
      </c>
      <c r="X212" t="s">
        <v>63</v>
      </c>
      <c r="Y212" s="48" t="s">
        <v>62</v>
      </c>
      <c r="Z212" s="27"/>
      <c r="AA212" s="30"/>
      <c r="AB212" s="22" t="s">
        <v>62</v>
      </c>
      <c r="AC212" s="30"/>
      <c r="AD212" s="22" t="s">
        <v>63</v>
      </c>
      <c r="AE212" s="30"/>
    </row>
    <row r="213" spans="1:31" x14ac:dyDescent="0.2">
      <c r="A213" s="14">
        <v>26.5</v>
      </c>
      <c r="B213" t="s">
        <v>63</v>
      </c>
      <c r="E213" s="25" t="s">
        <v>71</v>
      </c>
      <c r="F213" s="27" t="s">
        <v>63</v>
      </c>
      <c r="G213" s="27"/>
      <c r="H213" s="48" t="s">
        <v>71</v>
      </c>
      <c r="I213" s="27"/>
      <c r="J213" s="30"/>
      <c r="K213" s="22" t="s">
        <v>71</v>
      </c>
      <c r="M213" s="48" t="s">
        <v>71</v>
      </c>
      <c r="N213" s="30"/>
      <c r="O213" s="22" t="s">
        <v>63</v>
      </c>
      <c r="P213" s="22" t="s">
        <v>71</v>
      </c>
      <c r="Q213" s="30"/>
      <c r="R213" s="86" t="s">
        <v>62</v>
      </c>
      <c r="T213" s="101" t="s">
        <v>66</v>
      </c>
      <c r="U213" s="85" t="s">
        <v>63</v>
      </c>
      <c r="V213" s="30"/>
      <c r="W213" s="22" t="s">
        <v>63</v>
      </c>
      <c r="Y213" s="48" t="s">
        <v>63</v>
      </c>
      <c r="Z213" s="27"/>
      <c r="AA213" s="30"/>
      <c r="AB213" s="22" t="s">
        <v>63</v>
      </c>
      <c r="AC213" s="30"/>
      <c r="AD213" s="22" t="s">
        <v>62</v>
      </c>
      <c r="AE213" s="30"/>
    </row>
    <row r="214" spans="1:31" x14ac:dyDescent="0.2">
      <c r="A214" s="14">
        <v>27</v>
      </c>
      <c r="B214" t="s">
        <v>63</v>
      </c>
      <c r="E214" s="25" t="s">
        <v>62</v>
      </c>
      <c r="F214" s="27"/>
      <c r="G214" s="27"/>
      <c r="H214" s="48" t="s">
        <v>71</v>
      </c>
      <c r="I214" s="27"/>
      <c r="J214" s="30"/>
      <c r="K214" s="22" t="s">
        <v>71</v>
      </c>
      <c r="L214" t="s">
        <v>68</v>
      </c>
      <c r="M214" s="48" t="s">
        <v>62</v>
      </c>
      <c r="N214" s="30"/>
      <c r="O214" s="22" t="s">
        <v>68</v>
      </c>
      <c r="Q214" s="30"/>
      <c r="R214" s="86" t="s">
        <v>62</v>
      </c>
      <c r="T214" s="101" t="s">
        <v>63</v>
      </c>
      <c r="U214" s="27"/>
      <c r="V214" s="30"/>
      <c r="W214" s="22" t="s">
        <v>63</v>
      </c>
      <c r="Y214" s="48" t="s">
        <v>63</v>
      </c>
      <c r="Z214" s="27"/>
      <c r="AA214" s="30"/>
      <c r="AB214" s="22" t="s">
        <v>68</v>
      </c>
      <c r="AC214" s="30"/>
      <c r="AD214" s="22" t="s">
        <v>63</v>
      </c>
      <c r="AE214" s="30"/>
    </row>
    <row r="215" spans="1:31" x14ac:dyDescent="0.2">
      <c r="A215" s="14">
        <v>27.5</v>
      </c>
      <c r="B215" t="s">
        <v>67</v>
      </c>
      <c r="C215" t="s">
        <v>63</v>
      </c>
      <c r="E215" s="25" t="s">
        <v>71</v>
      </c>
      <c r="F215" s="27"/>
      <c r="G215" s="27"/>
      <c r="H215" s="48" t="s">
        <v>71</v>
      </c>
      <c r="I215" s="27" t="s">
        <v>68</v>
      </c>
      <c r="J215" s="30"/>
      <c r="K215" s="22" t="s">
        <v>71</v>
      </c>
      <c r="M215" s="48" t="s">
        <v>68</v>
      </c>
      <c r="N215" s="30"/>
      <c r="O215" s="22" t="s">
        <v>63</v>
      </c>
      <c r="Q215" s="30"/>
      <c r="R215" s="86" t="s">
        <v>68</v>
      </c>
      <c r="T215" s="101" t="s">
        <v>63</v>
      </c>
      <c r="U215" s="27"/>
      <c r="V215" s="30"/>
      <c r="W215" s="22" t="s">
        <v>63</v>
      </c>
      <c r="Y215" s="48" t="s">
        <v>63</v>
      </c>
      <c r="Z215" s="27" t="s">
        <v>69</v>
      </c>
      <c r="AA215" s="30"/>
      <c r="AB215" s="22" t="s">
        <v>69</v>
      </c>
      <c r="AC215" s="30"/>
      <c r="AD215" s="22" t="s">
        <v>63</v>
      </c>
      <c r="AE215" s="30" t="s">
        <v>69</v>
      </c>
    </row>
    <row r="216" spans="1:31" x14ac:dyDescent="0.2">
      <c r="A216" s="14">
        <v>28</v>
      </c>
      <c r="B216" t="s">
        <v>71</v>
      </c>
      <c r="E216" s="25" t="s">
        <v>71</v>
      </c>
      <c r="F216" s="27" t="s">
        <v>63</v>
      </c>
      <c r="G216" s="27"/>
      <c r="H216" s="48" t="s">
        <v>71</v>
      </c>
      <c r="I216" s="27"/>
      <c r="J216" s="30"/>
      <c r="K216" s="22" t="s">
        <v>71</v>
      </c>
      <c r="M216" s="48" t="s">
        <v>62</v>
      </c>
      <c r="N216" s="30"/>
      <c r="O216" s="22" t="s">
        <v>68</v>
      </c>
      <c r="Q216" s="30"/>
      <c r="R216" s="86" t="s">
        <v>62</v>
      </c>
      <c r="T216" s="101" t="s">
        <v>63</v>
      </c>
      <c r="U216" s="110" t="s">
        <v>69</v>
      </c>
      <c r="V216" s="30"/>
      <c r="W216" s="22" t="s">
        <v>68</v>
      </c>
      <c r="X216" s="22" t="s">
        <v>63</v>
      </c>
      <c r="Y216" s="48" t="s">
        <v>69</v>
      </c>
      <c r="Z216" s="27"/>
      <c r="AA216" s="30"/>
      <c r="AB216" s="22" t="s">
        <v>69</v>
      </c>
      <c r="AC216" s="30"/>
      <c r="AD216" s="22" t="s">
        <v>63</v>
      </c>
      <c r="AE216" s="30" t="s">
        <v>69</v>
      </c>
    </row>
    <row r="217" spans="1:31" x14ac:dyDescent="0.2">
      <c r="A217" s="14">
        <v>28.5</v>
      </c>
      <c r="B217" t="s">
        <v>63</v>
      </c>
      <c r="E217" s="25" t="s">
        <v>71</v>
      </c>
      <c r="F217" s="27"/>
      <c r="G217" s="27"/>
      <c r="H217" s="48" t="s">
        <v>71</v>
      </c>
      <c r="I217" s="27" t="s">
        <v>68</v>
      </c>
      <c r="J217" s="30"/>
      <c r="K217" s="22" t="s">
        <v>63</v>
      </c>
      <c r="M217" s="48" t="s">
        <v>62</v>
      </c>
      <c r="N217" s="30"/>
      <c r="O217" s="22" t="s">
        <v>63</v>
      </c>
      <c r="Q217" s="30"/>
      <c r="R217" s="86" t="s">
        <v>62</v>
      </c>
      <c r="T217" s="101" t="s">
        <v>62</v>
      </c>
      <c r="U217" s="27"/>
      <c r="V217" s="30"/>
      <c r="W217" s="22" t="s">
        <v>63</v>
      </c>
      <c r="Y217" s="48" t="s">
        <v>62</v>
      </c>
      <c r="Z217" s="27"/>
      <c r="AA217" s="30"/>
      <c r="AB217" s="22" t="s">
        <v>62</v>
      </c>
      <c r="AC217" s="30"/>
      <c r="AD217" s="22" t="s">
        <v>62</v>
      </c>
      <c r="AE217" s="30"/>
    </row>
    <row r="218" spans="1:31" x14ac:dyDescent="0.2">
      <c r="A218" s="14">
        <v>29</v>
      </c>
      <c r="B218" t="s">
        <v>63</v>
      </c>
      <c r="E218" s="25" t="s">
        <v>63</v>
      </c>
      <c r="F218" s="27"/>
      <c r="G218" s="27"/>
      <c r="H218" s="48" t="s">
        <v>71</v>
      </c>
      <c r="I218" s="27"/>
      <c r="J218" s="30"/>
      <c r="K218" s="22" t="s">
        <v>62</v>
      </c>
      <c r="M218" s="48" t="s">
        <v>62</v>
      </c>
      <c r="N218" s="30"/>
      <c r="O218" s="22" t="s">
        <v>63</v>
      </c>
      <c r="Q218" s="30"/>
      <c r="R218" s="86" t="s">
        <v>62</v>
      </c>
      <c r="T218" s="101" t="s">
        <v>63</v>
      </c>
      <c r="U218" s="27"/>
      <c r="V218" s="30"/>
      <c r="W218" s="22" t="s">
        <v>62</v>
      </c>
      <c r="Y218" s="48" t="s">
        <v>62</v>
      </c>
      <c r="Z218" s="27"/>
      <c r="AA218" s="30"/>
      <c r="AB218" s="22" t="s">
        <v>62</v>
      </c>
      <c r="AC218" s="30"/>
      <c r="AD218" s="22" t="s">
        <v>63</v>
      </c>
      <c r="AE218" s="30"/>
    </row>
    <row r="219" spans="1:31" x14ac:dyDescent="0.2">
      <c r="A219" s="14">
        <v>29.5</v>
      </c>
      <c r="B219" t="s">
        <v>63</v>
      </c>
      <c r="E219" s="25" t="s">
        <v>63</v>
      </c>
      <c r="F219" s="27"/>
      <c r="G219" s="27"/>
      <c r="H219" s="48" t="s">
        <v>71</v>
      </c>
      <c r="I219" s="27" t="s">
        <v>63</v>
      </c>
      <c r="J219" s="30"/>
      <c r="K219" s="22" t="s">
        <v>63</v>
      </c>
      <c r="M219" s="48" t="s">
        <v>68</v>
      </c>
      <c r="N219" s="30"/>
      <c r="O219" s="22" t="s">
        <v>63</v>
      </c>
      <c r="P219" s="22" t="s">
        <v>71</v>
      </c>
      <c r="Q219" s="30"/>
      <c r="R219" s="86" t="s">
        <v>62</v>
      </c>
      <c r="T219" s="101" t="s">
        <v>63</v>
      </c>
      <c r="U219" s="27"/>
      <c r="V219" s="30"/>
      <c r="W219" s="22" t="s">
        <v>62</v>
      </c>
      <c r="Y219" s="48" t="s">
        <v>62</v>
      </c>
      <c r="Z219" s="27"/>
      <c r="AA219" s="30"/>
      <c r="AB219" s="22" t="s">
        <v>62</v>
      </c>
      <c r="AC219" s="30"/>
      <c r="AD219" s="22" t="s">
        <v>63</v>
      </c>
      <c r="AE219" s="30"/>
    </row>
    <row r="220" spans="1:31" x14ac:dyDescent="0.2">
      <c r="A220" s="14">
        <v>30</v>
      </c>
      <c r="B220" t="s">
        <v>63</v>
      </c>
      <c r="C220" t="s">
        <v>71</v>
      </c>
      <c r="E220" s="25" t="s">
        <v>62</v>
      </c>
      <c r="F220" s="27"/>
      <c r="G220" s="27"/>
      <c r="H220" s="48" t="s">
        <v>62</v>
      </c>
      <c r="I220" s="27"/>
      <c r="J220" s="30"/>
      <c r="K220" s="22" t="s">
        <v>63</v>
      </c>
      <c r="M220" s="48" t="s">
        <v>62</v>
      </c>
      <c r="N220" s="30"/>
      <c r="O220" s="22" t="s">
        <v>63</v>
      </c>
      <c r="P220" s="22" t="s">
        <v>71</v>
      </c>
      <c r="Q220" s="49" t="s">
        <v>68</v>
      </c>
      <c r="R220" s="86" t="s">
        <v>62</v>
      </c>
      <c r="T220" s="101" t="s">
        <v>63</v>
      </c>
      <c r="U220" s="27"/>
      <c r="V220" s="30"/>
      <c r="W220" s="22" t="s">
        <v>62</v>
      </c>
      <c r="Y220" s="48" t="s">
        <v>63</v>
      </c>
      <c r="Z220" s="27"/>
      <c r="AA220" s="30"/>
      <c r="AB220" s="22" t="s">
        <v>62</v>
      </c>
      <c r="AC220" s="30"/>
      <c r="AD220" s="22" t="s">
        <v>62</v>
      </c>
      <c r="AE220" s="30"/>
    </row>
    <row r="221" spans="1:31" x14ac:dyDescent="0.2">
      <c r="A221" s="14">
        <v>30.5</v>
      </c>
      <c r="B221" t="s">
        <v>62</v>
      </c>
      <c r="E221" s="25" t="s">
        <v>62</v>
      </c>
      <c r="F221" s="27"/>
      <c r="G221" s="27"/>
      <c r="H221" s="48" t="s">
        <v>63</v>
      </c>
      <c r="I221" s="27" t="s">
        <v>71</v>
      </c>
      <c r="J221" s="30"/>
      <c r="K221" s="22" t="s">
        <v>63</v>
      </c>
      <c r="M221" s="48" t="s">
        <v>63</v>
      </c>
      <c r="N221" s="30"/>
      <c r="O221" s="22" t="s">
        <v>63</v>
      </c>
      <c r="Q221" s="30"/>
      <c r="R221" s="86" t="s">
        <v>62</v>
      </c>
      <c r="T221" s="101" t="s">
        <v>62</v>
      </c>
      <c r="U221" s="27"/>
      <c r="V221" s="30"/>
      <c r="W221" s="22" t="s">
        <v>62</v>
      </c>
      <c r="Y221" s="48" t="s">
        <v>63</v>
      </c>
      <c r="Z221" s="27"/>
      <c r="AA221" s="30"/>
      <c r="AB221" s="22" t="s">
        <v>62</v>
      </c>
      <c r="AC221" s="30"/>
      <c r="AD221" s="22" t="s">
        <v>62</v>
      </c>
      <c r="AE221" s="30"/>
    </row>
    <row r="222" spans="1:31" x14ac:dyDescent="0.2">
      <c r="A222" s="14">
        <v>31</v>
      </c>
      <c r="B222" t="s">
        <v>62</v>
      </c>
      <c r="E222" s="25" t="s">
        <v>62</v>
      </c>
      <c r="F222" s="27"/>
      <c r="G222" s="27"/>
      <c r="H222" s="48" t="s">
        <v>63</v>
      </c>
      <c r="I222" s="27"/>
      <c r="J222" s="30"/>
      <c r="K222" s="22" t="s">
        <v>62</v>
      </c>
      <c r="M222" s="48" t="s">
        <v>63</v>
      </c>
      <c r="N222" s="30"/>
      <c r="O222" s="22" t="s">
        <v>63</v>
      </c>
      <c r="Q222" s="30"/>
      <c r="R222" s="86" t="s">
        <v>62</v>
      </c>
      <c r="T222" s="101" t="s">
        <v>63</v>
      </c>
      <c r="U222" s="27"/>
      <c r="V222" s="30"/>
      <c r="W222" s="22" t="s">
        <v>62</v>
      </c>
      <c r="Y222" s="48" t="s">
        <v>63</v>
      </c>
      <c r="Z222" s="27"/>
      <c r="AA222" s="30"/>
      <c r="AB222" s="22" t="s">
        <v>62</v>
      </c>
      <c r="AC222" s="30"/>
      <c r="AD222" s="22" t="s">
        <v>63</v>
      </c>
      <c r="AE222" s="30"/>
    </row>
    <row r="223" spans="1:31" x14ac:dyDescent="0.2">
      <c r="A223" s="14">
        <v>31.5</v>
      </c>
      <c r="B223" t="s">
        <v>62</v>
      </c>
      <c r="E223" s="25" t="s">
        <v>63</v>
      </c>
      <c r="F223" s="27"/>
      <c r="G223" s="27"/>
      <c r="H223" s="48" t="s">
        <v>63</v>
      </c>
      <c r="I223" s="27"/>
      <c r="J223" s="30"/>
      <c r="K223" s="22" t="s">
        <v>71</v>
      </c>
      <c r="M223" s="48" t="s">
        <v>63</v>
      </c>
      <c r="N223" s="30"/>
      <c r="O223" s="22" t="s">
        <v>63</v>
      </c>
      <c r="Q223" s="30"/>
      <c r="R223" s="86" t="s">
        <v>62</v>
      </c>
      <c r="T223" s="101" t="s">
        <v>63</v>
      </c>
      <c r="U223" s="27"/>
      <c r="V223" s="30"/>
      <c r="W223" s="22" t="s">
        <v>62</v>
      </c>
      <c r="Y223" s="48" t="s">
        <v>63</v>
      </c>
      <c r="Z223" s="27"/>
      <c r="AA223" s="30"/>
      <c r="AB223" s="22" t="s">
        <v>62</v>
      </c>
      <c r="AC223" s="30"/>
      <c r="AD223" s="22" t="s">
        <v>63</v>
      </c>
      <c r="AE223" s="30"/>
    </row>
    <row r="224" spans="1:31" x14ac:dyDescent="0.2">
      <c r="A224" s="14">
        <v>32</v>
      </c>
      <c r="B224" t="s">
        <v>63</v>
      </c>
      <c r="E224" s="25" t="s">
        <v>62</v>
      </c>
      <c r="F224" s="27"/>
      <c r="G224" s="27"/>
      <c r="H224" s="48" t="s">
        <v>63</v>
      </c>
      <c r="I224" s="27"/>
      <c r="J224" s="30"/>
      <c r="K224" s="22" t="s">
        <v>62</v>
      </c>
      <c r="M224" s="48" t="s">
        <v>62</v>
      </c>
      <c r="N224" s="30"/>
      <c r="O224" s="22" t="s">
        <v>62</v>
      </c>
      <c r="Q224" s="30"/>
      <c r="R224" s="86" t="s">
        <v>62</v>
      </c>
      <c r="T224" s="101" t="s">
        <v>63</v>
      </c>
      <c r="U224" s="27"/>
      <c r="V224" s="30"/>
      <c r="W224" s="22" t="s">
        <v>62</v>
      </c>
      <c r="Y224" s="48" t="s">
        <v>62</v>
      </c>
      <c r="Z224" s="27"/>
      <c r="AA224" s="30"/>
      <c r="AB224" s="22" t="s">
        <v>62</v>
      </c>
      <c r="AC224" s="30"/>
      <c r="AD224" s="22" t="s">
        <v>63</v>
      </c>
      <c r="AE224" s="30"/>
    </row>
    <row r="225" spans="1:31" x14ac:dyDescent="0.2">
      <c r="A225" s="14">
        <v>32.5</v>
      </c>
      <c r="B225" t="s">
        <v>62</v>
      </c>
      <c r="E225" s="25" t="s">
        <v>62</v>
      </c>
      <c r="F225" s="27"/>
      <c r="G225" s="27"/>
      <c r="H225" s="48" t="s">
        <v>62</v>
      </c>
      <c r="I225" s="27"/>
      <c r="J225" s="30"/>
      <c r="K225" s="22" t="s">
        <v>63</v>
      </c>
      <c r="M225" s="48" t="s">
        <v>63</v>
      </c>
      <c r="N225" s="30"/>
      <c r="O225" s="22" t="s">
        <v>62</v>
      </c>
      <c r="Q225" s="30"/>
      <c r="R225" s="86" t="s">
        <v>62</v>
      </c>
      <c r="T225" s="101" t="s">
        <v>62</v>
      </c>
      <c r="U225" s="27"/>
      <c r="V225" s="30"/>
      <c r="W225" s="22" t="s">
        <v>62</v>
      </c>
      <c r="Y225" s="48" t="s">
        <v>63</v>
      </c>
      <c r="Z225" s="27"/>
      <c r="AA225" s="30"/>
      <c r="AB225" s="22" t="s">
        <v>62</v>
      </c>
      <c r="AC225" s="30"/>
      <c r="AD225" s="22" t="s">
        <v>62</v>
      </c>
      <c r="AE225" s="30"/>
    </row>
    <row r="226" spans="1:31" x14ac:dyDescent="0.2">
      <c r="A226" s="14">
        <v>33</v>
      </c>
      <c r="B226" t="s">
        <v>62</v>
      </c>
      <c r="E226" s="25" t="s">
        <v>63</v>
      </c>
      <c r="F226" s="27"/>
      <c r="G226" s="27"/>
      <c r="H226" s="48" t="s">
        <v>62</v>
      </c>
      <c r="I226" s="27"/>
      <c r="J226" s="30"/>
      <c r="K226" s="22" t="s">
        <v>62</v>
      </c>
      <c r="M226" s="48" t="s">
        <v>63</v>
      </c>
      <c r="N226" s="30"/>
      <c r="O226" s="22" t="s">
        <v>63</v>
      </c>
      <c r="Q226" s="30"/>
      <c r="R226" s="86" t="s">
        <v>62</v>
      </c>
      <c r="T226" s="101" t="s">
        <v>63</v>
      </c>
      <c r="U226" s="27"/>
      <c r="V226" s="30"/>
      <c r="W226" s="22" t="s">
        <v>63</v>
      </c>
      <c r="Y226" s="48" t="s">
        <v>62</v>
      </c>
      <c r="Z226" s="27"/>
      <c r="AA226" s="30"/>
      <c r="AB226" s="22" t="s">
        <v>62</v>
      </c>
      <c r="AC226" s="30"/>
      <c r="AD226" s="22" t="s">
        <v>62</v>
      </c>
      <c r="AE226" s="30"/>
    </row>
    <row r="227" spans="1:31" x14ac:dyDescent="0.2">
      <c r="A227" s="14">
        <v>33.5</v>
      </c>
      <c r="B227" t="s">
        <v>63</v>
      </c>
      <c r="E227" s="25" t="s">
        <v>62</v>
      </c>
      <c r="F227" s="27"/>
      <c r="G227" s="27"/>
      <c r="H227" s="48" t="s">
        <v>62</v>
      </c>
      <c r="I227" s="27"/>
      <c r="J227" s="30"/>
      <c r="K227" s="22" t="s">
        <v>63</v>
      </c>
      <c r="M227" s="48" t="s">
        <v>62</v>
      </c>
      <c r="N227" s="30"/>
      <c r="O227" s="22" t="s">
        <v>63</v>
      </c>
      <c r="Q227" s="30"/>
      <c r="R227" s="86" t="s">
        <v>62</v>
      </c>
      <c r="T227" s="101" t="s">
        <v>63</v>
      </c>
      <c r="U227" s="27"/>
      <c r="V227" s="30"/>
      <c r="W227" s="22" t="s">
        <v>62</v>
      </c>
      <c r="Y227" s="48" t="s">
        <v>63</v>
      </c>
      <c r="Z227" s="27"/>
      <c r="AA227" s="30"/>
      <c r="AB227" s="22" t="s">
        <v>62</v>
      </c>
      <c r="AC227" s="30"/>
      <c r="AD227" s="22" t="s">
        <v>62</v>
      </c>
      <c r="AE227" s="30"/>
    </row>
    <row r="228" spans="1:31" x14ac:dyDescent="0.2">
      <c r="A228" s="14">
        <v>34</v>
      </c>
      <c r="B228" t="s">
        <v>67</v>
      </c>
      <c r="C228" t="s">
        <v>69</v>
      </c>
      <c r="E228" s="25" t="s">
        <v>63</v>
      </c>
      <c r="F228" s="27"/>
      <c r="G228" s="27"/>
      <c r="H228" s="48" t="s">
        <v>62</v>
      </c>
      <c r="I228" s="27"/>
      <c r="J228" s="30"/>
      <c r="K228" s="22" t="s">
        <v>62</v>
      </c>
      <c r="M228" s="48" t="s">
        <v>62</v>
      </c>
      <c r="N228" s="30"/>
      <c r="O228" s="22" t="s">
        <v>62</v>
      </c>
      <c r="Q228" s="30"/>
      <c r="R228" s="86" t="s">
        <v>62</v>
      </c>
      <c r="T228" s="101" t="s">
        <v>62</v>
      </c>
      <c r="U228" s="27"/>
      <c r="V228" s="30"/>
      <c r="W228" s="22" t="s">
        <v>62</v>
      </c>
      <c r="Y228" s="48" t="s">
        <v>62</v>
      </c>
      <c r="Z228" s="27"/>
      <c r="AA228" s="30"/>
      <c r="AB228" s="22" t="s">
        <v>62</v>
      </c>
      <c r="AC228" s="30"/>
      <c r="AD228" s="22" t="s">
        <v>63</v>
      </c>
      <c r="AE228" s="30"/>
    </row>
    <row r="229" spans="1:31" x14ac:dyDescent="0.2">
      <c r="A229" s="14">
        <v>34.5</v>
      </c>
      <c r="B229" t="s">
        <v>64</v>
      </c>
      <c r="C229" t="s">
        <v>63</v>
      </c>
      <c r="E229" s="25" t="s">
        <v>63</v>
      </c>
      <c r="F229" s="27"/>
      <c r="G229" s="27"/>
      <c r="H229" s="48" t="s">
        <v>62</v>
      </c>
      <c r="I229" s="27"/>
      <c r="J229" s="30"/>
      <c r="K229" s="22" t="s">
        <v>69</v>
      </c>
      <c r="M229" s="48" t="s">
        <v>63</v>
      </c>
      <c r="N229" s="30"/>
      <c r="O229" s="22" t="s">
        <v>63</v>
      </c>
      <c r="Q229" s="30"/>
      <c r="R229" s="86" t="s">
        <v>62</v>
      </c>
      <c r="T229" s="101" t="s">
        <v>62</v>
      </c>
      <c r="U229" s="27"/>
      <c r="V229" s="30"/>
      <c r="W229" s="22" t="s">
        <v>62</v>
      </c>
      <c r="Y229" s="48" t="s">
        <v>62</v>
      </c>
      <c r="Z229" s="27"/>
      <c r="AA229" s="30"/>
      <c r="AB229" s="22" t="s">
        <v>62</v>
      </c>
      <c r="AC229" s="30"/>
      <c r="AD229" s="22" t="s">
        <v>63</v>
      </c>
      <c r="AE229" s="30"/>
    </row>
    <row r="230" spans="1:31" x14ac:dyDescent="0.2">
      <c r="A230" s="14">
        <v>35</v>
      </c>
      <c r="B230" t="s">
        <v>67</v>
      </c>
      <c r="C230" t="s">
        <v>64</v>
      </c>
      <c r="D230" t="s">
        <v>63</v>
      </c>
      <c r="E230" s="25" t="s">
        <v>64</v>
      </c>
      <c r="F230" s="22" t="s">
        <v>63</v>
      </c>
      <c r="G230" s="27"/>
      <c r="H230" s="48" t="s">
        <v>69</v>
      </c>
      <c r="I230" s="27"/>
      <c r="J230" s="30"/>
      <c r="K230" s="22" t="s">
        <v>62</v>
      </c>
      <c r="M230" s="48" t="s">
        <v>62</v>
      </c>
      <c r="N230" s="30"/>
      <c r="O230" s="22" t="s">
        <v>63</v>
      </c>
      <c r="Q230" s="30"/>
      <c r="R230" s="86" t="s">
        <v>62</v>
      </c>
      <c r="T230" s="101" t="s">
        <v>62</v>
      </c>
      <c r="U230" s="27"/>
      <c r="V230" s="30"/>
      <c r="W230" s="22" t="s">
        <v>62</v>
      </c>
      <c r="Y230" s="48" t="s">
        <v>62</v>
      </c>
      <c r="Z230" s="27"/>
      <c r="AA230" s="30"/>
      <c r="AB230" s="22" t="s">
        <v>62</v>
      </c>
      <c r="AC230" s="30"/>
      <c r="AD230" s="22" t="s">
        <v>62</v>
      </c>
      <c r="AE230" s="30"/>
    </row>
    <row r="231" spans="1:31" x14ac:dyDescent="0.2">
      <c r="A231" s="14">
        <v>35.5</v>
      </c>
      <c r="B231" t="s">
        <v>67</v>
      </c>
      <c r="C231" t="s">
        <v>63</v>
      </c>
      <c r="E231" s="25" t="s">
        <v>63</v>
      </c>
      <c r="F231" s="27"/>
      <c r="G231" s="27"/>
      <c r="H231" s="48" t="s">
        <v>63</v>
      </c>
      <c r="I231" s="27"/>
      <c r="J231" s="30"/>
      <c r="K231" s="22" t="s">
        <v>71</v>
      </c>
      <c r="L231" t="s">
        <v>63</v>
      </c>
      <c r="M231" s="48" t="s">
        <v>63</v>
      </c>
      <c r="N231" s="30"/>
      <c r="O231" s="22" t="s">
        <v>63</v>
      </c>
      <c r="Q231" s="30"/>
      <c r="R231" s="86" t="s">
        <v>62</v>
      </c>
      <c r="T231" s="101" t="s">
        <v>63</v>
      </c>
      <c r="U231" s="27"/>
      <c r="V231" s="30"/>
      <c r="W231" s="22" t="s">
        <v>62</v>
      </c>
      <c r="Y231" s="48" t="s">
        <v>62</v>
      </c>
      <c r="Z231" s="27"/>
      <c r="AA231" s="30"/>
      <c r="AB231" s="22" t="s">
        <v>62</v>
      </c>
      <c r="AC231" s="30"/>
      <c r="AD231" s="22" t="s">
        <v>62</v>
      </c>
      <c r="AE231" s="30"/>
    </row>
    <row r="232" spans="1:31" x14ac:dyDescent="0.2">
      <c r="A232" s="14">
        <v>36</v>
      </c>
      <c r="B232" t="s">
        <v>63</v>
      </c>
      <c r="E232" s="25" t="s">
        <v>62</v>
      </c>
      <c r="F232" s="27"/>
      <c r="G232" s="27"/>
      <c r="H232" s="48" t="s">
        <v>62</v>
      </c>
      <c r="I232" s="27"/>
      <c r="J232" s="30"/>
      <c r="K232" s="22" t="s">
        <v>63</v>
      </c>
      <c r="M232" s="48" t="s">
        <v>62</v>
      </c>
      <c r="N232" s="30"/>
      <c r="O232" s="22" t="s">
        <v>62</v>
      </c>
      <c r="Q232" s="30"/>
      <c r="R232" s="86" t="s">
        <v>62</v>
      </c>
      <c r="T232" s="101" t="s">
        <v>63</v>
      </c>
      <c r="U232" s="27"/>
      <c r="V232" s="30"/>
      <c r="W232" s="22" t="s">
        <v>62</v>
      </c>
      <c r="Y232" s="48" t="s">
        <v>62</v>
      </c>
      <c r="Z232" s="27"/>
      <c r="AA232" s="30"/>
      <c r="AB232" s="22" t="s">
        <v>62</v>
      </c>
      <c r="AC232" s="30"/>
      <c r="AD232" s="22" t="s">
        <v>63</v>
      </c>
      <c r="AE232" s="30"/>
    </row>
    <row r="233" spans="1:31" x14ac:dyDescent="0.2">
      <c r="A233" s="14">
        <v>36.5</v>
      </c>
      <c r="B233" t="s">
        <v>63</v>
      </c>
      <c r="E233" s="25" t="s">
        <v>63</v>
      </c>
      <c r="F233" s="27"/>
      <c r="G233" s="27"/>
      <c r="H233" s="48" t="s">
        <v>62</v>
      </c>
      <c r="I233" s="27"/>
      <c r="J233" s="30"/>
      <c r="K233" s="22" t="s">
        <v>63</v>
      </c>
      <c r="L233" t="s">
        <v>71</v>
      </c>
      <c r="M233" s="48" t="s">
        <v>62</v>
      </c>
      <c r="N233" s="30"/>
      <c r="O233" s="22" t="s">
        <v>63</v>
      </c>
      <c r="Q233" s="30"/>
      <c r="R233" s="86" t="s">
        <v>62</v>
      </c>
      <c r="T233" s="101" t="s">
        <v>63</v>
      </c>
      <c r="U233" s="27"/>
      <c r="V233" s="30"/>
      <c r="W233" s="22" t="s">
        <v>62</v>
      </c>
      <c r="Y233" s="48" t="s">
        <v>63</v>
      </c>
      <c r="Z233" s="27"/>
      <c r="AA233" s="30"/>
      <c r="AB233" s="22" t="s">
        <v>68</v>
      </c>
      <c r="AC233" s="30"/>
      <c r="AD233" s="22" t="s">
        <v>63</v>
      </c>
      <c r="AE233" s="30"/>
    </row>
    <row r="234" spans="1:31" x14ac:dyDescent="0.2">
      <c r="A234" s="14">
        <v>37</v>
      </c>
      <c r="B234" t="s">
        <v>67</v>
      </c>
      <c r="C234" t="s">
        <v>63</v>
      </c>
      <c r="E234" s="25" t="s">
        <v>62</v>
      </c>
      <c r="F234" s="27"/>
      <c r="G234" s="27"/>
      <c r="H234" s="48" t="s">
        <v>62</v>
      </c>
      <c r="I234" s="27"/>
      <c r="J234" s="30"/>
      <c r="K234" s="22" t="s">
        <v>62</v>
      </c>
      <c r="M234" s="48" t="s">
        <v>71</v>
      </c>
      <c r="N234" s="30"/>
      <c r="O234" s="22" t="s">
        <v>63</v>
      </c>
      <c r="P234" s="22" t="s">
        <v>68</v>
      </c>
      <c r="Q234" s="30"/>
      <c r="R234" s="86" t="s">
        <v>62</v>
      </c>
      <c r="T234" s="101" t="s">
        <v>63</v>
      </c>
      <c r="U234" s="27"/>
      <c r="V234" s="30"/>
      <c r="W234" s="22" t="s">
        <v>62</v>
      </c>
      <c r="Y234" s="48" t="s">
        <v>63</v>
      </c>
      <c r="Z234" s="27"/>
      <c r="AA234" s="30"/>
      <c r="AB234" s="22" t="s">
        <v>62</v>
      </c>
      <c r="AC234" s="30"/>
      <c r="AD234" s="22" t="s">
        <v>63</v>
      </c>
      <c r="AE234" s="30"/>
    </row>
    <row r="235" spans="1:31" x14ac:dyDescent="0.2">
      <c r="A235" s="14">
        <v>37.5</v>
      </c>
      <c r="B235" t="s">
        <v>63</v>
      </c>
      <c r="E235" s="25" t="s">
        <v>62</v>
      </c>
      <c r="F235" s="27"/>
      <c r="G235" s="27"/>
      <c r="H235" s="48" t="s">
        <v>62</v>
      </c>
      <c r="I235" s="27"/>
      <c r="J235" s="30"/>
      <c r="K235" s="22" t="s">
        <v>71</v>
      </c>
      <c r="L235" t="s">
        <v>63</v>
      </c>
      <c r="M235" s="48" t="s">
        <v>63</v>
      </c>
      <c r="N235" s="49" t="s">
        <v>68</v>
      </c>
      <c r="O235" s="22" t="s">
        <v>62</v>
      </c>
      <c r="Q235" s="30"/>
      <c r="R235" s="86" t="s">
        <v>62</v>
      </c>
      <c r="T235" s="101" t="s">
        <v>63</v>
      </c>
      <c r="U235" s="27"/>
      <c r="V235" s="30"/>
      <c r="W235" s="22" t="s">
        <v>62</v>
      </c>
      <c r="Y235" s="48" t="s">
        <v>63</v>
      </c>
      <c r="Z235" s="27"/>
      <c r="AA235" s="30"/>
      <c r="AB235" s="22" t="s">
        <v>62</v>
      </c>
      <c r="AC235" s="30"/>
      <c r="AD235" s="22" t="s">
        <v>63</v>
      </c>
      <c r="AE235" s="30"/>
    </row>
    <row r="236" spans="1:31" x14ac:dyDescent="0.2">
      <c r="A236" s="14">
        <v>38</v>
      </c>
      <c r="B236" t="s">
        <v>67</v>
      </c>
      <c r="C236" t="s">
        <v>64</v>
      </c>
      <c r="D236" t="s">
        <v>63</v>
      </c>
      <c r="E236" s="25" t="s">
        <v>63</v>
      </c>
      <c r="F236" s="27"/>
      <c r="G236" s="27"/>
      <c r="H236" s="48" t="s">
        <v>62</v>
      </c>
      <c r="I236" s="27"/>
      <c r="J236" s="30"/>
      <c r="K236" s="22" t="s">
        <v>62</v>
      </c>
      <c r="M236" s="48" t="s">
        <v>62</v>
      </c>
      <c r="N236" s="30"/>
      <c r="O236" s="22" t="s">
        <v>62</v>
      </c>
      <c r="Q236" s="30"/>
      <c r="R236" s="86" t="s">
        <v>62</v>
      </c>
      <c r="T236" s="101" t="s">
        <v>62</v>
      </c>
      <c r="U236" s="27"/>
      <c r="V236" s="30"/>
      <c r="W236" s="22" t="s">
        <v>63</v>
      </c>
      <c r="Y236" s="48" t="s">
        <v>62</v>
      </c>
      <c r="Z236" s="27"/>
      <c r="AA236" s="30"/>
      <c r="AB236" s="22" t="s">
        <v>62</v>
      </c>
      <c r="AC236" s="30"/>
      <c r="AD236" s="22" t="s">
        <v>63</v>
      </c>
      <c r="AE236" s="30"/>
    </row>
    <row r="237" spans="1:31" x14ac:dyDescent="0.2">
      <c r="A237" s="14">
        <v>38.5</v>
      </c>
      <c r="B237" t="s">
        <v>62</v>
      </c>
      <c r="E237" s="25" t="s">
        <v>62</v>
      </c>
      <c r="F237" s="27"/>
      <c r="G237" s="27"/>
      <c r="H237" s="48" t="s">
        <v>68</v>
      </c>
      <c r="I237" s="27"/>
      <c r="J237" s="30"/>
      <c r="K237" s="22" t="s">
        <v>63</v>
      </c>
      <c r="M237" s="48" t="s">
        <v>63</v>
      </c>
      <c r="N237" s="30"/>
      <c r="O237" s="22" t="s">
        <v>63</v>
      </c>
      <c r="P237" s="22" t="s">
        <v>68</v>
      </c>
      <c r="Q237" s="30"/>
      <c r="R237" s="86" t="s">
        <v>62</v>
      </c>
      <c r="T237" s="101" t="s">
        <v>62</v>
      </c>
      <c r="U237" s="27"/>
      <c r="V237" s="30"/>
      <c r="W237" s="22" t="s">
        <v>62</v>
      </c>
      <c r="Y237" s="48" t="s">
        <v>62</v>
      </c>
      <c r="Z237" s="27"/>
      <c r="AA237" s="30"/>
      <c r="AB237" s="22" t="s">
        <v>62</v>
      </c>
      <c r="AC237" s="30"/>
      <c r="AD237" s="22" t="s">
        <v>63</v>
      </c>
      <c r="AE237" s="30"/>
    </row>
    <row r="238" spans="1:31" x14ac:dyDescent="0.2">
      <c r="A238" s="14">
        <v>39</v>
      </c>
      <c r="B238" t="s">
        <v>67</v>
      </c>
      <c r="C238" t="s">
        <v>64</v>
      </c>
      <c r="E238" s="25" t="s">
        <v>62</v>
      </c>
      <c r="F238" s="27"/>
      <c r="G238" s="27"/>
      <c r="H238" s="48" t="s">
        <v>62</v>
      </c>
      <c r="I238" s="27"/>
      <c r="J238" s="30"/>
      <c r="K238" s="22" t="s">
        <v>71</v>
      </c>
      <c r="L238" t="s">
        <v>63</v>
      </c>
      <c r="M238" s="48" t="s">
        <v>68</v>
      </c>
      <c r="N238" s="30"/>
      <c r="O238" s="22" t="s">
        <v>63</v>
      </c>
      <c r="Q238" s="30"/>
      <c r="R238" s="86" t="s">
        <v>62</v>
      </c>
      <c r="T238" s="101" t="s">
        <v>63</v>
      </c>
      <c r="U238" s="27"/>
      <c r="V238" s="30"/>
      <c r="W238" s="22" t="s">
        <v>62</v>
      </c>
      <c r="Y238" s="48" t="s">
        <v>62</v>
      </c>
      <c r="Z238" s="27"/>
      <c r="AA238" s="30"/>
      <c r="AB238" s="22" t="s">
        <v>62</v>
      </c>
      <c r="AC238" s="30"/>
      <c r="AD238" s="22" t="s">
        <v>63</v>
      </c>
      <c r="AE238" s="30"/>
    </row>
    <row r="239" spans="1:31" x14ac:dyDescent="0.2">
      <c r="A239" s="14">
        <v>39.5</v>
      </c>
      <c r="B239" t="s">
        <v>64</v>
      </c>
      <c r="C239" t="s">
        <v>63</v>
      </c>
      <c r="E239" s="25" t="s">
        <v>68</v>
      </c>
      <c r="F239" s="27"/>
      <c r="G239" s="27"/>
      <c r="H239" s="48" t="s">
        <v>62</v>
      </c>
      <c r="I239" s="27"/>
      <c r="J239" s="30"/>
      <c r="K239" s="22" t="s">
        <v>68</v>
      </c>
      <c r="M239" s="48" t="s">
        <v>62</v>
      </c>
      <c r="N239" s="30"/>
      <c r="O239" s="22" t="s">
        <v>68</v>
      </c>
      <c r="Q239" s="30"/>
      <c r="R239" s="86" t="s">
        <v>68</v>
      </c>
      <c r="T239" s="101" t="s">
        <v>63</v>
      </c>
      <c r="U239" s="27"/>
      <c r="V239" s="30"/>
      <c r="W239" s="22" t="s">
        <v>62</v>
      </c>
      <c r="Y239" s="48" t="s">
        <v>62</v>
      </c>
      <c r="Z239" s="27"/>
      <c r="AA239" s="30"/>
      <c r="AB239" s="22" t="s">
        <v>62</v>
      </c>
      <c r="AC239" s="30"/>
      <c r="AD239" s="22" t="s">
        <v>63</v>
      </c>
      <c r="AE239" s="30"/>
    </row>
    <row r="240" spans="1:31" x14ac:dyDescent="0.2">
      <c r="A240" s="14">
        <v>40</v>
      </c>
      <c r="B240" t="s">
        <v>67</v>
      </c>
      <c r="E240" s="25" t="s">
        <v>64</v>
      </c>
      <c r="F240" s="27"/>
      <c r="G240" s="27"/>
      <c r="H240" s="48" t="s">
        <v>68</v>
      </c>
      <c r="I240" s="27"/>
      <c r="J240" s="30"/>
      <c r="K240" s="22" t="s">
        <v>150</v>
      </c>
      <c r="M240" s="48" t="s">
        <v>62</v>
      </c>
      <c r="N240" s="30"/>
      <c r="O240" s="22" t="s">
        <v>63</v>
      </c>
      <c r="P240" s="22" t="s">
        <v>68</v>
      </c>
      <c r="Q240" s="30"/>
      <c r="R240" s="86" t="s">
        <v>62</v>
      </c>
      <c r="T240" s="101" t="s">
        <v>63</v>
      </c>
      <c r="U240" s="27"/>
      <c r="V240" s="30"/>
      <c r="W240" s="22" t="s">
        <v>62</v>
      </c>
      <c r="Y240" s="48" t="s">
        <v>63</v>
      </c>
      <c r="Z240" s="27"/>
      <c r="AA240" s="30"/>
      <c r="AB240" s="22" t="s">
        <v>62</v>
      </c>
      <c r="AC240" s="30"/>
      <c r="AD240" s="22" t="s">
        <v>63</v>
      </c>
      <c r="AE240" s="30"/>
    </row>
    <row r="241" spans="1:31" x14ac:dyDescent="0.2">
      <c r="A241" s="14">
        <v>40.5</v>
      </c>
      <c r="B241" t="s">
        <v>67</v>
      </c>
      <c r="C241" t="s">
        <v>64</v>
      </c>
      <c r="E241" s="25" t="s">
        <v>64</v>
      </c>
      <c r="F241" s="27"/>
      <c r="G241" s="27"/>
      <c r="H241" s="48" t="s">
        <v>68</v>
      </c>
      <c r="I241" s="27"/>
      <c r="J241" s="30"/>
      <c r="K241" s="22" t="s">
        <v>68</v>
      </c>
      <c r="M241" s="48" t="s">
        <v>68</v>
      </c>
      <c r="N241" s="30"/>
      <c r="O241" s="22" t="s">
        <v>68</v>
      </c>
      <c r="Q241" s="30"/>
      <c r="R241" s="86" t="s">
        <v>62</v>
      </c>
      <c r="T241" s="101" t="s">
        <v>63</v>
      </c>
      <c r="U241" s="27"/>
      <c r="V241" s="30"/>
      <c r="W241" s="22" t="s">
        <v>63</v>
      </c>
      <c r="Y241" s="48" t="s">
        <v>63</v>
      </c>
      <c r="Z241" s="27"/>
      <c r="AA241" s="30"/>
      <c r="AB241" s="22" t="s">
        <v>62</v>
      </c>
      <c r="AC241" s="30"/>
      <c r="AD241" s="22" t="s">
        <v>63</v>
      </c>
      <c r="AE241" s="30"/>
    </row>
    <row r="242" spans="1:31" x14ac:dyDescent="0.2">
      <c r="A242" s="14">
        <v>41</v>
      </c>
      <c r="B242" t="s">
        <v>66</v>
      </c>
      <c r="E242" s="25" t="s">
        <v>64</v>
      </c>
      <c r="F242" s="27"/>
      <c r="G242" s="27"/>
      <c r="H242" s="48" t="s">
        <v>68</v>
      </c>
      <c r="I242" s="27"/>
      <c r="J242" s="30"/>
      <c r="K242" s="22" t="s">
        <v>68</v>
      </c>
      <c r="M242" s="48" t="s">
        <v>68</v>
      </c>
      <c r="N242" s="30"/>
      <c r="O242" s="22" t="s">
        <v>68</v>
      </c>
      <c r="Q242" s="30"/>
      <c r="R242" s="86" t="s">
        <v>62</v>
      </c>
      <c r="T242" s="101" t="s">
        <v>63</v>
      </c>
      <c r="U242" s="110" t="s">
        <v>68</v>
      </c>
      <c r="V242" s="30"/>
      <c r="W242" s="22" t="s">
        <v>62</v>
      </c>
      <c r="Y242" s="48" t="s">
        <v>62</v>
      </c>
      <c r="Z242" s="27"/>
      <c r="AA242" s="30"/>
      <c r="AB242" s="22" t="s">
        <v>62</v>
      </c>
      <c r="AC242" s="30"/>
      <c r="AD242" s="22" t="s">
        <v>62</v>
      </c>
      <c r="AE242" s="30"/>
    </row>
    <row r="243" spans="1:31" x14ac:dyDescent="0.2">
      <c r="A243" s="14">
        <v>41.5</v>
      </c>
      <c r="B243" t="s">
        <v>67</v>
      </c>
      <c r="E243" s="25" t="s">
        <v>62</v>
      </c>
      <c r="F243" s="27"/>
      <c r="G243" s="27"/>
      <c r="H243" s="48" t="s">
        <v>68</v>
      </c>
      <c r="I243" s="27"/>
      <c r="J243" s="30"/>
      <c r="K243" s="22" t="s">
        <v>68</v>
      </c>
      <c r="M243" s="48" t="s">
        <v>68</v>
      </c>
      <c r="N243" s="30"/>
      <c r="O243" s="22" t="s">
        <v>68</v>
      </c>
      <c r="Q243" s="30"/>
      <c r="R243" s="86" t="s">
        <v>68</v>
      </c>
      <c r="T243" s="101" t="s">
        <v>68</v>
      </c>
      <c r="U243" s="27"/>
      <c r="V243" s="30"/>
      <c r="W243" s="22" t="s">
        <v>62</v>
      </c>
      <c r="Y243" s="48" t="s">
        <v>63</v>
      </c>
      <c r="Z243" s="27"/>
      <c r="AA243" s="30"/>
      <c r="AB243" s="22" t="s">
        <v>62</v>
      </c>
      <c r="AC243" s="30"/>
      <c r="AD243" s="22" t="s">
        <v>63</v>
      </c>
      <c r="AE243" s="30"/>
    </row>
    <row r="244" spans="1:31" x14ac:dyDescent="0.2">
      <c r="A244" s="14">
        <v>42</v>
      </c>
      <c r="B244" t="s">
        <v>67</v>
      </c>
      <c r="C244" t="s">
        <v>66</v>
      </c>
      <c r="D244" t="s">
        <v>63</v>
      </c>
      <c r="E244" s="25" t="s">
        <v>66</v>
      </c>
      <c r="F244" s="27"/>
      <c r="G244" s="27"/>
      <c r="H244" s="48" t="s">
        <v>68</v>
      </c>
      <c r="I244" s="27"/>
      <c r="J244" s="30"/>
      <c r="K244" s="22" t="s">
        <v>62</v>
      </c>
      <c r="M244" s="48" t="s">
        <v>68</v>
      </c>
      <c r="N244" s="30"/>
      <c r="O244" s="22" t="s">
        <v>68</v>
      </c>
      <c r="Q244" s="30"/>
      <c r="R244" s="86" t="s">
        <v>62</v>
      </c>
      <c r="T244" s="101" t="s">
        <v>71</v>
      </c>
      <c r="U244" s="27"/>
      <c r="V244" s="30"/>
      <c r="W244" s="22" t="s">
        <v>71</v>
      </c>
      <c r="Y244" s="48" t="s">
        <v>63</v>
      </c>
      <c r="Z244" s="27"/>
      <c r="AA244" s="30"/>
      <c r="AB244" s="22" t="s">
        <v>62</v>
      </c>
      <c r="AC244" s="30"/>
      <c r="AD244" s="22" t="s">
        <v>63</v>
      </c>
      <c r="AE244" s="30"/>
    </row>
    <row r="245" spans="1:31" x14ac:dyDescent="0.2">
      <c r="A245" s="14">
        <v>42.5</v>
      </c>
      <c r="B245" t="s">
        <v>67</v>
      </c>
      <c r="C245" t="s">
        <v>63</v>
      </c>
      <c r="E245" s="25" t="s">
        <v>64</v>
      </c>
      <c r="F245" s="22" t="s">
        <v>66</v>
      </c>
      <c r="G245" s="27"/>
      <c r="H245" s="48" t="s">
        <v>68</v>
      </c>
      <c r="I245" s="27"/>
      <c r="J245" s="30"/>
      <c r="K245" s="22" t="s">
        <v>68</v>
      </c>
      <c r="M245" s="48" t="s">
        <v>68</v>
      </c>
      <c r="N245" s="30"/>
      <c r="O245" s="22" t="s">
        <v>68</v>
      </c>
      <c r="Q245" s="30"/>
      <c r="R245" s="86" t="s">
        <v>68</v>
      </c>
      <c r="T245" s="101" t="s">
        <v>63</v>
      </c>
      <c r="U245" s="110" t="s">
        <v>68</v>
      </c>
      <c r="V245" s="30"/>
      <c r="W245" s="22" t="s">
        <v>63</v>
      </c>
      <c r="Y245" s="48" t="s">
        <v>62</v>
      </c>
      <c r="Z245" s="27"/>
      <c r="AA245" s="30"/>
      <c r="AB245" s="22" t="s">
        <v>62</v>
      </c>
      <c r="AC245" s="30"/>
      <c r="AD245" s="22" t="s">
        <v>62</v>
      </c>
      <c r="AE245" s="30"/>
    </row>
    <row r="246" spans="1:31" x14ac:dyDescent="0.2">
      <c r="A246" s="14">
        <v>43</v>
      </c>
      <c r="B246" t="s">
        <v>67</v>
      </c>
      <c r="E246" s="25" t="s">
        <v>68</v>
      </c>
      <c r="F246" s="27"/>
      <c r="G246" s="27"/>
      <c r="H246" s="48" t="s">
        <v>68</v>
      </c>
      <c r="I246" s="27"/>
      <c r="J246" s="30"/>
      <c r="K246" s="22" t="s">
        <v>68</v>
      </c>
      <c r="M246" s="48" t="s">
        <v>68</v>
      </c>
      <c r="N246" s="30"/>
      <c r="O246" s="22" t="s">
        <v>68</v>
      </c>
      <c r="Q246" s="30"/>
      <c r="R246" s="86" t="s">
        <v>62</v>
      </c>
      <c r="T246" s="101" t="s">
        <v>63</v>
      </c>
      <c r="U246" s="27"/>
      <c r="V246" s="30"/>
      <c r="W246" s="22" t="s">
        <v>62</v>
      </c>
      <c r="Y246" s="48" t="s">
        <v>62</v>
      </c>
      <c r="Z246" s="27"/>
      <c r="AA246" s="30"/>
      <c r="AB246" s="22" t="s">
        <v>62</v>
      </c>
      <c r="AC246" s="30"/>
      <c r="AD246" s="22" t="s">
        <v>63</v>
      </c>
      <c r="AE246" s="30"/>
    </row>
    <row r="247" spans="1:31" x14ac:dyDescent="0.2">
      <c r="A247" s="14">
        <v>43.5</v>
      </c>
      <c r="B247" t="s">
        <v>64</v>
      </c>
      <c r="E247" s="25" t="s">
        <v>64</v>
      </c>
      <c r="F247" s="27" t="s">
        <v>68</v>
      </c>
      <c r="G247" s="27"/>
      <c r="H247" s="48" t="s">
        <v>68</v>
      </c>
      <c r="I247" s="27"/>
      <c r="J247" s="30"/>
      <c r="K247" s="22" t="s">
        <v>62</v>
      </c>
      <c r="M247" s="48" t="s">
        <v>62</v>
      </c>
      <c r="N247" s="30"/>
      <c r="O247" s="22" t="s">
        <v>68</v>
      </c>
      <c r="Q247" s="30"/>
      <c r="R247" s="86" t="s">
        <v>68</v>
      </c>
      <c r="T247" s="101" t="s">
        <v>63</v>
      </c>
      <c r="U247" s="27"/>
      <c r="V247" s="30"/>
      <c r="W247" s="22" t="s">
        <v>62</v>
      </c>
      <c r="Y247" s="48" t="s">
        <v>62</v>
      </c>
      <c r="Z247" s="27"/>
      <c r="AA247" s="30"/>
      <c r="AB247" s="22" t="s">
        <v>62</v>
      </c>
      <c r="AC247" s="30"/>
      <c r="AD247" s="22" t="s">
        <v>63</v>
      </c>
      <c r="AE247" s="30"/>
    </row>
    <row r="248" spans="1:31" x14ac:dyDescent="0.2">
      <c r="A248" s="14">
        <v>44</v>
      </c>
      <c r="B248" t="s">
        <v>67</v>
      </c>
      <c r="C248" t="s">
        <v>64</v>
      </c>
      <c r="D248" t="s">
        <v>66</v>
      </c>
      <c r="E248" s="25" t="s">
        <v>68</v>
      </c>
      <c r="F248" s="27"/>
      <c r="G248" s="27"/>
      <c r="H248" s="48" t="s">
        <v>62</v>
      </c>
      <c r="I248" s="27"/>
      <c r="J248" s="30"/>
      <c r="K248" s="22" t="s">
        <v>68</v>
      </c>
      <c r="M248" s="48" t="s">
        <v>62</v>
      </c>
      <c r="N248" s="30"/>
      <c r="O248" s="22" t="s">
        <v>68</v>
      </c>
      <c r="Q248" s="30"/>
      <c r="R248" s="86" t="s">
        <v>62</v>
      </c>
      <c r="T248" s="101" t="s">
        <v>62</v>
      </c>
      <c r="U248" s="27"/>
      <c r="V248" s="30"/>
      <c r="W248" s="22" t="s">
        <v>62</v>
      </c>
      <c r="Y248" s="48" t="s">
        <v>62</v>
      </c>
      <c r="Z248" s="27"/>
      <c r="AA248" s="30"/>
      <c r="AB248" s="22" t="s">
        <v>62</v>
      </c>
      <c r="AC248" s="30"/>
      <c r="AD248" s="22" t="s">
        <v>63</v>
      </c>
      <c r="AE248" s="30"/>
    </row>
    <row r="249" spans="1:31" x14ac:dyDescent="0.2">
      <c r="A249" s="14">
        <v>44.5</v>
      </c>
      <c r="B249" t="s">
        <v>62</v>
      </c>
      <c r="E249" s="25" t="s">
        <v>62</v>
      </c>
      <c r="F249" s="27"/>
      <c r="G249" s="27"/>
      <c r="H249" s="48" t="s">
        <v>62</v>
      </c>
      <c r="I249" s="27"/>
      <c r="J249" s="30"/>
      <c r="K249" s="22" t="s">
        <v>71</v>
      </c>
      <c r="M249" s="48" t="s">
        <v>62</v>
      </c>
      <c r="N249" s="30"/>
      <c r="O249" s="22" t="s">
        <v>68</v>
      </c>
      <c r="Q249" s="30"/>
      <c r="R249" s="86" t="s">
        <v>62</v>
      </c>
      <c r="T249" s="101" t="s">
        <v>63</v>
      </c>
      <c r="U249" s="27"/>
      <c r="V249" s="30"/>
      <c r="W249" s="22" t="s">
        <v>63</v>
      </c>
      <c r="Y249" s="48" t="s">
        <v>63</v>
      </c>
      <c r="Z249" s="27"/>
      <c r="AA249" s="30"/>
      <c r="AB249" s="22" t="s">
        <v>62</v>
      </c>
      <c r="AC249" s="30"/>
      <c r="AD249" s="22" t="s">
        <v>63</v>
      </c>
      <c r="AE249" s="30"/>
    </row>
    <row r="250" spans="1:31" x14ac:dyDescent="0.2">
      <c r="A250" s="14">
        <v>45</v>
      </c>
      <c r="B250" t="s">
        <v>67</v>
      </c>
      <c r="C250" t="s">
        <v>64</v>
      </c>
      <c r="E250" s="25" t="s">
        <v>64</v>
      </c>
      <c r="F250" s="27"/>
      <c r="G250" s="27"/>
      <c r="H250" s="48" t="s">
        <v>62</v>
      </c>
      <c r="I250" s="27"/>
      <c r="J250" s="30"/>
      <c r="K250" s="22" t="s">
        <v>62</v>
      </c>
      <c r="M250" s="48" t="s">
        <v>62</v>
      </c>
      <c r="N250" s="30"/>
      <c r="O250" s="22" t="s">
        <v>68</v>
      </c>
      <c r="Q250" s="30"/>
      <c r="R250" s="86" t="s">
        <v>63</v>
      </c>
      <c r="T250" s="101" t="s">
        <v>63</v>
      </c>
      <c r="U250" s="27"/>
      <c r="V250" s="30"/>
      <c r="W250" s="22" t="s">
        <v>62</v>
      </c>
      <c r="Y250" s="48" t="s">
        <v>62</v>
      </c>
      <c r="Z250" s="27"/>
      <c r="AA250" s="30"/>
      <c r="AB250" s="22" t="s">
        <v>62</v>
      </c>
      <c r="AC250" s="30"/>
      <c r="AD250" s="22" t="s">
        <v>62</v>
      </c>
      <c r="AE250" s="30"/>
    </row>
    <row r="251" spans="1:31" x14ac:dyDescent="0.2">
      <c r="A251" s="14">
        <v>45.5</v>
      </c>
      <c r="B251" t="s">
        <v>67</v>
      </c>
      <c r="C251" t="s">
        <v>63</v>
      </c>
      <c r="E251" s="25" t="s">
        <v>62</v>
      </c>
      <c r="F251" s="27"/>
      <c r="G251" s="27"/>
      <c r="H251" s="48" t="s">
        <v>62</v>
      </c>
      <c r="I251" s="27"/>
      <c r="J251" s="30"/>
      <c r="K251" s="22" t="s">
        <v>71</v>
      </c>
      <c r="M251" s="48" t="s">
        <v>63</v>
      </c>
      <c r="N251" s="30"/>
      <c r="O251" s="22" t="s">
        <v>63</v>
      </c>
      <c r="P251" s="22" t="s">
        <v>71</v>
      </c>
      <c r="Q251" s="30"/>
      <c r="R251" s="86" t="s">
        <v>62</v>
      </c>
      <c r="T251" s="101" t="s">
        <v>63</v>
      </c>
      <c r="U251" s="27"/>
      <c r="V251" s="30"/>
      <c r="W251" s="22" t="s">
        <v>62</v>
      </c>
      <c r="Y251" s="48" t="s">
        <v>62</v>
      </c>
      <c r="Z251" s="27"/>
      <c r="AA251" s="30"/>
      <c r="AB251" s="22" t="s">
        <v>62</v>
      </c>
      <c r="AC251" s="30"/>
      <c r="AD251" s="22" t="s">
        <v>62</v>
      </c>
      <c r="AE251" s="30"/>
    </row>
    <row r="252" spans="1:31" x14ac:dyDescent="0.2">
      <c r="A252" s="14">
        <v>46</v>
      </c>
      <c r="B252" t="s">
        <v>62</v>
      </c>
      <c r="E252" s="25" t="s">
        <v>62</v>
      </c>
      <c r="F252" s="27"/>
      <c r="G252" s="27"/>
      <c r="H252" s="48" t="s">
        <v>68</v>
      </c>
      <c r="I252" s="27"/>
      <c r="J252" s="30"/>
      <c r="K252" s="22" t="s">
        <v>62</v>
      </c>
      <c r="M252" s="48" t="s">
        <v>62</v>
      </c>
      <c r="N252" s="30"/>
      <c r="O252" s="22" t="s">
        <v>63</v>
      </c>
      <c r="P252" s="22" t="s">
        <v>68</v>
      </c>
      <c r="Q252" s="30"/>
      <c r="R252" s="86" t="s">
        <v>68</v>
      </c>
      <c r="T252" s="101" t="s">
        <v>63</v>
      </c>
      <c r="U252" s="27"/>
      <c r="V252" s="30"/>
      <c r="W252" s="22" t="s">
        <v>62</v>
      </c>
      <c r="Y252" s="48" t="s">
        <v>62</v>
      </c>
      <c r="Z252" s="27"/>
      <c r="AA252" s="30"/>
      <c r="AB252" s="22" t="s">
        <v>62</v>
      </c>
      <c r="AC252" s="30"/>
      <c r="AD252" s="22" t="s">
        <v>62</v>
      </c>
      <c r="AE252" s="30"/>
    </row>
    <row r="253" spans="1:31" x14ac:dyDescent="0.2">
      <c r="A253" s="14">
        <v>46.5</v>
      </c>
      <c r="B253" t="s">
        <v>62</v>
      </c>
      <c r="E253" s="25" t="s">
        <v>63</v>
      </c>
      <c r="F253" s="27"/>
      <c r="G253" s="27"/>
      <c r="H253" s="48" t="s">
        <v>62</v>
      </c>
      <c r="I253" s="27"/>
      <c r="J253" s="30"/>
      <c r="K253" s="22" t="s">
        <v>62</v>
      </c>
      <c r="M253" s="48" t="s">
        <v>62</v>
      </c>
      <c r="N253" s="30"/>
      <c r="O253" s="22" t="s">
        <v>63</v>
      </c>
      <c r="Q253" s="30"/>
      <c r="R253" s="86" t="s">
        <v>68</v>
      </c>
      <c r="T253" s="101" t="s">
        <v>63</v>
      </c>
      <c r="U253" s="27"/>
      <c r="V253" s="30"/>
      <c r="W253" s="22" t="s">
        <v>63</v>
      </c>
      <c r="Y253" s="48" t="s">
        <v>62</v>
      </c>
      <c r="Z253" s="27"/>
      <c r="AA253" s="30"/>
      <c r="AB253" s="22" t="s">
        <v>62</v>
      </c>
      <c r="AC253" s="30"/>
      <c r="AD253" s="22" t="s">
        <v>62</v>
      </c>
      <c r="AE253" s="30"/>
    </row>
    <row r="254" spans="1:31" x14ac:dyDescent="0.2">
      <c r="A254" s="14">
        <v>47</v>
      </c>
      <c r="B254" t="s">
        <v>62</v>
      </c>
      <c r="E254" s="25" t="s">
        <v>62</v>
      </c>
      <c r="F254" s="27"/>
      <c r="G254" s="27"/>
      <c r="H254" s="48" t="s">
        <v>62</v>
      </c>
      <c r="I254" s="27"/>
      <c r="J254" s="30"/>
      <c r="K254" s="22" t="s">
        <v>62</v>
      </c>
      <c r="M254" s="48" t="s">
        <v>62</v>
      </c>
      <c r="N254" s="30"/>
      <c r="O254" s="22" t="s">
        <v>62</v>
      </c>
      <c r="Q254" s="30"/>
      <c r="R254" s="86" t="s">
        <v>62</v>
      </c>
      <c r="T254" s="101" t="s">
        <v>63</v>
      </c>
      <c r="U254" s="27"/>
      <c r="V254" s="30"/>
      <c r="W254" s="22" t="s">
        <v>63</v>
      </c>
      <c r="Y254" s="48" t="s">
        <v>62</v>
      </c>
      <c r="Z254" s="27"/>
      <c r="AA254" s="30"/>
      <c r="AB254" s="22" t="s">
        <v>62</v>
      </c>
      <c r="AC254" s="30"/>
      <c r="AD254" s="22" t="s">
        <v>101</v>
      </c>
      <c r="AE254" s="30"/>
    </row>
    <row r="255" spans="1:31" x14ac:dyDescent="0.2">
      <c r="A255" s="14">
        <v>47.5</v>
      </c>
      <c r="B255" t="s">
        <v>63</v>
      </c>
      <c r="E255" s="25" t="s">
        <v>63</v>
      </c>
      <c r="F255" s="27"/>
      <c r="G255" s="27"/>
      <c r="H255" s="48" t="s">
        <v>62</v>
      </c>
      <c r="I255" s="27"/>
      <c r="J255" s="30"/>
      <c r="K255" s="22" t="s">
        <v>62</v>
      </c>
      <c r="M255" s="48" t="s">
        <v>62</v>
      </c>
      <c r="N255" s="30"/>
      <c r="O255" s="22" t="s">
        <v>63</v>
      </c>
      <c r="Q255" s="30"/>
      <c r="R255" s="86" t="s">
        <v>62</v>
      </c>
      <c r="T255" s="101" t="s">
        <v>63</v>
      </c>
      <c r="U255" s="27"/>
      <c r="V255" s="30"/>
      <c r="W255" s="22" t="s">
        <v>62</v>
      </c>
      <c r="Y255" s="48" t="s">
        <v>63</v>
      </c>
      <c r="Z255" s="27"/>
      <c r="AA255" s="30"/>
      <c r="AB255" s="22" t="s">
        <v>62</v>
      </c>
      <c r="AC255" s="30"/>
      <c r="AD255" s="22" t="s">
        <v>62</v>
      </c>
      <c r="AE255" s="30"/>
    </row>
    <row r="256" spans="1:31" x14ac:dyDescent="0.2">
      <c r="A256" s="14">
        <v>48</v>
      </c>
      <c r="B256" t="s">
        <v>64</v>
      </c>
      <c r="C256" t="s">
        <v>63</v>
      </c>
      <c r="E256" s="25" t="s">
        <v>64</v>
      </c>
      <c r="F256" s="22" t="s">
        <v>63</v>
      </c>
      <c r="G256" s="27"/>
      <c r="H256" s="48" t="s">
        <v>62</v>
      </c>
      <c r="I256" s="27"/>
      <c r="J256" s="30"/>
      <c r="K256" s="22" t="s">
        <v>62</v>
      </c>
      <c r="M256" s="48" t="s">
        <v>63</v>
      </c>
      <c r="N256" s="30"/>
      <c r="O256" s="22" t="s">
        <v>63</v>
      </c>
      <c r="Q256" s="30"/>
      <c r="R256" s="86" t="s">
        <v>63</v>
      </c>
      <c r="T256" s="101" t="s">
        <v>63</v>
      </c>
      <c r="U256" s="27"/>
      <c r="V256" s="30"/>
      <c r="W256" s="22" t="s">
        <v>62</v>
      </c>
      <c r="Y256" s="48" t="s">
        <v>63</v>
      </c>
      <c r="Z256" s="27"/>
      <c r="AA256" s="30"/>
      <c r="AB256" s="22" t="s">
        <v>62</v>
      </c>
      <c r="AC256" s="30"/>
      <c r="AD256" s="22" t="s">
        <v>63</v>
      </c>
      <c r="AE256" s="30"/>
    </row>
    <row r="257" spans="1:31" x14ac:dyDescent="0.2">
      <c r="A257" s="14">
        <v>48.5</v>
      </c>
      <c r="B257" t="s">
        <v>67</v>
      </c>
      <c r="C257" t="s">
        <v>63</v>
      </c>
      <c r="E257" s="25" t="s">
        <v>64</v>
      </c>
      <c r="F257" s="22" t="s">
        <v>68</v>
      </c>
      <c r="G257" s="27"/>
      <c r="H257" s="48" t="s">
        <v>68</v>
      </c>
      <c r="I257" s="27"/>
      <c r="J257" s="30"/>
      <c r="K257" s="22" t="s">
        <v>62</v>
      </c>
      <c r="M257" s="48" t="s">
        <v>62</v>
      </c>
      <c r="N257" s="30"/>
      <c r="O257" s="22" t="s">
        <v>63</v>
      </c>
      <c r="Q257" s="30"/>
      <c r="R257" s="86" t="s">
        <v>62</v>
      </c>
      <c r="T257" s="101" t="s">
        <v>63</v>
      </c>
      <c r="U257" s="27"/>
      <c r="V257" s="30"/>
      <c r="W257" s="22" t="s">
        <v>62</v>
      </c>
      <c r="Y257" s="48" t="s">
        <v>63</v>
      </c>
      <c r="Z257" s="27"/>
      <c r="AA257" s="30"/>
      <c r="AB257" s="22" t="s">
        <v>62</v>
      </c>
      <c r="AC257" s="30"/>
      <c r="AD257" s="22" t="s">
        <v>63</v>
      </c>
      <c r="AE257" s="30"/>
    </row>
    <row r="258" spans="1:31" x14ac:dyDescent="0.2">
      <c r="A258" s="14">
        <v>49</v>
      </c>
      <c r="B258" t="s">
        <v>67</v>
      </c>
      <c r="C258" t="s">
        <v>63</v>
      </c>
      <c r="E258" s="25" t="s">
        <v>63</v>
      </c>
      <c r="F258" s="27"/>
      <c r="G258" s="27"/>
      <c r="H258" s="48" t="s">
        <v>62</v>
      </c>
      <c r="I258" s="27"/>
      <c r="J258" s="30"/>
      <c r="K258" s="22" t="s">
        <v>62</v>
      </c>
      <c r="M258" s="48" t="s">
        <v>63</v>
      </c>
      <c r="N258" s="30"/>
      <c r="O258" s="22" t="s">
        <v>63</v>
      </c>
      <c r="Q258" s="30"/>
      <c r="R258" s="86" t="s">
        <v>62</v>
      </c>
      <c r="T258" s="101" t="s">
        <v>63</v>
      </c>
      <c r="U258" s="27"/>
      <c r="V258" s="30"/>
      <c r="W258" s="22" t="s">
        <v>62</v>
      </c>
      <c r="Y258" s="48" t="s">
        <v>62</v>
      </c>
      <c r="Z258" s="27"/>
      <c r="AA258" s="30"/>
      <c r="AB258" s="22" t="s">
        <v>62</v>
      </c>
      <c r="AC258" s="30"/>
      <c r="AD258" s="22" t="s">
        <v>63</v>
      </c>
      <c r="AE258" s="30"/>
    </row>
    <row r="259" spans="1:31" x14ac:dyDescent="0.2">
      <c r="A259" s="14">
        <v>49.5</v>
      </c>
      <c r="B259" t="s">
        <v>62</v>
      </c>
      <c r="E259" s="25" t="s">
        <v>62</v>
      </c>
      <c r="F259" s="27"/>
      <c r="G259" s="27"/>
      <c r="H259" s="48" t="s">
        <v>62</v>
      </c>
      <c r="I259" s="27"/>
      <c r="J259" s="30"/>
      <c r="K259" s="22" t="s">
        <v>62</v>
      </c>
      <c r="M259" s="48" t="s">
        <v>62</v>
      </c>
      <c r="N259" s="30"/>
      <c r="O259" s="22" t="s">
        <v>63</v>
      </c>
      <c r="Q259" s="30"/>
      <c r="R259" s="86" t="s">
        <v>62</v>
      </c>
      <c r="T259" s="101" t="s">
        <v>63</v>
      </c>
      <c r="U259" s="27"/>
      <c r="V259" s="30"/>
      <c r="W259" s="22" t="s">
        <v>62</v>
      </c>
      <c r="Y259" s="48" t="s">
        <v>63</v>
      </c>
      <c r="Z259" s="27"/>
      <c r="AA259" s="30"/>
      <c r="AB259" s="22" t="s">
        <v>62</v>
      </c>
      <c r="AC259" s="30"/>
      <c r="AD259" s="22" t="s">
        <v>63</v>
      </c>
      <c r="AE259" s="30"/>
    </row>
    <row r="260" spans="1:31" x14ac:dyDescent="0.2">
      <c r="A260" s="14">
        <v>50</v>
      </c>
      <c r="B260" t="s">
        <v>67</v>
      </c>
      <c r="C260" t="s">
        <v>64</v>
      </c>
      <c r="E260" s="25" t="s">
        <v>62</v>
      </c>
      <c r="F260" s="27"/>
      <c r="G260" s="27"/>
      <c r="H260" s="48" t="s">
        <v>62</v>
      </c>
      <c r="I260" s="27"/>
      <c r="J260" s="30"/>
      <c r="K260" s="22" t="s">
        <v>62</v>
      </c>
      <c r="M260" s="48" t="s">
        <v>62</v>
      </c>
      <c r="N260" s="30"/>
      <c r="O260" s="22" t="s">
        <v>63</v>
      </c>
      <c r="Q260" s="30"/>
      <c r="R260" s="86" t="s">
        <v>62</v>
      </c>
      <c r="T260" s="101" t="s">
        <v>63</v>
      </c>
      <c r="U260" s="27"/>
      <c r="V260" s="30"/>
      <c r="W260" s="22" t="s">
        <v>63</v>
      </c>
      <c r="Y260" s="48" t="s">
        <v>63</v>
      </c>
      <c r="Z260" s="27"/>
      <c r="AA260" s="30"/>
      <c r="AB260" s="22" t="s">
        <v>62</v>
      </c>
      <c r="AC260" s="30"/>
      <c r="AD260" s="22" t="s">
        <v>62</v>
      </c>
      <c r="AE260" s="30"/>
    </row>
    <row r="261" spans="1:31" x14ac:dyDescent="0.2">
      <c r="A261" s="14">
        <v>50.5</v>
      </c>
      <c r="B261" t="s">
        <v>67</v>
      </c>
      <c r="C261" t="s">
        <v>64</v>
      </c>
      <c r="E261" s="25" t="s">
        <v>64</v>
      </c>
      <c r="F261" s="27"/>
      <c r="G261" s="27"/>
      <c r="H261" s="48" t="s">
        <v>63</v>
      </c>
      <c r="I261" s="27"/>
      <c r="J261" s="30"/>
      <c r="K261" s="22" t="s">
        <v>63</v>
      </c>
      <c r="M261" s="48" t="s">
        <v>62</v>
      </c>
      <c r="N261" s="30"/>
      <c r="O261" s="22" t="s">
        <v>63</v>
      </c>
      <c r="Q261" s="30"/>
      <c r="R261" s="86" t="s">
        <v>62</v>
      </c>
      <c r="T261" s="101" t="s">
        <v>63</v>
      </c>
      <c r="U261" s="27"/>
      <c r="V261" s="30"/>
      <c r="W261" s="22" t="s">
        <v>63</v>
      </c>
      <c r="Y261" s="48" t="s">
        <v>62</v>
      </c>
      <c r="Z261" s="27"/>
      <c r="AA261" s="30"/>
      <c r="AB261" s="22" t="s">
        <v>62</v>
      </c>
      <c r="AC261" s="30"/>
      <c r="AD261" s="22" t="s">
        <v>63</v>
      </c>
      <c r="AE261" s="30"/>
    </row>
    <row r="262" spans="1:31" x14ac:dyDescent="0.2">
      <c r="A262" s="14">
        <v>51</v>
      </c>
      <c r="B262" t="s">
        <v>67</v>
      </c>
      <c r="C262" t="s">
        <v>64</v>
      </c>
      <c r="E262" s="25" t="s">
        <v>64</v>
      </c>
      <c r="F262" s="27"/>
      <c r="G262" s="27"/>
      <c r="H262" s="48" t="s">
        <v>63</v>
      </c>
      <c r="I262" s="27" t="s">
        <v>68</v>
      </c>
      <c r="J262" s="30"/>
      <c r="K262" s="22" t="s">
        <v>63</v>
      </c>
      <c r="M262" s="48" t="s">
        <v>68</v>
      </c>
      <c r="N262" s="30"/>
      <c r="O262" s="22" t="s">
        <v>63</v>
      </c>
      <c r="P262" s="22" t="s">
        <v>68</v>
      </c>
      <c r="Q262" s="30"/>
      <c r="R262" s="86" t="s">
        <v>68</v>
      </c>
      <c r="T262" s="101" t="s">
        <v>63</v>
      </c>
      <c r="U262" s="27"/>
      <c r="V262" s="30"/>
      <c r="W262" s="22" t="s">
        <v>63</v>
      </c>
      <c r="Y262" s="48" t="s">
        <v>62</v>
      </c>
      <c r="Z262" s="27"/>
      <c r="AA262" s="30"/>
      <c r="AB262" s="22" t="s">
        <v>62</v>
      </c>
      <c r="AC262" s="30"/>
      <c r="AD262" s="22" t="s">
        <v>62</v>
      </c>
      <c r="AE262" s="30"/>
    </row>
    <row r="263" spans="1:31" x14ac:dyDescent="0.2">
      <c r="A263" s="14">
        <v>51.5</v>
      </c>
      <c r="B263" t="s">
        <v>67</v>
      </c>
      <c r="E263" s="25" t="s">
        <v>64</v>
      </c>
      <c r="F263" s="27"/>
      <c r="G263" s="27"/>
      <c r="H263" s="48" t="s">
        <v>63</v>
      </c>
      <c r="I263" s="27"/>
      <c r="J263" s="30"/>
      <c r="K263" s="22" t="s">
        <v>63</v>
      </c>
      <c r="M263" s="48" t="s">
        <v>62</v>
      </c>
      <c r="N263" s="30"/>
      <c r="O263" s="22" t="s">
        <v>63</v>
      </c>
      <c r="Q263" s="30"/>
      <c r="R263" s="86" t="s">
        <v>62</v>
      </c>
      <c r="T263" s="101" t="s">
        <v>63</v>
      </c>
      <c r="U263" s="27"/>
      <c r="V263" s="30"/>
      <c r="W263" s="22" t="s">
        <v>63</v>
      </c>
      <c r="Y263" s="48" t="s">
        <v>62</v>
      </c>
      <c r="Z263" s="27"/>
      <c r="AA263" s="30"/>
      <c r="AB263" s="22" t="s">
        <v>62</v>
      </c>
      <c r="AC263" s="30"/>
      <c r="AD263" s="22" t="s">
        <v>63</v>
      </c>
      <c r="AE263" s="30"/>
    </row>
    <row r="264" spans="1:31" x14ac:dyDescent="0.2">
      <c r="A264" s="14">
        <v>52</v>
      </c>
      <c r="B264" t="s">
        <v>67</v>
      </c>
      <c r="C264" t="s">
        <v>64</v>
      </c>
      <c r="E264" s="25" t="s">
        <v>64</v>
      </c>
      <c r="F264" s="27"/>
      <c r="G264" s="27"/>
      <c r="H264" s="48" t="s">
        <v>62</v>
      </c>
      <c r="I264" s="27"/>
      <c r="J264" s="30"/>
      <c r="K264" s="22" t="s">
        <v>63</v>
      </c>
      <c r="M264" s="48" t="s">
        <v>62</v>
      </c>
      <c r="N264" s="30"/>
      <c r="O264" s="22" t="s">
        <v>62</v>
      </c>
      <c r="Q264" s="30"/>
      <c r="R264" s="86" t="s">
        <v>62</v>
      </c>
      <c r="T264" s="101" t="s">
        <v>63</v>
      </c>
      <c r="U264" s="27"/>
      <c r="V264" s="30"/>
      <c r="W264" s="22" t="s">
        <v>62</v>
      </c>
      <c r="Y264" s="48" t="s">
        <v>62</v>
      </c>
      <c r="Z264" s="27"/>
      <c r="AA264" s="30"/>
      <c r="AB264" s="22" t="s">
        <v>62</v>
      </c>
      <c r="AC264" s="30"/>
      <c r="AD264" s="22" t="s">
        <v>62</v>
      </c>
      <c r="AE264" s="30"/>
    </row>
    <row r="265" spans="1:31" x14ac:dyDescent="0.2">
      <c r="A265" s="14">
        <v>52.5</v>
      </c>
      <c r="B265" t="s">
        <v>67</v>
      </c>
      <c r="E265" s="25" t="s">
        <v>62</v>
      </c>
      <c r="F265" s="27"/>
      <c r="G265" s="27"/>
      <c r="H265" s="48" t="s">
        <v>62</v>
      </c>
      <c r="I265" s="27"/>
      <c r="J265" s="30"/>
      <c r="K265" s="22" t="s">
        <v>63</v>
      </c>
      <c r="M265" s="48" t="s">
        <v>62</v>
      </c>
      <c r="N265" s="30"/>
      <c r="O265" s="22" t="s">
        <v>62</v>
      </c>
      <c r="Q265" s="30"/>
      <c r="R265" s="86" t="s">
        <v>62</v>
      </c>
      <c r="T265" s="101" t="s">
        <v>62</v>
      </c>
      <c r="U265" s="27"/>
      <c r="V265" s="30"/>
      <c r="W265" s="22" t="s">
        <v>62</v>
      </c>
      <c r="Y265" s="48" t="s">
        <v>62</v>
      </c>
      <c r="Z265" s="27"/>
      <c r="AA265" s="30"/>
      <c r="AB265" s="22" t="s">
        <v>62</v>
      </c>
      <c r="AC265" s="30"/>
      <c r="AD265" s="22" t="s">
        <v>62</v>
      </c>
      <c r="AE265" s="30"/>
    </row>
    <row r="266" spans="1:31" x14ac:dyDescent="0.2">
      <c r="A266" s="14">
        <v>53</v>
      </c>
      <c r="B266" t="s">
        <v>67</v>
      </c>
      <c r="C266" t="s">
        <v>64</v>
      </c>
      <c r="E266" s="25" t="s">
        <v>64</v>
      </c>
      <c r="F266" s="27"/>
      <c r="G266" s="27"/>
      <c r="H266" s="48" t="s">
        <v>62</v>
      </c>
      <c r="I266" s="27"/>
      <c r="J266" s="30"/>
      <c r="K266" s="22" t="s">
        <v>63</v>
      </c>
      <c r="M266" s="48" t="s">
        <v>62</v>
      </c>
      <c r="N266" s="30"/>
      <c r="O266" s="22" t="s">
        <v>63</v>
      </c>
      <c r="Q266" s="30"/>
      <c r="R266" s="86" t="s">
        <v>62</v>
      </c>
      <c r="T266" s="101" t="s">
        <v>63</v>
      </c>
      <c r="U266" s="27"/>
      <c r="V266" s="30"/>
      <c r="W266" s="22" t="s">
        <v>62</v>
      </c>
      <c r="Y266" s="48" t="s">
        <v>62</v>
      </c>
      <c r="Z266" s="27"/>
      <c r="AA266" s="30"/>
      <c r="AB266" s="22" t="s">
        <v>62</v>
      </c>
      <c r="AC266" s="30"/>
      <c r="AD266" s="22" t="s">
        <v>62</v>
      </c>
      <c r="AE266" s="30"/>
    </row>
    <row r="267" spans="1:31" x14ac:dyDescent="0.2">
      <c r="A267" s="14">
        <v>53.5</v>
      </c>
      <c r="B267" t="s">
        <v>67</v>
      </c>
      <c r="E267" s="25" t="s">
        <v>64</v>
      </c>
      <c r="F267" s="27"/>
      <c r="G267" s="27"/>
      <c r="H267" s="48" t="s">
        <v>62</v>
      </c>
      <c r="I267" s="27"/>
      <c r="J267" s="30"/>
      <c r="K267" s="22" t="s">
        <v>63</v>
      </c>
      <c r="M267" s="48" t="s">
        <v>63</v>
      </c>
      <c r="N267" s="30"/>
      <c r="O267" s="22" t="s">
        <v>63</v>
      </c>
      <c r="Q267" s="30"/>
      <c r="R267" s="86" t="s">
        <v>62</v>
      </c>
      <c r="T267" s="101" t="s">
        <v>63</v>
      </c>
      <c r="U267" s="27"/>
      <c r="V267" s="30"/>
      <c r="W267" s="22" t="s">
        <v>62</v>
      </c>
      <c r="Y267" s="48" t="s">
        <v>62</v>
      </c>
      <c r="Z267" s="27"/>
      <c r="AA267" s="30"/>
      <c r="AB267" s="22" t="s">
        <v>62</v>
      </c>
      <c r="AC267" s="30"/>
      <c r="AD267" s="22" t="s">
        <v>101</v>
      </c>
      <c r="AE267" s="30"/>
    </row>
    <row r="268" spans="1:31" x14ac:dyDescent="0.2">
      <c r="A268" s="14">
        <v>54</v>
      </c>
      <c r="B268" t="s">
        <v>67</v>
      </c>
      <c r="C268" t="s">
        <v>64</v>
      </c>
      <c r="E268" s="25" t="s">
        <v>63</v>
      </c>
      <c r="F268" s="27"/>
      <c r="G268" s="27"/>
      <c r="H268" s="48" t="s">
        <v>62</v>
      </c>
      <c r="I268" s="27"/>
      <c r="J268" s="30"/>
      <c r="K268" s="22" t="s">
        <v>63</v>
      </c>
      <c r="M268" s="48" t="s">
        <v>62</v>
      </c>
      <c r="N268" s="30"/>
      <c r="O268" s="22" t="s">
        <v>63</v>
      </c>
      <c r="Q268" s="30"/>
      <c r="R268" s="86" t="s">
        <v>62</v>
      </c>
      <c r="T268" s="101" t="s">
        <v>63</v>
      </c>
      <c r="U268" s="27"/>
      <c r="V268" s="30"/>
      <c r="W268" s="22" t="s">
        <v>62</v>
      </c>
      <c r="Y268" s="48" t="s">
        <v>62</v>
      </c>
      <c r="Z268" s="27"/>
      <c r="AA268" s="30"/>
      <c r="AB268" s="22" t="s">
        <v>62</v>
      </c>
      <c r="AC268" s="30"/>
      <c r="AD268" s="22" t="s">
        <v>101</v>
      </c>
      <c r="AE268" s="30" t="s">
        <v>63</v>
      </c>
    </row>
    <row r="269" spans="1:31" x14ac:dyDescent="0.2">
      <c r="A269" s="14">
        <v>54.5</v>
      </c>
      <c r="B269" t="s">
        <v>62</v>
      </c>
      <c r="E269" s="25" t="s">
        <v>63</v>
      </c>
      <c r="F269" s="27"/>
      <c r="G269" s="27"/>
      <c r="H269" s="48" t="s">
        <v>62</v>
      </c>
      <c r="I269" s="27"/>
      <c r="J269" s="30"/>
      <c r="K269" s="22" t="s">
        <v>62</v>
      </c>
      <c r="M269" s="48" t="s">
        <v>62</v>
      </c>
      <c r="N269" s="30"/>
      <c r="O269" s="22" t="s">
        <v>63</v>
      </c>
      <c r="Q269" s="30"/>
      <c r="R269" s="86" t="s">
        <v>62</v>
      </c>
      <c r="T269" s="101" t="s">
        <v>63</v>
      </c>
      <c r="U269" s="27"/>
      <c r="V269" s="30"/>
      <c r="W269" s="22" t="s">
        <v>62</v>
      </c>
      <c r="Y269" s="48" t="s">
        <v>62</v>
      </c>
      <c r="Z269" s="27"/>
      <c r="AA269" s="30"/>
      <c r="AB269" s="22" t="s">
        <v>62</v>
      </c>
      <c r="AC269" s="30"/>
      <c r="AD269" s="22" t="s">
        <v>101</v>
      </c>
      <c r="AE269" s="30" t="s">
        <v>63</v>
      </c>
    </row>
    <row r="270" spans="1:31" x14ac:dyDescent="0.2">
      <c r="A270" s="14">
        <v>55</v>
      </c>
      <c r="B270" t="s">
        <v>67</v>
      </c>
      <c r="C270" t="s">
        <v>64</v>
      </c>
      <c r="E270" s="25" t="s">
        <v>64</v>
      </c>
      <c r="F270" s="27"/>
      <c r="G270" s="27"/>
      <c r="H270" s="48" t="s">
        <v>62</v>
      </c>
      <c r="I270" s="27"/>
      <c r="J270" s="30"/>
      <c r="K270" s="22" t="s">
        <v>63</v>
      </c>
      <c r="M270" s="48" t="s">
        <v>62</v>
      </c>
      <c r="N270" s="30"/>
      <c r="O270" s="22" t="s">
        <v>62</v>
      </c>
      <c r="Q270" s="30"/>
      <c r="R270" s="86" t="s">
        <v>62</v>
      </c>
      <c r="T270" s="101" t="s">
        <v>63</v>
      </c>
      <c r="U270" s="27"/>
      <c r="V270" s="30"/>
      <c r="W270" s="22" t="s">
        <v>62</v>
      </c>
      <c r="Y270" s="48" t="s">
        <v>62</v>
      </c>
      <c r="Z270" s="27"/>
      <c r="AA270" s="30"/>
      <c r="AB270" s="22" t="s">
        <v>62</v>
      </c>
      <c r="AC270" s="30"/>
      <c r="AD270" s="22" t="s">
        <v>62</v>
      </c>
      <c r="AE270" s="30"/>
    </row>
    <row r="271" spans="1:31" x14ac:dyDescent="0.2">
      <c r="A271" s="14">
        <v>55.5</v>
      </c>
      <c r="B271" t="s">
        <v>67</v>
      </c>
      <c r="C271" t="s">
        <v>63</v>
      </c>
      <c r="E271" s="25" t="s">
        <v>63</v>
      </c>
      <c r="F271" s="27"/>
      <c r="G271" s="27"/>
      <c r="H271" s="48" t="s">
        <v>62</v>
      </c>
      <c r="I271" s="27"/>
      <c r="J271" s="30"/>
      <c r="K271" s="22" t="s">
        <v>63</v>
      </c>
      <c r="M271" s="48" t="s">
        <v>62</v>
      </c>
      <c r="N271" s="30"/>
      <c r="O271" s="22" t="s">
        <v>63</v>
      </c>
      <c r="Q271" s="30"/>
      <c r="R271" s="85" t="s">
        <v>63</v>
      </c>
      <c r="T271" s="101" t="s">
        <v>63</v>
      </c>
      <c r="U271" s="27"/>
      <c r="V271" s="30"/>
      <c r="W271" s="22" t="s">
        <v>62</v>
      </c>
      <c r="Y271" s="48" t="s">
        <v>62</v>
      </c>
      <c r="Z271" s="27"/>
      <c r="AA271" s="30"/>
      <c r="AB271" s="22" t="s">
        <v>62</v>
      </c>
      <c r="AC271" s="30"/>
      <c r="AD271" s="22" t="s">
        <v>63</v>
      </c>
      <c r="AE271" s="30"/>
    </row>
    <row r="272" spans="1:31" x14ac:dyDescent="0.2">
      <c r="A272" s="14">
        <v>56</v>
      </c>
      <c r="B272" t="s">
        <v>63</v>
      </c>
      <c r="E272" s="25" t="s">
        <v>63</v>
      </c>
      <c r="F272" s="27"/>
      <c r="G272" s="27"/>
      <c r="H272" s="48" t="s">
        <v>62</v>
      </c>
      <c r="I272" s="27"/>
      <c r="J272" s="30"/>
      <c r="K272" s="22" t="s">
        <v>62</v>
      </c>
      <c r="M272" s="48" t="s">
        <v>62</v>
      </c>
      <c r="N272" s="30"/>
      <c r="O272" s="22" t="s">
        <v>62</v>
      </c>
      <c r="Q272" s="30"/>
      <c r="R272" s="85" t="s">
        <v>63</v>
      </c>
      <c r="T272" s="101" t="s">
        <v>62</v>
      </c>
      <c r="U272" s="27"/>
      <c r="V272" s="30"/>
      <c r="W272" s="22" t="s">
        <v>62</v>
      </c>
      <c r="Y272" s="48" t="s">
        <v>62</v>
      </c>
      <c r="Z272" s="27"/>
      <c r="AA272" s="30"/>
      <c r="AB272" s="22" t="s">
        <v>62</v>
      </c>
      <c r="AC272" s="30"/>
      <c r="AD272" s="22" t="s">
        <v>63</v>
      </c>
      <c r="AE272" s="30"/>
    </row>
    <row r="273" spans="1:31" x14ac:dyDescent="0.2">
      <c r="A273" s="14">
        <v>56.5</v>
      </c>
      <c r="B273" t="s">
        <v>67</v>
      </c>
      <c r="C273" t="s">
        <v>63</v>
      </c>
      <c r="E273" s="25" t="s">
        <v>64</v>
      </c>
      <c r="F273" s="22" t="s">
        <v>63</v>
      </c>
      <c r="G273" s="27"/>
      <c r="H273" s="48" t="s">
        <v>62</v>
      </c>
      <c r="I273" s="27"/>
      <c r="J273" s="30"/>
      <c r="K273" s="22" t="s">
        <v>62</v>
      </c>
      <c r="M273" s="48" t="s">
        <v>71</v>
      </c>
      <c r="N273" s="30"/>
      <c r="O273" s="22" t="s">
        <v>63</v>
      </c>
      <c r="Q273" s="30"/>
      <c r="R273" s="85" t="s">
        <v>62</v>
      </c>
      <c r="T273" s="101" t="s">
        <v>63</v>
      </c>
      <c r="U273" s="27"/>
      <c r="V273" s="30"/>
      <c r="W273" s="22" t="s">
        <v>62</v>
      </c>
      <c r="Y273" s="48" t="s">
        <v>62</v>
      </c>
      <c r="Z273" s="27"/>
      <c r="AA273" s="30"/>
      <c r="AB273" s="22" t="s">
        <v>62</v>
      </c>
      <c r="AC273" s="30"/>
      <c r="AD273" s="22" t="s">
        <v>62</v>
      </c>
      <c r="AE273" s="30"/>
    </row>
    <row r="274" spans="1:31" x14ac:dyDescent="0.2">
      <c r="A274" s="14">
        <v>57</v>
      </c>
      <c r="B274" t="s">
        <v>67</v>
      </c>
      <c r="C274" t="s">
        <v>63</v>
      </c>
      <c r="E274" s="25" t="s">
        <v>64</v>
      </c>
      <c r="F274" s="27"/>
      <c r="G274" s="27"/>
      <c r="H274" s="48" t="s">
        <v>62</v>
      </c>
      <c r="I274" s="27"/>
      <c r="J274" s="30"/>
      <c r="K274" s="22" t="s">
        <v>63</v>
      </c>
      <c r="M274" s="48" t="s">
        <v>62</v>
      </c>
      <c r="N274" s="30"/>
      <c r="O274" s="22" t="s">
        <v>63</v>
      </c>
      <c r="Q274" s="30"/>
      <c r="R274" s="85" t="s">
        <v>62</v>
      </c>
      <c r="T274" s="101" t="s">
        <v>63</v>
      </c>
      <c r="U274" s="27"/>
      <c r="V274" s="30"/>
      <c r="W274" s="22" t="s">
        <v>62</v>
      </c>
      <c r="Y274" s="48" t="s">
        <v>62</v>
      </c>
      <c r="Z274" s="27"/>
      <c r="AA274" s="30"/>
      <c r="AB274" s="22" t="s">
        <v>62</v>
      </c>
      <c r="AC274" s="30"/>
      <c r="AD274" s="22" t="s">
        <v>62</v>
      </c>
      <c r="AE274" s="30"/>
    </row>
    <row r="275" spans="1:31" x14ac:dyDescent="0.2">
      <c r="A275" s="14">
        <v>57.5</v>
      </c>
      <c r="B275" t="s">
        <v>67</v>
      </c>
      <c r="C275" t="s">
        <v>63</v>
      </c>
      <c r="E275" s="25" t="s">
        <v>62</v>
      </c>
      <c r="F275" s="27"/>
      <c r="G275" s="27"/>
      <c r="H275" s="48" t="s">
        <v>63</v>
      </c>
      <c r="I275" s="27"/>
      <c r="J275" s="30"/>
      <c r="K275" s="22" t="s">
        <v>63</v>
      </c>
      <c r="M275" s="48" t="s">
        <v>62</v>
      </c>
      <c r="N275" s="30"/>
      <c r="O275" s="22" t="s">
        <v>63</v>
      </c>
      <c r="Q275" s="30"/>
      <c r="R275" s="85" t="s">
        <v>62</v>
      </c>
      <c r="T275" s="101" t="s">
        <v>63</v>
      </c>
      <c r="U275" s="27"/>
      <c r="V275" s="30"/>
      <c r="W275" s="22" t="s">
        <v>62</v>
      </c>
      <c r="Y275" s="48" t="s">
        <v>62</v>
      </c>
      <c r="Z275" s="27"/>
      <c r="AA275" s="30"/>
      <c r="AB275" s="22" t="s">
        <v>62</v>
      </c>
      <c r="AC275" s="30"/>
      <c r="AD275" s="22" t="s">
        <v>62</v>
      </c>
      <c r="AE275" s="30"/>
    </row>
    <row r="276" spans="1:31" x14ac:dyDescent="0.2">
      <c r="A276" s="14">
        <v>58</v>
      </c>
      <c r="B276" t="s">
        <v>63</v>
      </c>
      <c r="E276" s="25" t="s">
        <v>63</v>
      </c>
      <c r="F276" s="27"/>
      <c r="G276" s="27"/>
      <c r="H276" s="48" t="s">
        <v>62</v>
      </c>
      <c r="I276" s="27"/>
      <c r="J276" s="30"/>
      <c r="K276" s="22" t="s">
        <v>62</v>
      </c>
      <c r="M276" s="48" t="s">
        <v>62</v>
      </c>
      <c r="N276" s="30"/>
      <c r="O276" s="22" t="s">
        <v>62</v>
      </c>
      <c r="Q276" s="30"/>
      <c r="R276" s="85" t="s">
        <v>62</v>
      </c>
      <c r="T276" s="101" t="s">
        <v>63</v>
      </c>
      <c r="U276" s="27"/>
      <c r="V276" s="30"/>
      <c r="W276" s="22" t="s">
        <v>62</v>
      </c>
      <c r="Y276" s="48" t="s">
        <v>62</v>
      </c>
      <c r="Z276" s="27"/>
      <c r="AA276" s="30"/>
      <c r="AB276" s="22" t="s">
        <v>62</v>
      </c>
      <c r="AC276" s="30"/>
      <c r="AD276" s="22" t="s">
        <v>62</v>
      </c>
      <c r="AE276" s="30"/>
    </row>
    <row r="277" spans="1:31" x14ac:dyDescent="0.2">
      <c r="A277" s="14">
        <v>58.5</v>
      </c>
      <c r="B277" t="s">
        <v>63</v>
      </c>
      <c r="E277" s="25" t="s">
        <v>63</v>
      </c>
      <c r="F277" s="27"/>
      <c r="G277" s="27"/>
      <c r="H277" s="48" t="s">
        <v>62</v>
      </c>
      <c r="I277" s="27"/>
      <c r="J277" s="30"/>
      <c r="K277" s="22" t="s">
        <v>63</v>
      </c>
      <c r="M277" s="48" t="s">
        <v>62</v>
      </c>
      <c r="N277" s="30"/>
      <c r="O277" s="22" t="s">
        <v>63</v>
      </c>
      <c r="Q277" s="30"/>
      <c r="R277" s="85" t="s">
        <v>62</v>
      </c>
      <c r="T277" s="101" t="s">
        <v>63</v>
      </c>
      <c r="U277" s="27"/>
      <c r="V277" s="30"/>
      <c r="W277" s="22" t="s">
        <v>62</v>
      </c>
      <c r="Y277" s="48" t="s">
        <v>62</v>
      </c>
      <c r="Z277" s="27"/>
      <c r="AA277" s="30"/>
      <c r="AB277" s="22" t="s">
        <v>62</v>
      </c>
      <c r="AC277" s="30"/>
      <c r="AD277" s="22" t="s">
        <v>63</v>
      </c>
      <c r="AE277" s="30"/>
    </row>
    <row r="278" spans="1:31" x14ac:dyDescent="0.2">
      <c r="A278" s="14">
        <v>59</v>
      </c>
      <c r="B278" t="s">
        <v>67</v>
      </c>
      <c r="C278" t="s">
        <v>63</v>
      </c>
      <c r="E278" s="25" t="s">
        <v>63</v>
      </c>
      <c r="F278" s="27"/>
      <c r="G278" s="27"/>
      <c r="H278" s="48" t="s">
        <v>62</v>
      </c>
      <c r="I278" s="27"/>
      <c r="J278" s="30"/>
      <c r="K278" s="22" t="s">
        <v>63</v>
      </c>
      <c r="M278" s="48" t="s">
        <v>62</v>
      </c>
      <c r="N278" s="30"/>
      <c r="O278" s="22" t="s">
        <v>63</v>
      </c>
      <c r="P278" s="22" t="s">
        <v>68</v>
      </c>
      <c r="Q278" s="30"/>
      <c r="R278" s="85" t="s">
        <v>62</v>
      </c>
      <c r="T278" s="101" t="s">
        <v>63</v>
      </c>
      <c r="U278" s="27"/>
      <c r="V278" s="30"/>
      <c r="W278" s="22" t="s">
        <v>62</v>
      </c>
      <c r="Y278" s="48" t="s">
        <v>62</v>
      </c>
      <c r="Z278" s="27"/>
      <c r="AA278" s="30"/>
      <c r="AB278" s="22" t="s">
        <v>62</v>
      </c>
      <c r="AC278" s="30"/>
      <c r="AD278" s="22" t="s">
        <v>63</v>
      </c>
      <c r="AE278" s="30"/>
    </row>
    <row r="279" spans="1:31" x14ac:dyDescent="0.2">
      <c r="A279" s="14">
        <v>59.5</v>
      </c>
      <c r="B279" t="s">
        <v>63</v>
      </c>
      <c r="E279" s="25" t="s">
        <v>64</v>
      </c>
      <c r="F279" s="27"/>
      <c r="G279" s="27"/>
      <c r="H279" s="48" t="s">
        <v>68</v>
      </c>
      <c r="I279" s="27"/>
      <c r="J279" s="30"/>
      <c r="K279" s="22" t="s">
        <v>71</v>
      </c>
      <c r="L279" t="s">
        <v>68</v>
      </c>
      <c r="M279" s="48" t="s">
        <v>71</v>
      </c>
      <c r="N279" s="49" t="s">
        <v>63</v>
      </c>
      <c r="O279" s="22" t="s">
        <v>63</v>
      </c>
      <c r="P279" s="22" t="s">
        <v>71</v>
      </c>
      <c r="Q279" s="49" t="s">
        <v>68</v>
      </c>
      <c r="R279" s="85" t="s">
        <v>62</v>
      </c>
      <c r="T279" s="101" t="s">
        <v>63</v>
      </c>
      <c r="U279" s="27"/>
      <c r="V279" s="30"/>
      <c r="W279" s="22" t="s">
        <v>62</v>
      </c>
      <c r="Y279" s="48" t="s">
        <v>63</v>
      </c>
      <c r="Z279" s="27"/>
      <c r="AA279" s="30"/>
      <c r="AB279" s="22" t="s">
        <v>62</v>
      </c>
      <c r="AC279" s="30"/>
      <c r="AD279" s="22" t="s">
        <v>63</v>
      </c>
      <c r="AE279" s="30"/>
    </row>
    <row r="280" spans="1:31" x14ac:dyDescent="0.2">
      <c r="A280" s="14">
        <v>60</v>
      </c>
      <c r="B280" t="s">
        <v>67</v>
      </c>
      <c r="C280" t="s">
        <v>63</v>
      </c>
      <c r="E280" s="25" t="s">
        <v>63</v>
      </c>
      <c r="F280" s="27"/>
      <c r="G280" s="27"/>
      <c r="H280" s="48" t="s">
        <v>68</v>
      </c>
      <c r="I280" s="27" t="s">
        <v>71</v>
      </c>
      <c r="J280" s="30"/>
      <c r="K280" s="22" t="s">
        <v>71</v>
      </c>
      <c r="L280" s="22" t="s">
        <v>68</v>
      </c>
      <c r="M280" s="48" t="s">
        <v>71</v>
      </c>
      <c r="N280" s="49" t="s">
        <v>63</v>
      </c>
      <c r="O280" s="22" t="s">
        <v>63</v>
      </c>
      <c r="P280" s="22" t="s">
        <v>68</v>
      </c>
      <c r="Q280" s="30"/>
      <c r="R280" s="85" t="s">
        <v>62</v>
      </c>
      <c r="T280" s="101" t="s">
        <v>63</v>
      </c>
      <c r="U280" s="27"/>
      <c r="V280" s="30"/>
      <c r="W280" s="22" t="s">
        <v>62</v>
      </c>
      <c r="Y280" s="48" t="s">
        <v>62</v>
      </c>
      <c r="Z280" s="27"/>
      <c r="AA280" s="30"/>
      <c r="AB280" s="22" t="s">
        <v>62</v>
      </c>
      <c r="AC280" s="30"/>
      <c r="AD280" s="22" t="s">
        <v>63</v>
      </c>
      <c r="AE280" s="30"/>
    </row>
    <row r="281" spans="1:31" x14ac:dyDescent="0.2">
      <c r="E281" s="25"/>
      <c r="H281" s="25"/>
      <c r="I281" s="27"/>
      <c r="J281" s="30"/>
      <c r="M281" s="25"/>
      <c r="N281" s="30"/>
      <c r="Q281" s="30"/>
      <c r="T281" s="25"/>
      <c r="U281" s="27"/>
      <c r="V281" s="30"/>
      <c r="Y281" s="25"/>
      <c r="Z281" s="27"/>
      <c r="AA281" s="30"/>
      <c r="AC281" s="30"/>
      <c r="AE281" s="30"/>
    </row>
    <row r="282" spans="1:31" s="15" customFormat="1" x14ac:dyDescent="0.2">
      <c r="A282" s="19" t="s">
        <v>72</v>
      </c>
      <c r="B282" s="15">
        <v>2006</v>
      </c>
      <c r="E282" s="28">
        <v>2007</v>
      </c>
      <c r="H282" s="28">
        <v>2008</v>
      </c>
      <c r="J282" s="33"/>
      <c r="K282" s="28">
        <v>2009</v>
      </c>
      <c r="M282" s="28">
        <v>2010</v>
      </c>
      <c r="N282" s="33"/>
      <c r="O282" s="15">
        <v>2011</v>
      </c>
      <c r="Q282" s="33"/>
      <c r="R282" s="15">
        <v>2012</v>
      </c>
      <c r="T282" s="28">
        <v>2013</v>
      </c>
      <c r="V282" s="33"/>
      <c r="W282" s="28">
        <v>2014</v>
      </c>
      <c r="Y282" s="28">
        <v>2015</v>
      </c>
      <c r="AA282" s="33"/>
      <c r="AB282" s="28">
        <v>2016</v>
      </c>
      <c r="AC282" s="33"/>
      <c r="AD282" s="15">
        <v>2017</v>
      </c>
      <c r="AE282" s="33"/>
    </row>
    <row r="283" spans="1:31" x14ac:dyDescent="0.2">
      <c r="A283" s="18" t="s">
        <v>65</v>
      </c>
      <c r="B283">
        <f>COUNTIF(B38:D280,"RKAL")</f>
        <v>1</v>
      </c>
      <c r="E283" s="24">
        <f>COUNTIF(E38:G280,"RKAL")</f>
        <v>2</v>
      </c>
      <c r="H283" s="25">
        <f>COUNTIF(H38:J280,"RKAL")</f>
        <v>2</v>
      </c>
      <c r="I283" s="27"/>
      <c r="J283" s="30"/>
      <c r="K283" s="25">
        <f>COUNTIF(K38:L280,"RKAL")</f>
        <v>6</v>
      </c>
      <c r="M283" s="25">
        <f>COUNTIF(M38:N280,"RKAL")</f>
        <v>3</v>
      </c>
      <c r="N283" s="30"/>
      <c r="O283" s="25">
        <f>COUNTIF(O38:Q280,"RK")</f>
        <v>1</v>
      </c>
      <c r="Q283" s="30"/>
      <c r="R283" s="25">
        <f>COUNTIF(R38:S280,"RK")</f>
        <v>1</v>
      </c>
      <c r="T283" s="25">
        <f>COUNTIF(T38:V280,"RK")</f>
        <v>1</v>
      </c>
      <c r="U283" s="27"/>
      <c r="V283" s="30"/>
      <c r="W283" s="25">
        <f>COUNTIF(W38:X280,"RK")</f>
        <v>2</v>
      </c>
      <c r="Y283" s="25">
        <f>COUNTIF(Y38:AA280,"RK")</f>
        <v>2</v>
      </c>
      <c r="Z283" s="27"/>
      <c r="AA283" s="30"/>
      <c r="AB283" s="25">
        <f>COUNTIF(AB38:AD280,"RK")</f>
        <v>4</v>
      </c>
      <c r="AC283" s="30"/>
      <c r="AD283" s="25">
        <f>COUNTIF(AD38:AF280,"RK")</f>
        <v>3</v>
      </c>
      <c r="AE283" s="30"/>
    </row>
    <row r="284" spans="1:31" x14ac:dyDescent="0.2">
      <c r="A284" s="18" t="s">
        <v>67</v>
      </c>
      <c r="B284">
        <f>COUNTIF(B38:D280,"RKDO")</f>
        <v>137</v>
      </c>
      <c r="E284" s="25">
        <f>COUNTIF(E38:G280,"RKDO")</f>
        <v>0</v>
      </c>
      <c r="H284" s="25">
        <f>COUNTIF(H38:J280,"RKDO")</f>
        <v>0</v>
      </c>
      <c r="I284" s="27"/>
      <c r="J284" s="30"/>
      <c r="K284" s="25">
        <f>COUNTIF(K38:L280,"RKDO")</f>
        <v>0</v>
      </c>
      <c r="M284" s="25">
        <f>COUNTIF(M38:N280,"RKDO")</f>
        <v>0</v>
      </c>
      <c r="N284" s="30"/>
      <c r="O284" s="25">
        <f>COUNTIF(O38:P280,"RKDO")</f>
        <v>0</v>
      </c>
      <c r="Q284" s="30"/>
      <c r="R284" s="25">
        <f>COUNTIF(R38:S280,"RKDO")</f>
        <v>0</v>
      </c>
      <c r="T284" s="25">
        <f>COUNTIF(T38:V280,"RKDO")</f>
        <v>0</v>
      </c>
      <c r="U284" s="27"/>
      <c r="V284" s="30"/>
      <c r="W284" s="25">
        <f>COUNTIF(W38:X280,"RKDO")</f>
        <v>0</v>
      </c>
      <c r="Y284" s="25">
        <f>COUNTIF(Y38:Z280,"RKDO")</f>
        <v>0</v>
      </c>
      <c r="Z284" s="27"/>
      <c r="AA284" s="30"/>
      <c r="AB284" s="25">
        <f>COUNTIF(AB38:AC280,"RKDO")</f>
        <v>0</v>
      </c>
      <c r="AC284" s="30"/>
      <c r="AD284" s="25">
        <f>COUNTIF(AD38:AE280,"RKDO")</f>
        <v>0</v>
      </c>
      <c r="AE284" s="30"/>
    </row>
    <row r="285" spans="1:31" x14ac:dyDescent="0.2">
      <c r="A285" s="18" t="s">
        <v>64</v>
      </c>
      <c r="B285">
        <f>COUNTIF(B38:D280,"RKDE")</f>
        <v>104</v>
      </c>
      <c r="E285" s="25">
        <f>COUNTIF(E38:G280,"RKDE")</f>
        <v>103</v>
      </c>
      <c r="H285" s="25">
        <f>COUNTIF(H38:J280,"RKDE")</f>
        <v>0</v>
      </c>
      <c r="I285" s="27"/>
      <c r="J285" s="30"/>
      <c r="K285" s="25">
        <f>COUNTIF(K38:L280,"RKDE")</f>
        <v>0</v>
      </c>
      <c r="M285" s="25">
        <f>COUNTIF(M38:N280,"RKDE")</f>
        <v>0</v>
      </c>
      <c r="N285" s="30"/>
      <c r="O285" s="25">
        <f>COUNTIF(O38:P280,"RKDE")</f>
        <v>0</v>
      </c>
      <c r="Q285" s="30"/>
      <c r="R285" s="25">
        <f>COUNTIF(R38:S280,"RKDE")</f>
        <v>0</v>
      </c>
      <c r="T285" s="25">
        <f>COUNTIF(T38:V280,"RKDE")</f>
        <v>0</v>
      </c>
      <c r="U285" s="27"/>
      <c r="V285" s="30"/>
      <c r="W285" s="25">
        <f>COUNTIF(W38:X280,"RKDE")</f>
        <v>0</v>
      </c>
      <c r="Y285" s="25">
        <f>COUNTIF(Y38:Z280,"RKDE")</f>
        <v>0</v>
      </c>
      <c r="Z285" s="27"/>
      <c r="AA285" s="30"/>
      <c r="AB285" s="25">
        <f>COUNTIF(AB38:AC280,"RKDE")</f>
        <v>0</v>
      </c>
      <c r="AC285" s="30"/>
      <c r="AD285" s="25">
        <f>COUNTIF(AD38:AE280,"RKDE")</f>
        <v>0</v>
      </c>
      <c r="AE285" s="30"/>
    </row>
    <row r="286" spans="1:31" x14ac:dyDescent="0.2">
      <c r="A286" s="18" t="s">
        <v>71</v>
      </c>
      <c r="B286">
        <f>COUNTIF(B38:D280,"PP")</f>
        <v>16</v>
      </c>
      <c r="E286" s="25">
        <f>COUNTIF(E38:G280,"PP")</f>
        <v>16</v>
      </c>
      <c r="H286" s="25">
        <f>COUNTIF(H38:J280,"PP")</f>
        <v>56</v>
      </c>
      <c r="I286" s="27"/>
      <c r="J286" s="30"/>
      <c r="K286" s="25">
        <f>COUNTIF(K38:L280,"PP")</f>
        <v>66</v>
      </c>
      <c r="M286" s="25">
        <f>COUNTIF(M38:N280,"PP")</f>
        <v>30</v>
      </c>
      <c r="N286" s="30"/>
      <c r="O286" s="25">
        <f>COUNTIF(O38:Q280,"PP")</f>
        <v>15</v>
      </c>
      <c r="Q286" s="30"/>
      <c r="R286" s="25">
        <f>COUNTIF(R38:S280,"PP")</f>
        <v>2</v>
      </c>
      <c r="T286" s="25">
        <f>COUNTIF(T38:V280,"PP")</f>
        <v>9</v>
      </c>
      <c r="U286" s="27"/>
      <c r="V286" s="30"/>
      <c r="W286" s="25">
        <f>COUNTIF(W38:X280,"PP")</f>
        <v>4</v>
      </c>
      <c r="Y286" s="25">
        <f>COUNTIF(Y38:Z280,"PP")</f>
        <v>0</v>
      </c>
      <c r="Z286" s="27"/>
      <c r="AA286" s="30"/>
      <c r="AB286" s="25">
        <f>COUNTIF(AB38:AC280,"PP")</f>
        <v>3</v>
      </c>
      <c r="AC286" s="30"/>
      <c r="AD286" s="25">
        <f>COUNTIF(AD38:AE280,"PP")</f>
        <v>1</v>
      </c>
      <c r="AE286" s="30"/>
    </row>
    <row r="287" spans="1:31" x14ac:dyDescent="0.2">
      <c r="A287" s="18" t="s">
        <v>63</v>
      </c>
      <c r="B287">
        <f>COUNTIF(B38:D280,"KO")</f>
        <v>47</v>
      </c>
      <c r="E287" s="25">
        <f>COUNTIF(E38:G280,"KO")</f>
        <v>41</v>
      </c>
      <c r="H287" s="25">
        <f>COUNTIF(H38:J280,"KO")</f>
        <v>11</v>
      </c>
      <c r="I287" s="27"/>
      <c r="J287" s="30"/>
      <c r="K287" s="25">
        <f>COUNTIF(K38:L280,"KO")</f>
        <v>48</v>
      </c>
      <c r="M287" s="25">
        <f>COUNTIF(M38:N280,"KO")</f>
        <v>72</v>
      </c>
      <c r="N287" s="30"/>
      <c r="O287" s="25">
        <f>COUNTIF(O38:Q280,"KO")</f>
        <v>156</v>
      </c>
      <c r="Q287" s="30"/>
      <c r="R287" s="25">
        <f>COUNTIF(R38:S280,"KO")</f>
        <v>7</v>
      </c>
      <c r="T287" s="25">
        <f>COUNTIF(T38:V280,"KO")</f>
        <v>152</v>
      </c>
      <c r="U287" s="27"/>
      <c r="V287" s="30"/>
      <c r="W287" s="25">
        <f>COUNTIF(W38:X280,"KO")</f>
        <v>77</v>
      </c>
      <c r="Y287" s="25">
        <f>COUNTIF(Y38:Z280,"KO")</f>
        <v>71</v>
      </c>
      <c r="Z287" s="27"/>
      <c r="AA287" s="30"/>
      <c r="AB287" s="25">
        <f>COUNTIF(AB38:AC280,"KO")</f>
        <v>39</v>
      </c>
      <c r="AC287" s="30"/>
      <c r="AD287" s="25">
        <f>COUNTIF(AD38:AE280,"KO")</f>
        <v>127</v>
      </c>
      <c r="AE287" s="30"/>
    </row>
    <row r="288" spans="1:31" x14ac:dyDescent="0.2">
      <c r="A288" s="18" t="s">
        <v>62</v>
      </c>
      <c r="B288">
        <f>COUNTIF(B38:D280,"BALI")</f>
        <v>27</v>
      </c>
      <c r="E288" s="25">
        <f>COUNTIF(E38:G280,"BALI")</f>
        <v>68</v>
      </c>
      <c r="H288" s="25">
        <f>COUNTIF(H38:J280,"BALI")</f>
        <v>106</v>
      </c>
      <c r="I288" s="27"/>
      <c r="J288" s="30"/>
      <c r="K288" s="25">
        <f>COUNTIF(K38:L280,"BALI")</f>
        <v>76</v>
      </c>
      <c r="M288" s="25">
        <f>COUNTIF(M38:N280,"BALI")</f>
        <v>90</v>
      </c>
      <c r="N288" s="30"/>
      <c r="O288" s="25">
        <f>COUNTIF(O38:P280,"BALI")</f>
        <v>37</v>
      </c>
      <c r="Q288" s="30"/>
      <c r="R288" s="25">
        <f>COUNTIF(R38:S280,"BALI")</f>
        <v>192</v>
      </c>
      <c r="T288" s="25">
        <f>COUNTIF(T38:V280,"BALI")</f>
        <v>55</v>
      </c>
      <c r="U288" s="27"/>
      <c r="V288" s="30"/>
      <c r="W288" s="25">
        <f>COUNTIF(W38:X280,"BALI")</f>
        <v>135</v>
      </c>
      <c r="Y288" s="25">
        <f>COUNTIF(Y38:Z280,"BALI")</f>
        <v>132</v>
      </c>
      <c r="Z288" s="27"/>
      <c r="AA288" s="30"/>
      <c r="AB288" s="25">
        <f>COUNTIF(AB38:AC280,"BALI")</f>
        <v>155</v>
      </c>
      <c r="AC288" s="30"/>
      <c r="AD288" s="25">
        <f>COUNTIF(AD38:AE280,"BALI")</f>
        <v>82</v>
      </c>
      <c r="AE288" s="30"/>
    </row>
    <row r="289" spans="1:31" x14ac:dyDescent="0.2">
      <c r="A289" s="18" t="s">
        <v>66</v>
      </c>
      <c r="B289">
        <f>COUNTIF(B38:D280,"SG")</f>
        <v>35</v>
      </c>
      <c r="E289" s="25">
        <f>COUNTIF(E38:G280,"SG")</f>
        <v>14</v>
      </c>
      <c r="H289" s="25">
        <f>COUNTIF(H38:J280,"SG")</f>
        <v>40</v>
      </c>
      <c r="I289" s="27"/>
      <c r="J289" s="30"/>
      <c r="K289" s="25">
        <f>COUNTIF(K38:L280,"SG")</f>
        <v>41</v>
      </c>
      <c r="M289" s="25">
        <f>COUNTIF(M38:N280,"SG")</f>
        <v>51</v>
      </c>
      <c r="N289" s="30"/>
      <c r="O289" s="25">
        <f>COUNTIF(O38:Q280,"SG")</f>
        <v>35</v>
      </c>
      <c r="Q289" s="30"/>
      <c r="R289" s="25">
        <f>COUNTIF(R38:S280,"SG")</f>
        <v>30</v>
      </c>
      <c r="T289" s="25">
        <f>COUNTIF(T38:V280,"SG")</f>
        <v>40</v>
      </c>
      <c r="U289" s="27"/>
      <c r="V289" s="30"/>
      <c r="W289" s="25">
        <f>COUNTIF(W38:X280,"SG")</f>
        <v>47</v>
      </c>
      <c r="Y289" s="25">
        <f>COUNTIF(Y38:Z280,"SG")</f>
        <v>47</v>
      </c>
      <c r="Z289" s="27"/>
      <c r="AA289" s="30"/>
      <c r="AB289" s="25">
        <f>COUNTIF(AB38:AC280,"SG")</f>
        <v>53</v>
      </c>
      <c r="AC289" s="30"/>
      <c r="AD289" s="25">
        <f>COUNTIF(AD38:AE280,"SG")</f>
        <v>44</v>
      </c>
      <c r="AE289" s="30"/>
    </row>
    <row r="290" spans="1:31" x14ac:dyDescent="0.2">
      <c r="A290" s="18" t="s">
        <v>68</v>
      </c>
      <c r="B290">
        <f>COUNTIF(B38:D280,"WW")</f>
        <v>0</v>
      </c>
      <c r="E290" s="25">
        <f>COUNTIF(E38:G280,"WW")</f>
        <v>31</v>
      </c>
      <c r="H290" s="25">
        <f>COUNTIF(H38:J280,"WW")</f>
        <v>54</v>
      </c>
      <c r="I290" s="27"/>
      <c r="J290" s="30"/>
      <c r="K290" s="25">
        <f>COUNTIF(K38:L280,"WW")</f>
        <v>31</v>
      </c>
      <c r="M290" s="25">
        <f>COUNTIF(M38:N280,"WW")</f>
        <v>24</v>
      </c>
      <c r="N290" s="30"/>
      <c r="O290" s="25">
        <f>COUNTIF(O38:Q280,"WW")</f>
        <v>45</v>
      </c>
      <c r="Q290" s="30"/>
      <c r="R290" s="25">
        <f>COUNTIF(R38:S280,"WW")</f>
        <v>11</v>
      </c>
      <c r="T290" s="25">
        <f>COUNTIF(T38:V280,"WW")</f>
        <v>6</v>
      </c>
      <c r="U290" s="27"/>
      <c r="V290" s="30"/>
      <c r="W290" s="25">
        <f>COUNTIF(W38:X280,"WW")</f>
        <v>1</v>
      </c>
      <c r="Y290" s="25">
        <f>COUNTIF(Y38:Z280,"WW")</f>
        <v>4</v>
      </c>
      <c r="Z290" s="27"/>
      <c r="AA290" s="30"/>
      <c r="AB290" s="25">
        <f>COUNTIF(AB38:AC280,"WW")</f>
        <v>3</v>
      </c>
      <c r="AC290" s="30"/>
      <c r="AD290" s="25">
        <f>COUNTIF(AD38:AE280,"WW")</f>
        <v>0</v>
      </c>
      <c r="AE290" s="30"/>
    </row>
    <row r="291" spans="1:31" x14ac:dyDescent="0.2">
      <c r="A291" s="18" t="s">
        <v>150</v>
      </c>
      <c r="E291" s="25"/>
      <c r="H291" s="25"/>
      <c r="I291" s="27"/>
      <c r="J291" s="30"/>
      <c r="K291" s="25">
        <f>COUNTIF(K39:L281,"WWDO")</f>
        <v>7</v>
      </c>
      <c r="M291" s="25">
        <f>COUNTIF(M39:N281,"WWDO")</f>
        <v>0</v>
      </c>
      <c r="N291" s="30"/>
      <c r="O291" s="25">
        <f>COUNTIF(O39:P281,"WWDO")</f>
        <v>0</v>
      </c>
      <c r="Q291" s="30"/>
      <c r="R291" s="25">
        <f>COUNTIF(R39:S281,"WWDO")</f>
        <v>0</v>
      </c>
      <c r="T291" s="25">
        <f>COUNTIF(T38:V280,"WWDO")</f>
        <v>0</v>
      </c>
      <c r="U291" s="27"/>
      <c r="V291" s="30"/>
      <c r="W291" s="25">
        <f>COUNTIF(W38:X280,"WWDO")</f>
        <v>0</v>
      </c>
      <c r="Y291" s="25">
        <f>COUNTIF(Y38:Z280,"WWDO")</f>
        <v>0</v>
      </c>
      <c r="Z291" s="27"/>
      <c r="AA291" s="30"/>
      <c r="AB291" s="25">
        <f>COUNTIF(AB38:AC280,"WWDO")</f>
        <v>0</v>
      </c>
      <c r="AC291" s="30"/>
      <c r="AD291" s="25">
        <f>COUNTIF(AD38:AE280,"WWDO")</f>
        <v>0</v>
      </c>
      <c r="AE291" s="30"/>
    </row>
    <row r="292" spans="1:31" x14ac:dyDescent="0.2">
      <c r="A292" s="18" t="s">
        <v>70</v>
      </c>
      <c r="B292">
        <f>COUNTIF(B38:D280,"AS")</f>
        <v>1</v>
      </c>
      <c r="E292" s="25">
        <f>COUNTIF(E38:G280,"AS")</f>
        <v>0</v>
      </c>
      <c r="H292" s="25">
        <f>COUNTIF(H38:J280,"AS")</f>
        <v>0</v>
      </c>
      <c r="I292" s="27"/>
      <c r="J292" s="30"/>
      <c r="K292" s="25">
        <f>COUNTIF(K38:L280,"AS")</f>
        <v>0</v>
      </c>
      <c r="M292" s="25">
        <f>COUNTIF(M38:N280,"AS")</f>
        <v>0</v>
      </c>
      <c r="N292" s="30"/>
      <c r="O292" s="25">
        <f>COUNTIF(O38:P280,"AS")</f>
        <v>0</v>
      </c>
      <c r="Q292" s="30"/>
      <c r="R292" s="25">
        <f>COUNTIF(R38:S280,"AS")</f>
        <v>0</v>
      </c>
      <c r="T292" s="25">
        <f>COUNTIF(T38:V280,"AS")</f>
        <v>0</v>
      </c>
      <c r="U292" s="27"/>
      <c r="V292" s="30"/>
      <c r="W292" s="25">
        <f>COUNTIF(W38:X280,"AS")</f>
        <v>0</v>
      </c>
      <c r="Y292" s="25">
        <f>COUNTIF(Y38:Z280,"AS")</f>
        <v>0</v>
      </c>
      <c r="Z292" s="27"/>
      <c r="AA292" s="30"/>
      <c r="AB292" s="25">
        <f>COUNTIF(AB38:AC280,"AS")</f>
        <v>0</v>
      </c>
      <c r="AC292" s="30"/>
      <c r="AD292" s="25">
        <f>COUNTIF(AD38:AE280,"AS")</f>
        <v>0</v>
      </c>
      <c r="AE292" s="30"/>
    </row>
    <row r="293" spans="1:31" x14ac:dyDescent="0.2">
      <c r="A293" s="18" t="s">
        <v>69</v>
      </c>
      <c r="B293">
        <f>COUNTIF(B38:D280,"PS")</f>
        <v>5</v>
      </c>
      <c r="E293" s="25">
        <f>COUNTIF(E38:G280,"PS")</f>
        <v>1</v>
      </c>
      <c r="H293" s="25">
        <f>COUNTIF(H38:J280,"PS")</f>
        <v>3</v>
      </c>
      <c r="I293" s="27"/>
      <c r="J293" s="30"/>
      <c r="K293" s="25">
        <f>COUNTIF(K38:L280,"PS")</f>
        <v>2</v>
      </c>
      <c r="M293" s="25">
        <f>COUNTIF(M38:N280,"PS")</f>
        <v>0</v>
      </c>
      <c r="N293" s="30"/>
      <c r="O293" s="25">
        <f>COUNTIF(O38:P280,"PS")</f>
        <v>0</v>
      </c>
      <c r="Q293" s="30"/>
      <c r="R293" s="25">
        <f>COUNTIF(R38:S280,"PS")</f>
        <v>0</v>
      </c>
      <c r="T293" s="25">
        <f>COUNTIF(T38:V280,"PS")</f>
        <v>1</v>
      </c>
      <c r="U293" s="27"/>
      <c r="V293" s="30"/>
      <c r="W293" s="25">
        <f>COUNTIF(W38:X280,"PS")</f>
        <v>0</v>
      </c>
      <c r="Y293" s="25">
        <f>COUNTIF(Y38:Z280,"PS")</f>
        <v>2</v>
      </c>
      <c r="Z293" s="27"/>
      <c r="AA293" s="30"/>
      <c r="AB293" s="25">
        <f>COUNTIF(AB38:AC280,"PS")</f>
        <v>2</v>
      </c>
      <c r="AC293" s="30"/>
      <c r="AD293" s="25">
        <f>COUNTIF(AD38:AE280,"PS")</f>
        <v>2</v>
      </c>
      <c r="AE293" s="30"/>
    </row>
    <row r="294" spans="1:31" x14ac:dyDescent="0.2">
      <c r="A294" s="18" t="s">
        <v>101</v>
      </c>
      <c r="E294" s="27"/>
      <c r="H294" s="27"/>
      <c r="I294" s="27"/>
      <c r="J294" s="27"/>
      <c r="K294" s="27"/>
      <c r="M294" s="27"/>
      <c r="N294" s="27"/>
      <c r="O294" s="27"/>
      <c r="Q294" s="30"/>
      <c r="R294" s="27"/>
      <c r="T294" s="25"/>
      <c r="U294" s="27"/>
      <c r="V294" s="30"/>
      <c r="W294" s="25"/>
      <c r="Y294" s="25">
        <f>COUNTIF(Y38:Z280,"CG")</f>
        <v>1</v>
      </c>
      <c r="Z294" s="27"/>
      <c r="AA294" s="30"/>
      <c r="AB294" s="25">
        <f>COUNTIF(AB38:AC280,"CG")</f>
        <v>4</v>
      </c>
      <c r="AC294" s="30"/>
      <c r="AD294" s="25">
        <f>COUNTIF(AD38:AE280,"CG")</f>
        <v>10</v>
      </c>
      <c r="AE294" s="30"/>
    </row>
    <row r="295" spans="1:31" x14ac:dyDescent="0.2">
      <c r="Q295" s="30"/>
      <c r="T295" s="25"/>
      <c r="U295" s="27"/>
      <c r="V295" s="30"/>
      <c r="W295" s="25"/>
      <c r="Y295" s="25"/>
      <c r="Z295" s="27"/>
      <c r="AA295" s="30"/>
      <c r="AB295" s="25"/>
      <c r="AC295" s="30"/>
      <c r="AD295" s="25"/>
      <c r="AE295" s="30"/>
    </row>
    <row r="296" spans="1:31" x14ac:dyDescent="0.2">
      <c r="A296" s="18" t="s">
        <v>102</v>
      </c>
      <c r="K296">
        <f>SUM(K283:K293)</f>
        <v>277</v>
      </c>
      <c r="M296">
        <f>SUM(M283:M293)</f>
        <v>270</v>
      </c>
      <c r="O296">
        <f>SUM(O283:O293)</f>
        <v>289</v>
      </c>
      <c r="Q296" s="30"/>
      <c r="R296">
        <f>SUM(R283:R293)</f>
        <v>243</v>
      </c>
      <c r="T296" s="25">
        <f>SUM(T283:T293)</f>
        <v>264</v>
      </c>
      <c r="U296" s="27"/>
      <c r="V296" s="30"/>
      <c r="W296" s="25">
        <f>SUM(W283:W293)</f>
        <v>266</v>
      </c>
      <c r="Y296" s="25">
        <f>SUM(Y283:Y294)</f>
        <v>259</v>
      </c>
      <c r="Z296" s="27"/>
      <c r="AA296" s="30"/>
      <c r="AB296" s="25">
        <f>SUM(AB283:AB294)</f>
        <v>263</v>
      </c>
      <c r="AC296" s="30"/>
      <c r="AD296" s="25">
        <f>SUM(AD283:AD294)</f>
        <v>269</v>
      </c>
      <c r="AE296" s="30"/>
    </row>
    <row r="299" spans="1:31" x14ac:dyDescent="0.2">
      <c r="A299" s="19" t="s">
        <v>72</v>
      </c>
      <c r="B299" s="15">
        <v>2006</v>
      </c>
      <c r="C299">
        <v>2007</v>
      </c>
      <c r="D299">
        <v>2008</v>
      </c>
      <c r="E299">
        <v>2009</v>
      </c>
      <c r="F299">
        <v>2010</v>
      </c>
      <c r="G299">
        <v>2011</v>
      </c>
      <c r="H299">
        <v>2012</v>
      </c>
      <c r="I299">
        <v>2013</v>
      </c>
      <c r="J299">
        <v>2014</v>
      </c>
      <c r="K299">
        <v>2015</v>
      </c>
      <c r="L299">
        <v>2016</v>
      </c>
      <c r="M299">
        <v>2017</v>
      </c>
    </row>
    <row r="300" spans="1:31" x14ac:dyDescent="0.2">
      <c r="A300" s="18" t="s">
        <v>65</v>
      </c>
      <c r="B300">
        <f>COUNTIF(B55:D297,"RKAL")</f>
        <v>1</v>
      </c>
      <c r="C300">
        <v>2</v>
      </c>
      <c r="D300">
        <v>2</v>
      </c>
      <c r="E300">
        <v>6</v>
      </c>
      <c r="F300">
        <v>3</v>
      </c>
      <c r="G300">
        <v>1</v>
      </c>
      <c r="H300">
        <v>1</v>
      </c>
      <c r="I300">
        <v>1</v>
      </c>
      <c r="J300">
        <v>2</v>
      </c>
      <c r="K300">
        <v>2</v>
      </c>
      <c r="L300" s="25">
        <v>1</v>
      </c>
      <c r="M300">
        <v>3</v>
      </c>
    </row>
    <row r="301" spans="1:31" x14ac:dyDescent="0.2">
      <c r="A301" s="18" t="s">
        <v>67</v>
      </c>
      <c r="B301">
        <f>COUNTIF(B55:D297,"RKDO")</f>
        <v>122</v>
      </c>
      <c r="C301">
        <v>0</v>
      </c>
      <c r="D301">
        <v>0</v>
      </c>
      <c r="E301">
        <v>0</v>
      </c>
      <c r="F301">
        <v>0</v>
      </c>
      <c r="G301">
        <v>0</v>
      </c>
      <c r="H301">
        <v>0</v>
      </c>
      <c r="I301">
        <v>0</v>
      </c>
      <c r="J301">
        <v>0</v>
      </c>
      <c r="K301">
        <v>0</v>
      </c>
      <c r="L301" s="25">
        <v>0</v>
      </c>
      <c r="M301">
        <v>0</v>
      </c>
    </row>
    <row r="302" spans="1:31" x14ac:dyDescent="0.2">
      <c r="A302" s="18" t="s">
        <v>64</v>
      </c>
      <c r="B302">
        <f>COUNTIF(B55:D297,"RKDE")</f>
        <v>95</v>
      </c>
      <c r="C302">
        <v>103</v>
      </c>
      <c r="D302">
        <v>0</v>
      </c>
      <c r="E302">
        <v>0</v>
      </c>
      <c r="F302">
        <v>0</v>
      </c>
      <c r="G302">
        <v>0</v>
      </c>
      <c r="H302">
        <v>0</v>
      </c>
      <c r="I302">
        <v>0</v>
      </c>
      <c r="J302">
        <v>0</v>
      </c>
      <c r="K302">
        <v>0</v>
      </c>
      <c r="L302" s="25">
        <v>0</v>
      </c>
      <c r="M302">
        <v>0</v>
      </c>
    </row>
    <row r="303" spans="1:31" x14ac:dyDescent="0.2">
      <c r="A303" s="18" t="s">
        <v>71</v>
      </c>
      <c r="B303">
        <f>COUNTIF(B55:D297,"PP")</f>
        <v>15</v>
      </c>
      <c r="C303">
        <v>16</v>
      </c>
      <c r="D303">
        <v>56</v>
      </c>
      <c r="E303">
        <v>66</v>
      </c>
      <c r="F303">
        <v>30</v>
      </c>
      <c r="G303">
        <v>15</v>
      </c>
      <c r="H303">
        <v>2</v>
      </c>
      <c r="I303">
        <v>9</v>
      </c>
      <c r="J303">
        <v>4</v>
      </c>
      <c r="K303">
        <v>0</v>
      </c>
      <c r="L303" s="25">
        <v>3</v>
      </c>
      <c r="M303">
        <v>1</v>
      </c>
    </row>
    <row r="304" spans="1:31" x14ac:dyDescent="0.2">
      <c r="A304" s="18" t="s">
        <v>63</v>
      </c>
      <c r="B304">
        <f>COUNTIF(B55:D297,"KO")</f>
        <v>47</v>
      </c>
      <c r="C304">
        <v>41</v>
      </c>
      <c r="D304">
        <v>11</v>
      </c>
      <c r="E304">
        <v>48</v>
      </c>
      <c r="F304">
        <v>72</v>
      </c>
      <c r="G304">
        <v>156</v>
      </c>
      <c r="H304">
        <v>7</v>
      </c>
      <c r="I304">
        <v>152</v>
      </c>
      <c r="J304">
        <v>77</v>
      </c>
      <c r="K304">
        <v>71</v>
      </c>
      <c r="L304" s="25">
        <v>39</v>
      </c>
      <c r="M304">
        <v>127</v>
      </c>
    </row>
    <row r="305" spans="1:13" x14ac:dyDescent="0.2">
      <c r="A305" s="18" t="s">
        <v>62</v>
      </c>
      <c r="B305">
        <f>COUNTIF(B55:D297,"BALI")</f>
        <v>27</v>
      </c>
      <c r="C305">
        <v>68</v>
      </c>
      <c r="D305">
        <v>106</v>
      </c>
      <c r="E305">
        <v>76</v>
      </c>
      <c r="F305">
        <v>90</v>
      </c>
      <c r="G305">
        <v>37</v>
      </c>
      <c r="H305">
        <v>192</v>
      </c>
      <c r="I305">
        <v>55</v>
      </c>
      <c r="J305">
        <v>135</v>
      </c>
      <c r="K305">
        <v>132</v>
      </c>
      <c r="L305" s="25">
        <v>155</v>
      </c>
      <c r="M305">
        <v>82</v>
      </c>
    </row>
    <row r="306" spans="1:13" x14ac:dyDescent="0.2">
      <c r="A306" s="18" t="s">
        <v>66</v>
      </c>
      <c r="B306">
        <f>COUNTIF(B55:D297,"SG")</f>
        <v>28</v>
      </c>
      <c r="C306">
        <v>14</v>
      </c>
      <c r="D306">
        <v>40</v>
      </c>
      <c r="E306">
        <v>41</v>
      </c>
      <c r="F306">
        <v>51</v>
      </c>
      <c r="G306">
        <v>35</v>
      </c>
      <c r="H306">
        <v>30</v>
      </c>
      <c r="I306">
        <v>40</v>
      </c>
      <c r="J306">
        <v>47</v>
      </c>
      <c r="K306">
        <v>47</v>
      </c>
      <c r="L306" s="25">
        <v>53</v>
      </c>
      <c r="M306">
        <v>44</v>
      </c>
    </row>
    <row r="307" spans="1:13" x14ac:dyDescent="0.2">
      <c r="A307" s="18" t="s">
        <v>68</v>
      </c>
      <c r="B307">
        <f>COUNTIF(B55:D297,"WW")</f>
        <v>0</v>
      </c>
      <c r="C307">
        <v>31</v>
      </c>
      <c r="D307">
        <v>54</v>
      </c>
      <c r="E307">
        <v>31</v>
      </c>
      <c r="F307">
        <v>24</v>
      </c>
      <c r="G307">
        <v>45</v>
      </c>
      <c r="H307">
        <v>11</v>
      </c>
      <c r="I307">
        <v>6</v>
      </c>
      <c r="J307">
        <v>1</v>
      </c>
      <c r="K307">
        <v>4</v>
      </c>
      <c r="L307" s="25">
        <v>3</v>
      </c>
      <c r="M307">
        <v>0</v>
      </c>
    </row>
    <row r="308" spans="1:13" x14ac:dyDescent="0.2">
      <c r="A308" s="18" t="s">
        <v>150</v>
      </c>
      <c r="E308">
        <v>7</v>
      </c>
      <c r="F308">
        <v>0</v>
      </c>
      <c r="G308">
        <v>0</v>
      </c>
      <c r="H308">
        <v>0</v>
      </c>
      <c r="I308">
        <v>0</v>
      </c>
      <c r="J308">
        <v>0</v>
      </c>
      <c r="K308">
        <v>0</v>
      </c>
      <c r="L308" s="25">
        <v>0</v>
      </c>
      <c r="M308">
        <v>0</v>
      </c>
    </row>
    <row r="309" spans="1:13" x14ac:dyDescent="0.2">
      <c r="A309" s="18" t="s">
        <v>70</v>
      </c>
      <c r="B309">
        <f>COUNTIF(B55:D297,"AS")</f>
        <v>1</v>
      </c>
      <c r="C309">
        <v>0</v>
      </c>
      <c r="D309">
        <v>0</v>
      </c>
      <c r="E309">
        <v>0</v>
      </c>
      <c r="F309">
        <v>0</v>
      </c>
      <c r="G309">
        <v>0</v>
      </c>
      <c r="H309">
        <v>0</v>
      </c>
      <c r="I309">
        <v>0</v>
      </c>
      <c r="J309">
        <v>0</v>
      </c>
      <c r="K309">
        <v>0</v>
      </c>
      <c r="L309" s="25">
        <v>0</v>
      </c>
      <c r="M309">
        <v>0</v>
      </c>
    </row>
    <row r="310" spans="1:13" x14ac:dyDescent="0.2">
      <c r="A310" s="18" t="s">
        <v>69</v>
      </c>
      <c r="B310">
        <f>COUNTIF(B55:D297,"PS")</f>
        <v>4</v>
      </c>
      <c r="C310">
        <v>1</v>
      </c>
      <c r="D310">
        <v>3</v>
      </c>
      <c r="E310">
        <v>2</v>
      </c>
      <c r="F310">
        <v>0</v>
      </c>
      <c r="G310">
        <v>0</v>
      </c>
      <c r="H310">
        <v>0</v>
      </c>
      <c r="I310">
        <v>1</v>
      </c>
      <c r="J310">
        <v>0</v>
      </c>
      <c r="K310">
        <v>2</v>
      </c>
      <c r="L310" s="25">
        <v>2</v>
      </c>
      <c r="M310">
        <v>2</v>
      </c>
    </row>
    <row r="311" spans="1:13" x14ac:dyDescent="0.2">
      <c r="A311" s="18" t="s">
        <v>101</v>
      </c>
      <c r="K311">
        <v>1</v>
      </c>
      <c r="L311" s="25">
        <v>4</v>
      </c>
      <c r="M311">
        <v>10</v>
      </c>
    </row>
    <row r="312" spans="1:13" x14ac:dyDescent="0.2">
      <c r="A312" s="18" t="s">
        <v>288</v>
      </c>
      <c r="B312">
        <f>B306+B307</f>
        <v>28</v>
      </c>
      <c r="C312">
        <f t="shared" ref="C312:M312" si="13">C306+C307</f>
        <v>45</v>
      </c>
      <c r="D312">
        <f t="shared" si="13"/>
        <v>94</v>
      </c>
      <c r="E312">
        <f>E306+E307</f>
        <v>72</v>
      </c>
      <c r="F312">
        <f t="shared" si="13"/>
        <v>75</v>
      </c>
      <c r="G312">
        <f t="shared" si="13"/>
        <v>80</v>
      </c>
      <c r="H312">
        <f t="shared" si="13"/>
        <v>41</v>
      </c>
      <c r="I312">
        <f t="shared" si="13"/>
        <v>46</v>
      </c>
      <c r="J312">
        <f t="shared" si="13"/>
        <v>48</v>
      </c>
      <c r="K312">
        <f t="shared" si="13"/>
        <v>51</v>
      </c>
      <c r="L312">
        <f t="shared" si="13"/>
        <v>56</v>
      </c>
      <c r="M312">
        <f t="shared" si="13"/>
        <v>44</v>
      </c>
    </row>
  </sheetData>
  <phoneticPr fontId="2" type="noConversion"/>
  <pageMargins left="0.75" right="0.75" top="1" bottom="1" header="0.5" footer="0.5"/>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18"/>
  <sheetViews>
    <sheetView topLeftCell="A286" workbookViewId="0">
      <pane xSplit="1" topLeftCell="E1" activePane="topRight" state="frozen"/>
      <selection pane="topRight" activeCell="M309" sqref="M309"/>
    </sheetView>
  </sheetViews>
  <sheetFormatPr defaultRowHeight="12.75" x14ac:dyDescent="0.2"/>
  <cols>
    <col min="1" max="1" width="24.85546875" customWidth="1"/>
    <col min="2" max="2" width="11.42578125" bestFit="1" customWidth="1"/>
  </cols>
  <sheetData>
    <row r="1" spans="1:7" ht="15.75" x14ac:dyDescent="0.25">
      <c r="A1" s="1" t="s">
        <v>61</v>
      </c>
    </row>
    <row r="2" spans="1:7" x14ac:dyDescent="0.2">
      <c r="A2" t="s">
        <v>156</v>
      </c>
      <c r="F2" t="s">
        <v>60</v>
      </c>
    </row>
    <row r="3" spans="1:7" x14ac:dyDescent="0.2">
      <c r="A3" s="36" t="s">
        <v>217</v>
      </c>
      <c r="G3" s="2">
        <v>39332</v>
      </c>
    </row>
    <row r="4" spans="1:7" x14ac:dyDescent="0.2">
      <c r="A4" s="23">
        <v>39351</v>
      </c>
      <c r="G4" s="2">
        <v>39693</v>
      </c>
    </row>
    <row r="5" spans="1:7" x14ac:dyDescent="0.2">
      <c r="A5" s="23" t="s">
        <v>153</v>
      </c>
      <c r="G5" s="2">
        <v>40051</v>
      </c>
    </row>
    <row r="6" spans="1:7" x14ac:dyDescent="0.2">
      <c r="A6" s="23" t="s">
        <v>170</v>
      </c>
      <c r="G6" s="2">
        <v>40435</v>
      </c>
    </row>
    <row r="7" spans="1:7" x14ac:dyDescent="0.2">
      <c r="A7" s="65" t="s">
        <v>197</v>
      </c>
      <c r="G7" s="2">
        <v>40807</v>
      </c>
    </row>
    <row r="8" spans="1:7" x14ac:dyDescent="0.2">
      <c r="A8" s="17" t="s">
        <v>156</v>
      </c>
    </row>
    <row r="9" spans="1:7" x14ac:dyDescent="0.2">
      <c r="A9" s="65" t="s">
        <v>224</v>
      </c>
      <c r="D9" s="2"/>
      <c r="G9" s="2">
        <v>41142</v>
      </c>
    </row>
    <row r="10" spans="1:7" x14ac:dyDescent="0.2">
      <c r="A10" s="23"/>
      <c r="D10" s="2"/>
    </row>
    <row r="11" spans="1:7" x14ac:dyDescent="0.2">
      <c r="A11" s="128" t="s">
        <v>291</v>
      </c>
      <c r="D11" s="2"/>
      <c r="G11" s="2">
        <v>41523</v>
      </c>
    </row>
    <row r="12" spans="1:7" x14ac:dyDescent="0.2">
      <c r="A12" s="116" t="s">
        <v>257</v>
      </c>
      <c r="D12" s="2"/>
      <c r="G12" s="2">
        <v>41879</v>
      </c>
    </row>
    <row r="13" spans="1:7" x14ac:dyDescent="0.2">
      <c r="A13" s="116" t="s">
        <v>293</v>
      </c>
      <c r="D13" s="2"/>
      <c r="G13" s="2">
        <v>42249</v>
      </c>
    </row>
    <row r="14" spans="1:7" x14ac:dyDescent="0.2">
      <c r="A14" s="128" t="s">
        <v>297</v>
      </c>
      <c r="D14" s="2"/>
      <c r="G14" s="2">
        <v>42606</v>
      </c>
    </row>
    <row r="15" spans="1:7" x14ac:dyDescent="0.2">
      <c r="A15" s="128" t="s">
        <v>308</v>
      </c>
      <c r="D15" s="2"/>
      <c r="G15" s="2">
        <v>42963</v>
      </c>
    </row>
    <row r="16" spans="1:7" x14ac:dyDescent="0.2">
      <c r="A16" s="36"/>
      <c r="D16" s="2"/>
    </row>
    <row r="17" spans="1:29" x14ac:dyDescent="0.2">
      <c r="A17" s="23" t="s">
        <v>119</v>
      </c>
      <c r="D17" s="2"/>
    </row>
    <row r="18" spans="1:29" x14ac:dyDescent="0.2">
      <c r="A18" s="23" t="s">
        <v>154</v>
      </c>
      <c r="D18" s="2"/>
    </row>
    <row r="19" spans="1:29" x14ac:dyDescent="0.2">
      <c r="A19" s="2"/>
    </row>
    <row r="20" spans="1:29" ht="38.25" x14ac:dyDescent="0.2">
      <c r="A20" s="5" t="s">
        <v>4</v>
      </c>
      <c r="B20" s="7" t="s">
        <v>87</v>
      </c>
      <c r="C20" s="7" t="s">
        <v>23</v>
      </c>
      <c r="D20" s="34" t="s">
        <v>83</v>
      </c>
      <c r="E20" s="7" t="s">
        <v>94</v>
      </c>
      <c r="F20" s="34" t="s">
        <v>83</v>
      </c>
      <c r="G20" s="7" t="s">
        <v>148</v>
      </c>
      <c r="H20" s="34" t="s">
        <v>149</v>
      </c>
      <c r="I20" s="34" t="s">
        <v>83</v>
      </c>
      <c r="J20" s="7" t="s">
        <v>179</v>
      </c>
      <c r="K20" s="34" t="s">
        <v>180</v>
      </c>
      <c r="L20" s="34" t="s">
        <v>83</v>
      </c>
      <c r="M20" s="7" t="s">
        <v>208</v>
      </c>
      <c r="N20" s="7" t="s">
        <v>209</v>
      </c>
      <c r="O20" s="34" t="s">
        <v>83</v>
      </c>
      <c r="P20" s="7" t="s">
        <v>227</v>
      </c>
      <c r="Q20" s="7" t="s">
        <v>229</v>
      </c>
      <c r="R20" s="34" t="s">
        <v>83</v>
      </c>
      <c r="S20" s="7" t="s">
        <v>255</v>
      </c>
      <c r="T20" s="7" t="s">
        <v>256</v>
      </c>
      <c r="U20" s="34" t="s">
        <v>83</v>
      </c>
      <c r="V20" s="7" t="s">
        <v>261</v>
      </c>
      <c r="W20" s="34" t="s">
        <v>83</v>
      </c>
      <c r="X20" s="6" t="s">
        <v>286</v>
      </c>
      <c r="Y20" s="34" t="s">
        <v>83</v>
      </c>
      <c r="Z20" s="6" t="s">
        <v>300</v>
      </c>
      <c r="AA20" s="34" t="s">
        <v>83</v>
      </c>
      <c r="AB20" s="6" t="s">
        <v>313</v>
      </c>
      <c r="AC20" s="34" t="s">
        <v>83</v>
      </c>
    </row>
    <row r="21" spans="1:29" x14ac:dyDescent="0.2">
      <c r="A21" t="s">
        <v>5</v>
      </c>
      <c r="B21">
        <v>4</v>
      </c>
      <c r="C21">
        <v>5</v>
      </c>
      <c r="E21">
        <v>9</v>
      </c>
      <c r="G21">
        <v>4</v>
      </c>
      <c r="H21" s="12">
        <f>(G21-E21)/E21</f>
        <v>-0.55555555555555558</v>
      </c>
      <c r="J21">
        <v>0</v>
      </c>
      <c r="K21" s="12">
        <f>(J21-G21)/G21</f>
        <v>-1</v>
      </c>
      <c r="M21">
        <v>0</v>
      </c>
      <c r="N21" s="12"/>
      <c r="O21" s="12"/>
      <c r="P21">
        <v>0</v>
      </c>
      <c r="Q21" s="12"/>
      <c r="R21" s="12"/>
      <c r="S21">
        <v>1</v>
      </c>
      <c r="V21">
        <v>1</v>
      </c>
      <c r="X21">
        <v>0</v>
      </c>
      <c r="Z21">
        <v>2</v>
      </c>
      <c r="AB21">
        <v>6</v>
      </c>
    </row>
    <row r="22" spans="1:29" x14ac:dyDescent="0.2">
      <c r="A22" t="s">
        <v>7</v>
      </c>
      <c r="B22">
        <v>153</v>
      </c>
      <c r="C22">
        <v>4</v>
      </c>
      <c r="D22" s="12">
        <f>((C21+C22)-(B21+B22))/(B21+B22)</f>
        <v>-0.9426751592356688</v>
      </c>
      <c r="E22">
        <v>0</v>
      </c>
      <c r="F22" s="12">
        <f>((E21+E22)-(B21+B22))/(B21+B22)</f>
        <v>-0.9426751592356688</v>
      </c>
      <c r="G22">
        <v>0</v>
      </c>
      <c r="H22" s="12"/>
      <c r="I22" s="12">
        <f>(G21-(B21+B22))/(B21+B22)</f>
        <v>-0.97452229299363058</v>
      </c>
      <c r="J22">
        <v>0</v>
      </c>
      <c r="K22" s="12"/>
      <c r="L22" s="12">
        <f>(J21-(B21+B22))/(B21+B22)</f>
        <v>-1</v>
      </c>
      <c r="M22">
        <v>0</v>
      </c>
      <c r="N22" s="12"/>
      <c r="O22" s="12">
        <f>(M21-(B21+B22))/(B21+B22)</f>
        <v>-1</v>
      </c>
      <c r="P22">
        <v>0</v>
      </c>
      <c r="Q22" s="12"/>
      <c r="R22" s="12">
        <f>(P22-(B22+B21))/(B21+B22)</f>
        <v>-1</v>
      </c>
      <c r="S22">
        <v>0</v>
      </c>
      <c r="U22" s="12">
        <f>(S22-(B22+B21))/(B21+B22)</f>
        <v>-1</v>
      </c>
      <c r="V22">
        <v>0</v>
      </c>
      <c r="W22" s="12">
        <f>(V22-($B22+$B21))/($B21+$B22)</f>
        <v>-1</v>
      </c>
      <c r="X22">
        <v>0</v>
      </c>
      <c r="Y22" s="12">
        <f>(X22-($B22+$B21))/($B21+$B22)</f>
        <v>-1</v>
      </c>
      <c r="Z22">
        <v>0</v>
      </c>
      <c r="AA22" s="12">
        <f>(Z22-($B22+$B21))/($B21+$B22)</f>
        <v>-1</v>
      </c>
      <c r="AB22">
        <v>0</v>
      </c>
    </row>
    <row r="23" spans="1:29" x14ac:dyDescent="0.2">
      <c r="A23" t="s">
        <v>6</v>
      </c>
      <c r="B23">
        <v>88</v>
      </c>
      <c r="C23">
        <v>91</v>
      </c>
      <c r="D23" s="12">
        <f>(C23-B23)/B23</f>
        <v>3.4090909090909088E-2</v>
      </c>
      <c r="E23">
        <v>0</v>
      </c>
      <c r="F23" s="12">
        <f>(E23-B23)/B23</f>
        <v>-1</v>
      </c>
      <c r="G23">
        <v>0</v>
      </c>
      <c r="H23" s="12"/>
      <c r="I23" s="12">
        <f>(G23-B23)/B23</f>
        <v>-1</v>
      </c>
      <c r="J23">
        <v>0</v>
      </c>
      <c r="K23" s="12"/>
      <c r="L23" s="12">
        <f>(J23-B23)/B23</f>
        <v>-1</v>
      </c>
      <c r="M23">
        <v>0</v>
      </c>
      <c r="N23" s="12"/>
      <c r="O23" s="12">
        <f>(M23-B23)/B23</f>
        <v>-1</v>
      </c>
      <c r="P23">
        <v>0</v>
      </c>
      <c r="Q23" s="12"/>
      <c r="R23" s="12">
        <f t="shared" ref="R23:R31" si="0">(P23-B23)/B23</f>
        <v>-1</v>
      </c>
      <c r="S23">
        <v>0</v>
      </c>
      <c r="U23" s="12">
        <f>(S23-B23)/B23</f>
        <v>-1</v>
      </c>
      <c r="V23">
        <v>0</v>
      </c>
      <c r="W23" s="12">
        <f>(V23-$B23)/$B23</f>
        <v>-1</v>
      </c>
      <c r="X23">
        <v>0</v>
      </c>
      <c r="Y23" s="12">
        <f>(X23-$B23)/$B23</f>
        <v>-1</v>
      </c>
      <c r="Z23">
        <v>0</v>
      </c>
      <c r="AA23" s="12">
        <f>(Z23-$B23)/$B23</f>
        <v>-1</v>
      </c>
      <c r="AB23">
        <v>0</v>
      </c>
    </row>
    <row r="24" spans="1:29" x14ac:dyDescent="0.2">
      <c r="A24" t="s">
        <v>14</v>
      </c>
      <c r="B24">
        <v>8</v>
      </c>
      <c r="C24">
        <v>21</v>
      </c>
      <c r="D24" s="12">
        <f>(C24-B24)/B24</f>
        <v>1.625</v>
      </c>
      <c r="E24">
        <v>70</v>
      </c>
      <c r="F24" s="12">
        <f>(E24-B24)/B24</f>
        <v>7.75</v>
      </c>
      <c r="G24">
        <v>63</v>
      </c>
      <c r="H24" s="12">
        <f t="shared" ref="H24:H32" si="1">(G24-E24)/E24</f>
        <v>-0.1</v>
      </c>
      <c r="I24" s="12">
        <f>(G24-B24)/B24</f>
        <v>6.875</v>
      </c>
      <c r="J24">
        <v>29</v>
      </c>
      <c r="K24" s="12">
        <f t="shared" ref="K24:K29" si="2">(J24-G24)/G24</f>
        <v>-0.53968253968253965</v>
      </c>
      <c r="L24" s="12">
        <f>(J24-B24)/B24</f>
        <v>2.625</v>
      </c>
      <c r="M24">
        <v>3</v>
      </c>
      <c r="N24" s="12">
        <f>(M24-J24)/J24</f>
        <v>-0.89655172413793105</v>
      </c>
      <c r="O24" s="12">
        <f>(M24-B24)/B24</f>
        <v>-0.625</v>
      </c>
      <c r="P24">
        <v>7</v>
      </c>
      <c r="Q24" s="12">
        <f t="shared" ref="Q24:Q31" si="3">(P24-M24)/M24</f>
        <v>1.3333333333333333</v>
      </c>
      <c r="R24" s="12">
        <f t="shared" si="0"/>
        <v>-0.125</v>
      </c>
      <c r="S24">
        <v>6</v>
      </c>
      <c r="T24" s="12">
        <f t="shared" ref="T24:T31" si="4">(S24-P24)/P24</f>
        <v>-0.14285714285714285</v>
      </c>
      <c r="U24" s="12">
        <f>(S24-B24)/B24</f>
        <v>-0.25</v>
      </c>
      <c r="V24">
        <v>9</v>
      </c>
      <c r="W24" s="12">
        <f>(V24-B24)/B24</f>
        <v>0.125</v>
      </c>
      <c r="X24">
        <v>3</v>
      </c>
      <c r="Y24" s="12">
        <f t="shared" ref="Y24:Y31" si="5">(X24-$B24)/$B24</f>
        <v>-0.625</v>
      </c>
      <c r="Z24">
        <v>0</v>
      </c>
      <c r="AA24" s="12">
        <f t="shared" ref="AA24:AC31" si="6">(Z24-$B24)/$B24</f>
        <v>-1</v>
      </c>
      <c r="AB24">
        <v>0</v>
      </c>
      <c r="AC24" s="12">
        <f t="shared" si="6"/>
        <v>-1</v>
      </c>
    </row>
    <row r="25" spans="1:29" x14ac:dyDescent="0.2">
      <c r="A25" t="s">
        <v>8</v>
      </c>
      <c r="B25">
        <v>4</v>
      </c>
      <c r="C25">
        <v>13</v>
      </c>
      <c r="D25" s="12">
        <f>(C25-B25)/B25</f>
        <v>2.25</v>
      </c>
      <c r="E25">
        <v>9</v>
      </c>
      <c r="F25" s="12">
        <f>(E25-B25)/B25</f>
        <v>1.25</v>
      </c>
      <c r="G25">
        <v>21</v>
      </c>
      <c r="H25" s="12">
        <f t="shared" si="1"/>
        <v>1.3333333333333333</v>
      </c>
      <c r="I25" s="12">
        <f>(G25-B25)/B25</f>
        <v>4.25</v>
      </c>
      <c r="J25">
        <v>32</v>
      </c>
      <c r="K25" s="12">
        <f t="shared" si="2"/>
        <v>0.52380952380952384</v>
      </c>
      <c r="L25" s="12">
        <f>(J25-B25)/B25</f>
        <v>7</v>
      </c>
      <c r="M25">
        <v>126</v>
      </c>
      <c r="N25" s="12">
        <f>(M25-J25)/J25</f>
        <v>2.9375</v>
      </c>
      <c r="O25" s="12">
        <f>(M25-B25)/B25</f>
        <v>30.5</v>
      </c>
      <c r="P25">
        <v>6</v>
      </c>
      <c r="Q25" s="12">
        <f t="shared" si="3"/>
        <v>-0.95238095238095233</v>
      </c>
      <c r="R25" s="12">
        <f t="shared" si="0"/>
        <v>0.5</v>
      </c>
      <c r="S25">
        <v>130</v>
      </c>
      <c r="T25" s="12">
        <f t="shared" si="4"/>
        <v>20.666666666666668</v>
      </c>
      <c r="U25" s="12">
        <f>(S25-B25)/B25</f>
        <v>31.5</v>
      </c>
      <c r="V25">
        <v>96</v>
      </c>
      <c r="W25" s="12">
        <f>(V25-B25)/B25</f>
        <v>23</v>
      </c>
      <c r="X25">
        <v>71</v>
      </c>
      <c r="Y25" s="12">
        <f t="shared" si="5"/>
        <v>16.75</v>
      </c>
      <c r="Z25">
        <v>62</v>
      </c>
      <c r="AA25" s="12">
        <f t="shared" si="6"/>
        <v>14.5</v>
      </c>
      <c r="AB25">
        <v>129</v>
      </c>
      <c r="AC25" s="12">
        <f t="shared" si="6"/>
        <v>31.25</v>
      </c>
    </row>
    <row r="26" spans="1:29" x14ac:dyDescent="0.2">
      <c r="A26" t="s">
        <v>9</v>
      </c>
      <c r="B26">
        <v>21</v>
      </c>
      <c r="C26">
        <v>89</v>
      </c>
      <c r="D26" s="12">
        <f>(C26-B26)/B26</f>
        <v>3.2380952380952381</v>
      </c>
      <c r="E26">
        <v>73</v>
      </c>
      <c r="F26" s="12">
        <f>(E26-B26)/B26</f>
        <v>2.4761904761904763</v>
      </c>
      <c r="G26">
        <v>81</v>
      </c>
      <c r="H26" s="12">
        <f t="shared" si="1"/>
        <v>0.1095890410958904</v>
      </c>
      <c r="I26" s="12">
        <f>(G26-B26)/B26</f>
        <v>2.8571428571428572</v>
      </c>
      <c r="J26">
        <v>56</v>
      </c>
      <c r="K26" s="12">
        <f t="shared" si="2"/>
        <v>-0.30864197530864196</v>
      </c>
      <c r="L26" s="12">
        <f>(J26-B26)/B26</f>
        <v>1.6666666666666667</v>
      </c>
      <c r="M26">
        <v>30</v>
      </c>
      <c r="N26" s="12">
        <f>(M26-J26)/J26</f>
        <v>-0.4642857142857143</v>
      </c>
      <c r="O26" s="12">
        <f>(M26-B26)/B26</f>
        <v>0.42857142857142855</v>
      </c>
      <c r="P26">
        <v>131</v>
      </c>
      <c r="Q26" s="12">
        <f t="shared" si="3"/>
        <v>3.3666666666666667</v>
      </c>
      <c r="R26" s="12">
        <f t="shared" si="0"/>
        <v>5.2380952380952381</v>
      </c>
      <c r="S26">
        <v>47</v>
      </c>
      <c r="T26" s="12">
        <f t="shared" si="4"/>
        <v>-0.64122137404580148</v>
      </c>
      <c r="U26" s="12">
        <f>(S26-B26)/B26</f>
        <v>1.2380952380952381</v>
      </c>
      <c r="V26">
        <v>81</v>
      </c>
      <c r="W26" s="12">
        <f>(V26-B26)/B26</f>
        <v>2.8571428571428572</v>
      </c>
      <c r="X26">
        <v>73</v>
      </c>
      <c r="Y26" s="12">
        <f t="shared" si="5"/>
        <v>2.4761904761904763</v>
      </c>
      <c r="Z26">
        <v>101</v>
      </c>
      <c r="AA26" s="12">
        <f t="shared" si="6"/>
        <v>3.8095238095238093</v>
      </c>
      <c r="AB26">
        <v>71</v>
      </c>
      <c r="AC26" s="12">
        <f t="shared" si="6"/>
        <v>2.3809523809523809</v>
      </c>
    </row>
    <row r="27" spans="1:29" x14ac:dyDescent="0.2">
      <c r="A27" t="s">
        <v>10</v>
      </c>
      <c r="B27">
        <v>87</v>
      </c>
      <c r="C27">
        <v>54</v>
      </c>
      <c r="D27" s="12">
        <f>(C27-B27)/B27</f>
        <v>-0.37931034482758619</v>
      </c>
      <c r="E27">
        <v>124</v>
      </c>
      <c r="F27" s="12">
        <f>(E27-B27)/B27</f>
        <v>0.42528735632183906</v>
      </c>
      <c r="G27">
        <v>117</v>
      </c>
      <c r="H27" s="12">
        <f t="shared" si="1"/>
        <v>-5.6451612903225805E-2</v>
      </c>
      <c r="I27" s="12">
        <f>(G27-B27)/B27</f>
        <v>0.34482758620689657</v>
      </c>
      <c r="J27">
        <v>150</v>
      </c>
      <c r="K27" s="12">
        <f t="shared" si="2"/>
        <v>0.28205128205128205</v>
      </c>
      <c r="L27" s="12">
        <f>(J27-B27)/B27</f>
        <v>0.72413793103448276</v>
      </c>
      <c r="M27">
        <v>140</v>
      </c>
      <c r="N27" s="12">
        <f>(M27-J27)/J27</f>
        <v>-6.6666666666666666E-2</v>
      </c>
      <c r="O27" s="12">
        <f>(M27-B27)/B27</f>
        <v>0.60919540229885061</v>
      </c>
      <c r="P27">
        <v>98</v>
      </c>
      <c r="Q27" s="12">
        <f t="shared" si="3"/>
        <v>-0.3</v>
      </c>
      <c r="R27" s="12">
        <f t="shared" si="0"/>
        <v>0.12643678160919541</v>
      </c>
      <c r="S27">
        <v>120</v>
      </c>
      <c r="T27" s="12">
        <f t="shared" si="4"/>
        <v>0.22448979591836735</v>
      </c>
      <c r="U27" s="12">
        <f>(S27-B27)/B27</f>
        <v>0.37931034482758619</v>
      </c>
      <c r="V27">
        <v>97</v>
      </c>
      <c r="W27" s="12">
        <f>(V27-B27)/B27</f>
        <v>0.11494252873563218</v>
      </c>
      <c r="X27">
        <v>106</v>
      </c>
      <c r="Y27" s="12">
        <f t="shared" si="5"/>
        <v>0.21839080459770116</v>
      </c>
      <c r="Z27">
        <v>65</v>
      </c>
      <c r="AA27" s="12">
        <f t="shared" si="6"/>
        <v>-0.25287356321839083</v>
      </c>
      <c r="AB27">
        <v>37</v>
      </c>
      <c r="AC27" s="12">
        <f t="shared" si="6"/>
        <v>-0.57471264367816088</v>
      </c>
    </row>
    <row r="28" spans="1:29" x14ac:dyDescent="0.2">
      <c r="A28" t="s">
        <v>11</v>
      </c>
      <c r="B28">
        <v>0</v>
      </c>
      <c r="C28">
        <v>2</v>
      </c>
      <c r="D28" s="12"/>
      <c r="E28">
        <v>13</v>
      </c>
      <c r="F28" s="12"/>
      <c r="G28">
        <v>4</v>
      </c>
      <c r="H28" s="12">
        <f t="shared" si="1"/>
        <v>-0.69230769230769229</v>
      </c>
      <c r="I28" s="12"/>
      <c r="J28">
        <v>8</v>
      </c>
      <c r="K28" s="12">
        <f>(J28-(G28+G29))/(G28+G29)</f>
        <v>0.6</v>
      </c>
      <c r="L28" s="12"/>
      <c r="M28">
        <v>28</v>
      </c>
      <c r="N28" s="12">
        <f>(M28-J28)/J28</f>
        <v>2.5</v>
      </c>
      <c r="O28" s="12"/>
      <c r="P28">
        <v>3</v>
      </c>
      <c r="Q28" s="12">
        <f t="shared" si="3"/>
        <v>-0.8928571428571429</v>
      </c>
      <c r="R28" s="12"/>
      <c r="S28">
        <v>6</v>
      </c>
      <c r="T28" s="12">
        <f t="shared" si="4"/>
        <v>1</v>
      </c>
      <c r="U28" s="12"/>
      <c r="V28">
        <v>8</v>
      </c>
      <c r="W28" s="12"/>
      <c r="X28">
        <v>10</v>
      </c>
      <c r="Y28" s="12"/>
      <c r="Z28">
        <v>7</v>
      </c>
      <c r="AA28" s="12"/>
      <c r="AB28">
        <v>10</v>
      </c>
      <c r="AC28" s="12"/>
    </row>
    <row r="29" spans="1:29" x14ac:dyDescent="0.2">
      <c r="A29" t="s">
        <v>155</v>
      </c>
      <c r="D29" s="12"/>
      <c r="F29" s="12"/>
      <c r="G29">
        <v>1</v>
      </c>
      <c r="H29" s="12"/>
      <c r="I29" s="12"/>
      <c r="J29">
        <v>0</v>
      </c>
      <c r="K29" s="12">
        <f t="shared" si="2"/>
        <v>-1</v>
      </c>
      <c r="L29" s="12"/>
      <c r="M29">
        <v>0</v>
      </c>
      <c r="N29" s="12"/>
      <c r="O29" s="12"/>
      <c r="P29">
        <v>0</v>
      </c>
      <c r="Q29" s="12"/>
      <c r="R29" s="12"/>
      <c r="S29">
        <v>0</v>
      </c>
      <c r="T29" s="12"/>
      <c r="U29" s="12"/>
      <c r="V29">
        <v>0</v>
      </c>
      <c r="W29" s="12"/>
      <c r="X29">
        <v>0</v>
      </c>
      <c r="Y29" s="12"/>
      <c r="Z29">
        <v>0</v>
      </c>
      <c r="AA29" s="12"/>
      <c r="AB29">
        <v>0</v>
      </c>
      <c r="AC29" s="12"/>
    </row>
    <row r="30" spans="1:29" x14ac:dyDescent="0.2">
      <c r="A30" t="s">
        <v>13</v>
      </c>
      <c r="B30">
        <v>0</v>
      </c>
      <c r="C30">
        <v>0</v>
      </c>
      <c r="D30" s="12"/>
      <c r="E30">
        <v>0</v>
      </c>
      <c r="F30" s="12"/>
      <c r="G30">
        <v>0</v>
      </c>
      <c r="H30" s="12"/>
      <c r="I30" s="12"/>
      <c r="J30">
        <v>0</v>
      </c>
      <c r="K30" s="12"/>
      <c r="L30" s="12"/>
      <c r="M30">
        <v>0</v>
      </c>
      <c r="N30" s="12"/>
      <c r="O30" s="12"/>
      <c r="P30">
        <v>0</v>
      </c>
      <c r="Q30" s="12"/>
      <c r="R30" s="12"/>
      <c r="S30">
        <v>0</v>
      </c>
      <c r="T30" s="12"/>
      <c r="U30" s="12"/>
      <c r="V30">
        <v>0</v>
      </c>
      <c r="W30" s="12"/>
      <c r="X30">
        <v>0</v>
      </c>
      <c r="Y30" s="12"/>
      <c r="Z30">
        <v>0</v>
      </c>
      <c r="AA30" s="12"/>
      <c r="AB30">
        <v>0</v>
      </c>
      <c r="AC30" s="12"/>
    </row>
    <row r="31" spans="1:29" x14ac:dyDescent="0.2">
      <c r="A31" t="s">
        <v>12</v>
      </c>
      <c r="B31">
        <v>1</v>
      </c>
      <c r="C31">
        <v>4</v>
      </c>
      <c r="D31" s="12">
        <f>(C31-B31)/B31</f>
        <v>3</v>
      </c>
      <c r="E31">
        <v>4</v>
      </c>
      <c r="F31" s="12">
        <f>(E31-B31)/B31</f>
        <v>3</v>
      </c>
      <c r="G31">
        <v>7</v>
      </c>
      <c r="H31" s="12">
        <f>(G31-E31)/E31</f>
        <v>0.75</v>
      </c>
      <c r="I31" s="12">
        <f>(G31-B31)/B31</f>
        <v>6</v>
      </c>
      <c r="J31">
        <v>2</v>
      </c>
      <c r="K31" s="12">
        <f>(J31-G31)/G31</f>
        <v>-0.7142857142857143</v>
      </c>
      <c r="L31" s="12">
        <f>(J31-B31)/B31</f>
        <v>1</v>
      </c>
      <c r="M31">
        <v>1</v>
      </c>
      <c r="N31" s="12">
        <f>(M31-J31)/J31</f>
        <v>-0.5</v>
      </c>
      <c r="O31" s="12">
        <f>(M31-B31)/B31</f>
        <v>0</v>
      </c>
      <c r="P31">
        <v>5</v>
      </c>
      <c r="Q31" s="12">
        <f t="shared" si="3"/>
        <v>4</v>
      </c>
      <c r="R31" s="12">
        <f t="shared" si="0"/>
        <v>4</v>
      </c>
      <c r="S31">
        <v>7</v>
      </c>
      <c r="T31" s="12">
        <f t="shared" si="4"/>
        <v>0.4</v>
      </c>
      <c r="U31" s="12">
        <f>(S31-B31)/B31</f>
        <v>6</v>
      </c>
      <c r="V31">
        <v>9</v>
      </c>
      <c r="W31" s="12">
        <f>(V31-B31)/B31</f>
        <v>8</v>
      </c>
      <c r="X31">
        <v>8</v>
      </c>
      <c r="Y31" s="12">
        <f t="shared" si="5"/>
        <v>7</v>
      </c>
      <c r="Z31">
        <v>11</v>
      </c>
      <c r="AA31" s="12">
        <f t="shared" si="6"/>
        <v>10</v>
      </c>
      <c r="AB31">
        <v>15</v>
      </c>
      <c r="AC31" s="12">
        <f t="shared" si="6"/>
        <v>14</v>
      </c>
    </row>
    <row r="32" spans="1:29" x14ac:dyDescent="0.2">
      <c r="A32" t="s">
        <v>127</v>
      </c>
      <c r="B32">
        <v>0</v>
      </c>
      <c r="C32">
        <v>0</v>
      </c>
      <c r="D32" s="12"/>
      <c r="E32">
        <v>1</v>
      </c>
      <c r="F32" s="12"/>
      <c r="G32">
        <v>0</v>
      </c>
      <c r="H32" s="12">
        <f t="shared" si="1"/>
        <v>-1</v>
      </c>
      <c r="I32" s="12"/>
      <c r="J32">
        <v>0</v>
      </c>
      <c r="K32" s="12"/>
      <c r="L32" s="12"/>
      <c r="M32">
        <v>0</v>
      </c>
      <c r="N32" s="12"/>
      <c r="O32" s="12"/>
      <c r="P32">
        <v>0</v>
      </c>
      <c r="Q32" s="12"/>
      <c r="R32" s="12"/>
      <c r="S32">
        <v>0</v>
      </c>
      <c r="V32">
        <v>0</v>
      </c>
      <c r="X32">
        <v>4</v>
      </c>
      <c r="Y32" s="12"/>
      <c r="Z32">
        <v>28</v>
      </c>
      <c r="AB32">
        <v>15</v>
      </c>
      <c r="AC32" s="12"/>
    </row>
    <row r="33" spans="1:34" x14ac:dyDescent="0.2">
      <c r="A33" t="s">
        <v>98</v>
      </c>
      <c r="D33" s="12"/>
      <c r="F33" s="12"/>
      <c r="H33" s="12"/>
      <c r="I33" s="12"/>
      <c r="K33" s="12"/>
      <c r="L33" s="12"/>
      <c r="N33" s="12"/>
      <c r="O33" s="12"/>
      <c r="Q33" s="12"/>
      <c r="R33" s="12"/>
      <c r="X33">
        <v>8</v>
      </c>
      <c r="Y33" s="12"/>
      <c r="Z33">
        <v>4</v>
      </c>
      <c r="AB33">
        <v>5</v>
      </c>
      <c r="AC33" s="12"/>
    </row>
    <row r="34" spans="1:34" x14ac:dyDescent="0.2">
      <c r="D34" s="12"/>
      <c r="F34" s="12"/>
      <c r="H34" s="12"/>
      <c r="I34" s="12"/>
    </row>
    <row r="35" spans="1:34" x14ac:dyDescent="0.2">
      <c r="A35" t="s">
        <v>54</v>
      </c>
      <c r="J35">
        <f>SUM(J21:J32)</f>
        <v>277</v>
      </c>
      <c r="M35">
        <f>SUM(M21:M32)</f>
        <v>328</v>
      </c>
      <c r="P35">
        <v>250</v>
      </c>
      <c r="S35">
        <v>317</v>
      </c>
      <c r="V35">
        <v>301</v>
      </c>
      <c r="X35">
        <v>283</v>
      </c>
      <c r="Z35">
        <v>280</v>
      </c>
      <c r="AB35">
        <v>288</v>
      </c>
    </row>
    <row r="37" spans="1:34" x14ac:dyDescent="0.2">
      <c r="A37" s="17">
        <v>2006</v>
      </c>
      <c r="E37" s="17">
        <v>2007</v>
      </c>
      <c r="H37" s="17">
        <v>2008</v>
      </c>
      <c r="K37" s="17">
        <v>2009</v>
      </c>
      <c r="M37" s="17"/>
      <c r="N37" s="17">
        <v>2010</v>
      </c>
      <c r="P37" s="17">
        <v>2011</v>
      </c>
      <c r="S37" s="17">
        <v>2012</v>
      </c>
      <c r="U37" s="17">
        <v>2013</v>
      </c>
      <c r="X37" s="17">
        <v>2014</v>
      </c>
      <c r="AA37" s="17">
        <v>2015</v>
      </c>
      <c r="AD37" s="17">
        <v>2016</v>
      </c>
      <c r="AF37" s="17">
        <v>2017</v>
      </c>
      <c r="AH37" s="30"/>
    </row>
    <row r="38" spans="1:34" x14ac:dyDescent="0.2">
      <c r="A38" s="16" t="s">
        <v>74</v>
      </c>
      <c r="B38" s="16"/>
      <c r="C38" s="16"/>
      <c r="D38" s="16"/>
      <c r="E38" s="16"/>
      <c r="F38" s="16"/>
      <c r="G38" s="16"/>
      <c r="H38" s="16"/>
      <c r="I38" s="16"/>
      <c r="J38" s="16"/>
      <c r="K38" s="16"/>
      <c r="L38" s="16"/>
      <c r="M38" s="16"/>
      <c r="N38" s="16"/>
      <c r="O38" s="16"/>
      <c r="P38" s="16"/>
      <c r="Q38" s="16"/>
      <c r="R38" s="16"/>
      <c r="S38" s="16"/>
      <c r="T38" s="16"/>
      <c r="U38" s="16"/>
      <c r="V38" s="16"/>
      <c r="W38" s="16"/>
      <c r="X38" s="16"/>
      <c r="Y38" s="16"/>
      <c r="Z38" s="27"/>
      <c r="AA38" s="16"/>
      <c r="AB38" s="16"/>
      <c r="AC38" s="16"/>
      <c r="AH38" s="30"/>
    </row>
    <row r="39" spans="1:34" x14ac:dyDescent="0.2">
      <c r="A39" s="14">
        <v>0</v>
      </c>
      <c r="B39" t="s">
        <v>67</v>
      </c>
      <c r="C39" t="s">
        <v>66</v>
      </c>
      <c r="E39" s="24" t="s">
        <v>64</v>
      </c>
      <c r="F39" s="22" t="s">
        <v>66</v>
      </c>
      <c r="H39" s="24" t="s">
        <v>68</v>
      </c>
      <c r="I39" s="26" t="s">
        <v>66</v>
      </c>
      <c r="J39" s="29"/>
      <c r="K39" s="22" t="s">
        <v>63</v>
      </c>
      <c r="L39" s="22" t="s">
        <v>66</v>
      </c>
      <c r="M39" s="22"/>
      <c r="N39" s="50" t="s">
        <v>66</v>
      </c>
      <c r="O39" s="30"/>
      <c r="P39" s="86" t="s">
        <v>63</v>
      </c>
      <c r="Q39" s="86" t="s">
        <v>66</v>
      </c>
      <c r="R39" s="30"/>
      <c r="S39" s="86" t="s">
        <v>66</v>
      </c>
      <c r="U39" s="101" t="s">
        <v>63</v>
      </c>
      <c r="V39" s="85" t="s">
        <v>66</v>
      </c>
      <c r="W39" s="30"/>
      <c r="X39" s="22" t="s">
        <v>66</v>
      </c>
      <c r="Y39" s="22" t="s">
        <v>63</v>
      </c>
      <c r="Z39" s="29"/>
      <c r="AA39" s="22" t="s">
        <v>66</v>
      </c>
      <c r="AD39" s="24" t="s">
        <v>66</v>
      </c>
      <c r="AE39" s="29" t="s">
        <v>63</v>
      </c>
      <c r="AF39" s="24" t="s">
        <v>63</v>
      </c>
      <c r="AG39" s="26"/>
      <c r="AH39" s="29"/>
    </row>
    <row r="40" spans="1:34" x14ac:dyDescent="0.2">
      <c r="A40">
        <v>0.5</v>
      </c>
      <c r="B40" t="s">
        <v>67</v>
      </c>
      <c r="C40" t="s">
        <v>66</v>
      </c>
      <c r="E40" s="25" t="s">
        <v>62</v>
      </c>
      <c r="H40" s="25" t="s">
        <v>66</v>
      </c>
      <c r="I40" s="27"/>
      <c r="J40" s="30"/>
      <c r="K40" t="s">
        <v>66</v>
      </c>
      <c r="N40" s="25" t="s">
        <v>66</v>
      </c>
      <c r="O40" s="30"/>
      <c r="P40" s="36" t="s">
        <v>62</v>
      </c>
      <c r="R40" s="30"/>
      <c r="S40" s="36" t="s">
        <v>62</v>
      </c>
      <c r="U40" s="101" t="s">
        <v>63</v>
      </c>
      <c r="V40" s="85" t="s">
        <v>66</v>
      </c>
      <c r="W40" s="30"/>
      <c r="X40" s="22" t="s">
        <v>66</v>
      </c>
      <c r="Z40" s="30"/>
      <c r="AA40" t="s">
        <v>66</v>
      </c>
      <c r="AB40" t="s">
        <v>63</v>
      </c>
      <c r="AD40" s="25" t="s">
        <v>62</v>
      </c>
      <c r="AE40" s="30"/>
      <c r="AF40" s="22" t="s">
        <v>62</v>
      </c>
      <c r="AH40" s="30"/>
    </row>
    <row r="41" spans="1:34" x14ac:dyDescent="0.2">
      <c r="A41" s="14">
        <v>1</v>
      </c>
      <c r="B41" t="s">
        <v>66</v>
      </c>
      <c r="E41" s="25" t="s">
        <v>62</v>
      </c>
      <c r="H41" s="25" t="s">
        <v>66</v>
      </c>
      <c r="I41" s="27"/>
      <c r="J41" s="30"/>
      <c r="K41" t="s">
        <v>66</v>
      </c>
      <c r="N41" s="25" t="s">
        <v>66</v>
      </c>
      <c r="O41" s="30"/>
      <c r="P41" s="36" t="s">
        <v>63</v>
      </c>
      <c r="Q41" s="36" t="s">
        <v>66</v>
      </c>
      <c r="R41" s="30"/>
      <c r="S41" s="85" t="s">
        <v>66</v>
      </c>
      <c r="U41" s="101" t="s">
        <v>63</v>
      </c>
      <c r="V41" s="85" t="s">
        <v>66</v>
      </c>
      <c r="W41" s="30"/>
      <c r="X41" s="22" t="s">
        <v>66</v>
      </c>
      <c r="Z41" s="30"/>
      <c r="AA41" t="s">
        <v>66</v>
      </c>
      <c r="AD41" s="25" t="s">
        <v>62</v>
      </c>
      <c r="AE41" s="30"/>
      <c r="AF41" t="s">
        <v>63</v>
      </c>
      <c r="AH41" s="30"/>
    </row>
    <row r="42" spans="1:34" x14ac:dyDescent="0.2">
      <c r="A42" s="14">
        <v>1.5</v>
      </c>
      <c r="B42" t="s">
        <v>66</v>
      </c>
      <c r="E42" s="25" t="s">
        <v>66</v>
      </c>
      <c r="H42" s="25" t="s">
        <v>66</v>
      </c>
      <c r="I42" s="27" t="s">
        <v>71</v>
      </c>
      <c r="J42" s="30"/>
      <c r="K42" t="s">
        <v>66</v>
      </c>
      <c r="N42" s="25" t="s">
        <v>66</v>
      </c>
      <c r="O42" s="30"/>
      <c r="P42" s="85" t="s">
        <v>66</v>
      </c>
      <c r="R42" s="30"/>
      <c r="S42" s="85" t="s">
        <v>66</v>
      </c>
      <c r="U42" s="101" t="s">
        <v>63</v>
      </c>
      <c r="V42" s="85" t="s">
        <v>66</v>
      </c>
      <c r="W42" s="30"/>
      <c r="X42" s="22" t="s">
        <v>66</v>
      </c>
      <c r="Y42" s="22" t="s">
        <v>63</v>
      </c>
      <c r="Z42" s="30"/>
      <c r="AA42" s="22" t="s">
        <v>62</v>
      </c>
      <c r="AD42" s="25" t="s">
        <v>66</v>
      </c>
      <c r="AE42" s="30" t="s">
        <v>63</v>
      </c>
      <c r="AF42" s="22" t="s">
        <v>63</v>
      </c>
      <c r="AH42" s="30"/>
    </row>
    <row r="43" spans="1:34" x14ac:dyDescent="0.2">
      <c r="A43" s="14">
        <v>2</v>
      </c>
      <c r="B43" t="s">
        <v>66</v>
      </c>
      <c r="E43" s="25" t="s">
        <v>63</v>
      </c>
      <c r="H43" s="25" t="s">
        <v>66</v>
      </c>
      <c r="I43" s="27"/>
      <c r="J43" s="30"/>
      <c r="K43" t="s">
        <v>66</v>
      </c>
      <c r="N43" s="25" t="s">
        <v>66</v>
      </c>
      <c r="O43" s="30"/>
      <c r="P43" s="85" t="s">
        <v>63</v>
      </c>
      <c r="R43" s="30"/>
      <c r="S43" s="86" t="s">
        <v>62</v>
      </c>
      <c r="U43" s="101" t="s">
        <v>63</v>
      </c>
      <c r="V43" s="85" t="s">
        <v>66</v>
      </c>
      <c r="W43" s="30"/>
      <c r="X43" s="22" t="s">
        <v>63</v>
      </c>
      <c r="Z43" s="30"/>
      <c r="AA43" s="22" t="s">
        <v>66</v>
      </c>
      <c r="AB43" t="s">
        <v>63</v>
      </c>
      <c r="AC43" t="s">
        <v>99</v>
      </c>
      <c r="AD43" s="25" t="s">
        <v>99</v>
      </c>
      <c r="AE43" s="30"/>
      <c r="AF43" s="22" t="s">
        <v>63</v>
      </c>
      <c r="AH43" s="30"/>
    </row>
    <row r="44" spans="1:34" x14ac:dyDescent="0.2">
      <c r="A44" s="14">
        <v>2.5</v>
      </c>
      <c r="B44" t="s">
        <v>66</v>
      </c>
      <c r="E44" s="25" t="s">
        <v>66</v>
      </c>
      <c r="H44" s="25" t="s">
        <v>66</v>
      </c>
      <c r="I44" s="27"/>
      <c r="J44" s="30"/>
      <c r="K44" t="s">
        <v>66</v>
      </c>
      <c r="L44" t="s">
        <v>71</v>
      </c>
      <c r="N44" s="25" t="s">
        <v>66</v>
      </c>
      <c r="O44" s="30" t="s">
        <v>71</v>
      </c>
      <c r="P44" s="86" t="s">
        <v>66</v>
      </c>
      <c r="R44" s="30"/>
      <c r="S44" s="85" t="s">
        <v>66</v>
      </c>
      <c r="U44" s="101" t="s">
        <v>63</v>
      </c>
      <c r="V44" s="85"/>
      <c r="W44" s="30"/>
      <c r="X44" s="22" t="s">
        <v>66</v>
      </c>
      <c r="Y44" t="s">
        <v>63</v>
      </c>
      <c r="Z44" s="30"/>
      <c r="AA44" s="22" t="s">
        <v>66</v>
      </c>
      <c r="AD44" s="25" t="s">
        <v>63</v>
      </c>
      <c r="AE44" s="30"/>
      <c r="AF44" s="22" t="s">
        <v>62</v>
      </c>
      <c r="AH44" s="30"/>
    </row>
    <row r="45" spans="1:34" x14ac:dyDescent="0.2">
      <c r="A45" s="14">
        <v>3</v>
      </c>
      <c r="B45" t="s">
        <v>66</v>
      </c>
      <c r="C45" t="s">
        <v>71</v>
      </c>
      <c r="E45" s="25" t="s">
        <v>66</v>
      </c>
      <c r="H45" s="25" t="s">
        <v>66</v>
      </c>
      <c r="I45" s="27"/>
      <c r="J45" s="30"/>
      <c r="K45" t="s">
        <v>66</v>
      </c>
      <c r="L45" t="s">
        <v>71</v>
      </c>
      <c r="N45" s="25" t="s">
        <v>66</v>
      </c>
      <c r="O45" s="30"/>
      <c r="P45" s="86" t="s">
        <v>63</v>
      </c>
      <c r="Q45" s="86" t="s">
        <v>66</v>
      </c>
      <c r="R45" s="30"/>
      <c r="S45" s="85" t="s">
        <v>66</v>
      </c>
      <c r="U45" s="101" t="s">
        <v>63</v>
      </c>
      <c r="V45" s="85" t="s">
        <v>66</v>
      </c>
      <c r="W45" s="30"/>
      <c r="X45" s="22" t="s">
        <v>62</v>
      </c>
      <c r="Z45" s="30"/>
      <c r="AA45" s="22" t="s">
        <v>66</v>
      </c>
      <c r="AB45" t="s">
        <v>63</v>
      </c>
      <c r="AD45" s="25" t="s">
        <v>62</v>
      </c>
      <c r="AE45" s="30"/>
      <c r="AF45" s="22" t="s">
        <v>63</v>
      </c>
      <c r="AG45" s="22" t="s">
        <v>66</v>
      </c>
      <c r="AH45" s="30"/>
    </row>
    <row r="46" spans="1:34" x14ac:dyDescent="0.2">
      <c r="A46" s="14">
        <v>3.5</v>
      </c>
      <c r="B46" t="s">
        <v>66</v>
      </c>
      <c r="E46" s="25" t="s">
        <v>63</v>
      </c>
      <c r="H46" s="25" t="s">
        <v>71</v>
      </c>
      <c r="I46" s="27" t="s">
        <v>66</v>
      </c>
      <c r="J46" s="30"/>
      <c r="K46" t="s">
        <v>66</v>
      </c>
      <c r="N46" s="25" t="s">
        <v>66</v>
      </c>
      <c r="O46" s="30"/>
      <c r="P46" s="86" t="s">
        <v>63</v>
      </c>
      <c r="Q46" s="36" t="s">
        <v>66</v>
      </c>
      <c r="R46" s="30"/>
      <c r="S46" s="85" t="s">
        <v>66</v>
      </c>
      <c r="U46" s="101" t="s">
        <v>63</v>
      </c>
      <c r="V46" s="85" t="s">
        <v>66</v>
      </c>
      <c r="W46" s="30"/>
      <c r="X46" s="22" t="s">
        <v>66</v>
      </c>
      <c r="Y46" s="22" t="s">
        <v>63</v>
      </c>
      <c r="Z46" s="30"/>
      <c r="AA46" s="22" t="s">
        <v>66</v>
      </c>
      <c r="AD46" s="25" t="s">
        <v>66</v>
      </c>
      <c r="AE46" s="30"/>
      <c r="AF46" s="22" t="s">
        <v>63</v>
      </c>
      <c r="AH46" s="30"/>
    </row>
    <row r="47" spans="1:34" x14ac:dyDescent="0.2">
      <c r="A47" s="14">
        <v>4</v>
      </c>
      <c r="B47" t="s">
        <v>67</v>
      </c>
      <c r="C47" t="s">
        <v>66</v>
      </c>
      <c r="E47" s="25" t="s">
        <v>66</v>
      </c>
      <c r="H47" s="25" t="s">
        <v>71</v>
      </c>
      <c r="I47" s="27" t="s">
        <v>66</v>
      </c>
      <c r="J47" s="30"/>
      <c r="K47" t="s">
        <v>66</v>
      </c>
      <c r="N47" s="25" t="s">
        <v>66</v>
      </c>
      <c r="O47" s="30"/>
      <c r="P47" s="86" t="s">
        <v>66</v>
      </c>
      <c r="R47" s="30"/>
      <c r="S47" s="85" t="s">
        <v>66</v>
      </c>
      <c r="U47" s="101" t="s">
        <v>66</v>
      </c>
      <c r="V47" s="85"/>
      <c r="W47" s="30"/>
      <c r="X47" s="22" t="s">
        <v>66</v>
      </c>
      <c r="Y47" s="22" t="s">
        <v>63</v>
      </c>
      <c r="Z47" s="30"/>
      <c r="AA47" s="22" t="s">
        <v>66</v>
      </c>
      <c r="AB47" s="22" t="s">
        <v>63</v>
      </c>
      <c r="AD47" s="25" t="s">
        <v>66</v>
      </c>
      <c r="AE47" s="30"/>
      <c r="AF47" s="22" t="s">
        <v>63</v>
      </c>
      <c r="AH47" s="30"/>
    </row>
    <row r="48" spans="1:34" x14ac:dyDescent="0.2">
      <c r="A48" s="14">
        <v>4.5</v>
      </c>
      <c r="B48" t="s">
        <v>71</v>
      </c>
      <c r="C48" t="s">
        <v>66</v>
      </c>
      <c r="E48" s="25" t="s">
        <v>66</v>
      </c>
      <c r="H48" s="25" t="s">
        <v>66</v>
      </c>
      <c r="I48" s="27" t="s">
        <v>68</v>
      </c>
      <c r="J48" s="30"/>
      <c r="K48" t="s">
        <v>66</v>
      </c>
      <c r="L48" t="s">
        <v>71</v>
      </c>
      <c r="N48" s="25" t="s">
        <v>71</v>
      </c>
      <c r="O48" s="30"/>
      <c r="P48" s="86" t="s">
        <v>66</v>
      </c>
      <c r="R48" s="30"/>
      <c r="S48" s="85" t="s">
        <v>66</v>
      </c>
      <c r="U48" s="101" t="s">
        <v>71</v>
      </c>
      <c r="V48" s="85" t="s">
        <v>63</v>
      </c>
      <c r="W48" s="30"/>
      <c r="X48" s="22" t="s">
        <v>66</v>
      </c>
      <c r="Y48" s="22" t="s">
        <v>63</v>
      </c>
      <c r="Z48" s="49" t="s">
        <v>71</v>
      </c>
      <c r="AA48" s="22" t="s">
        <v>66</v>
      </c>
      <c r="AD48" s="25" t="s">
        <v>63</v>
      </c>
      <c r="AE48" s="30"/>
      <c r="AF48" s="22" t="s">
        <v>63</v>
      </c>
      <c r="AH48" s="30"/>
    </row>
    <row r="49" spans="1:34" x14ac:dyDescent="0.2">
      <c r="A49" s="14">
        <v>5</v>
      </c>
      <c r="B49" t="s">
        <v>66</v>
      </c>
      <c r="E49" s="25" t="s">
        <v>66</v>
      </c>
      <c r="H49" s="25" t="s">
        <v>71</v>
      </c>
      <c r="I49" s="27" t="s">
        <v>66</v>
      </c>
      <c r="J49" s="30"/>
      <c r="K49" t="s">
        <v>62</v>
      </c>
      <c r="N49" s="25" t="s">
        <v>66</v>
      </c>
      <c r="O49" s="30"/>
      <c r="P49" s="86" t="s">
        <v>62</v>
      </c>
      <c r="R49" s="30"/>
      <c r="S49" s="85" t="s">
        <v>66</v>
      </c>
      <c r="U49" s="101" t="s">
        <v>66</v>
      </c>
      <c r="V49" s="27"/>
      <c r="W49" s="30"/>
      <c r="X49" s="22" t="s">
        <v>62</v>
      </c>
      <c r="Z49" s="30"/>
      <c r="AA49" s="22" t="s">
        <v>66</v>
      </c>
      <c r="AB49" t="s">
        <v>99</v>
      </c>
      <c r="AD49" s="25" t="s">
        <v>66</v>
      </c>
      <c r="AE49" s="30"/>
      <c r="AF49" s="22" t="s">
        <v>66</v>
      </c>
      <c r="AH49" s="30"/>
    </row>
    <row r="50" spans="1:34" x14ac:dyDescent="0.2">
      <c r="A50" s="14">
        <v>5.5</v>
      </c>
      <c r="B50" t="s">
        <v>66</v>
      </c>
      <c r="E50" s="25" t="s">
        <v>65</v>
      </c>
      <c r="H50" s="25" t="s">
        <v>71</v>
      </c>
      <c r="I50" s="27" t="s">
        <v>66</v>
      </c>
      <c r="J50" s="30"/>
      <c r="K50" t="s">
        <v>66</v>
      </c>
      <c r="N50" s="25" t="s">
        <v>66</v>
      </c>
      <c r="O50" s="30"/>
      <c r="P50" s="86" t="s">
        <v>66</v>
      </c>
      <c r="R50" s="30"/>
      <c r="S50" s="85" t="s">
        <v>62</v>
      </c>
      <c r="U50" s="101" t="s">
        <v>71</v>
      </c>
      <c r="V50" s="110" t="s">
        <v>63</v>
      </c>
      <c r="W50" s="30"/>
      <c r="X50" s="22" t="s">
        <v>66</v>
      </c>
      <c r="Y50" s="22" t="s">
        <v>63</v>
      </c>
      <c r="Z50" s="30"/>
      <c r="AA50" s="22" t="s">
        <v>62</v>
      </c>
      <c r="AD50" s="25" t="s">
        <v>62</v>
      </c>
      <c r="AE50" s="30"/>
      <c r="AF50" s="22" t="s">
        <v>63</v>
      </c>
      <c r="AH50" s="30"/>
    </row>
    <row r="51" spans="1:34" x14ac:dyDescent="0.2">
      <c r="A51" s="14">
        <v>6</v>
      </c>
      <c r="B51" t="s">
        <v>67</v>
      </c>
      <c r="C51" t="s">
        <v>66</v>
      </c>
      <c r="E51" s="25" t="s">
        <v>66</v>
      </c>
      <c r="H51" s="25" t="s">
        <v>62</v>
      </c>
      <c r="I51" s="27"/>
      <c r="J51" s="30"/>
      <c r="K51" t="s">
        <v>71</v>
      </c>
      <c r="N51" s="25" t="s">
        <v>66</v>
      </c>
      <c r="O51" s="30"/>
      <c r="P51" s="86" t="s">
        <v>66</v>
      </c>
      <c r="R51" s="30"/>
      <c r="S51" s="85" t="s">
        <v>66</v>
      </c>
      <c r="U51" s="101" t="s">
        <v>63</v>
      </c>
      <c r="V51" s="110" t="s">
        <v>66</v>
      </c>
      <c r="W51" s="30"/>
      <c r="X51" s="22" t="s">
        <v>66</v>
      </c>
      <c r="Z51" s="30"/>
      <c r="AA51" s="22" t="s">
        <v>63</v>
      </c>
      <c r="AD51" s="25" t="s">
        <v>62</v>
      </c>
      <c r="AE51" s="30"/>
      <c r="AF51" s="22" t="s">
        <v>63</v>
      </c>
      <c r="AG51" t="s">
        <v>66</v>
      </c>
      <c r="AH51" s="30"/>
    </row>
    <row r="52" spans="1:34" x14ac:dyDescent="0.2">
      <c r="A52" s="14">
        <v>6.5</v>
      </c>
      <c r="B52" t="s">
        <v>67</v>
      </c>
      <c r="C52" t="s">
        <v>66</v>
      </c>
      <c r="E52" s="25" t="s">
        <v>66</v>
      </c>
      <c r="H52" s="25" t="s">
        <v>66</v>
      </c>
      <c r="I52" s="27"/>
      <c r="J52" s="30"/>
      <c r="K52" t="s">
        <v>71</v>
      </c>
      <c r="L52" t="s">
        <v>66</v>
      </c>
      <c r="N52" s="25" t="s">
        <v>66</v>
      </c>
      <c r="O52" s="30"/>
      <c r="P52" s="86" t="s">
        <v>66</v>
      </c>
      <c r="R52" s="30"/>
      <c r="S52" s="85" t="s">
        <v>66</v>
      </c>
      <c r="U52" s="101" t="s">
        <v>63</v>
      </c>
      <c r="V52" s="110" t="s">
        <v>66</v>
      </c>
      <c r="W52" s="30"/>
      <c r="X52" s="22" t="s">
        <v>66</v>
      </c>
      <c r="Y52" s="22" t="s">
        <v>63</v>
      </c>
      <c r="Z52" s="49" t="s">
        <v>71</v>
      </c>
      <c r="AA52" s="22" t="s">
        <v>66</v>
      </c>
      <c r="AB52" s="22" t="s">
        <v>63</v>
      </c>
      <c r="AD52" s="25" t="s">
        <v>62</v>
      </c>
      <c r="AE52" s="30"/>
      <c r="AF52" s="22" t="s">
        <v>62</v>
      </c>
      <c r="AH52" s="30"/>
    </row>
    <row r="53" spans="1:34" x14ac:dyDescent="0.2">
      <c r="A53" s="14">
        <v>7</v>
      </c>
      <c r="B53" t="s">
        <v>67</v>
      </c>
      <c r="C53" t="s">
        <v>66</v>
      </c>
      <c r="E53" s="25" t="s">
        <v>62</v>
      </c>
      <c r="H53" s="25" t="s">
        <v>66</v>
      </c>
      <c r="I53" s="27"/>
      <c r="J53" s="30"/>
      <c r="K53" t="s">
        <v>66</v>
      </c>
      <c r="N53" s="25" t="s">
        <v>66</v>
      </c>
      <c r="O53" s="30"/>
      <c r="P53" s="86" t="s">
        <v>66</v>
      </c>
      <c r="R53" s="30"/>
      <c r="S53" s="85" t="s">
        <v>62</v>
      </c>
      <c r="U53" s="101" t="s">
        <v>63</v>
      </c>
      <c r="V53" s="110" t="s">
        <v>66</v>
      </c>
      <c r="W53" s="30"/>
      <c r="X53" s="22" t="s">
        <v>66</v>
      </c>
      <c r="Y53" s="22" t="s">
        <v>63</v>
      </c>
      <c r="Z53" s="30"/>
      <c r="AA53" s="22" t="s">
        <v>63</v>
      </c>
      <c r="AD53" s="25" t="s">
        <v>62</v>
      </c>
      <c r="AE53" s="30"/>
      <c r="AF53" s="22" t="s">
        <v>63</v>
      </c>
      <c r="AG53" t="s">
        <v>66</v>
      </c>
      <c r="AH53" s="30"/>
    </row>
    <row r="54" spans="1:34" x14ac:dyDescent="0.2">
      <c r="A54" s="14">
        <v>7.5</v>
      </c>
      <c r="B54" t="s">
        <v>67</v>
      </c>
      <c r="C54" t="s">
        <v>66</v>
      </c>
      <c r="E54" s="25" t="s">
        <v>66</v>
      </c>
      <c r="H54" s="25" t="s">
        <v>66</v>
      </c>
      <c r="I54" s="27"/>
      <c r="J54" s="30"/>
      <c r="K54" t="s">
        <v>71</v>
      </c>
      <c r="L54" t="s">
        <v>66</v>
      </c>
      <c r="N54" s="25" t="s">
        <v>66</v>
      </c>
      <c r="O54" s="30"/>
      <c r="P54" s="86" t="s">
        <v>66</v>
      </c>
      <c r="Q54" s="86" t="s">
        <v>63</v>
      </c>
      <c r="R54" s="30"/>
      <c r="S54" s="85" t="s">
        <v>66</v>
      </c>
      <c r="U54" s="101" t="s">
        <v>66</v>
      </c>
      <c r="V54" s="27"/>
      <c r="W54" s="30"/>
      <c r="X54" s="22" t="s">
        <v>62</v>
      </c>
      <c r="Z54" s="30"/>
      <c r="AA54" s="22" t="s">
        <v>66</v>
      </c>
      <c r="AD54" s="25" t="s">
        <v>66</v>
      </c>
      <c r="AE54" s="30"/>
      <c r="AF54" s="22" t="s">
        <v>62</v>
      </c>
      <c r="AH54" s="30"/>
    </row>
    <row r="55" spans="1:34" x14ac:dyDescent="0.2">
      <c r="A55" s="14">
        <v>8</v>
      </c>
      <c r="B55" t="s">
        <v>66</v>
      </c>
      <c r="E55" s="25" t="s">
        <v>66</v>
      </c>
      <c r="H55" s="25" t="s">
        <v>66</v>
      </c>
      <c r="I55" s="27"/>
      <c r="J55" s="30"/>
      <c r="K55" t="s">
        <v>66</v>
      </c>
      <c r="N55" s="25" t="s">
        <v>66</v>
      </c>
      <c r="O55" s="30"/>
      <c r="P55" s="86" t="s">
        <v>66</v>
      </c>
      <c r="R55" s="30"/>
      <c r="S55" s="86" t="s">
        <v>66</v>
      </c>
      <c r="U55" s="101" t="s">
        <v>63</v>
      </c>
      <c r="V55" s="27"/>
      <c r="W55" s="30"/>
      <c r="X55" s="22" t="s">
        <v>66</v>
      </c>
      <c r="Z55" s="30"/>
      <c r="AA55" s="22" t="s">
        <v>66</v>
      </c>
      <c r="AB55" t="s">
        <v>99</v>
      </c>
      <c r="AD55" s="25" t="s">
        <v>66</v>
      </c>
      <c r="AE55" s="30" t="s">
        <v>63</v>
      </c>
      <c r="AF55" s="22" t="s">
        <v>63</v>
      </c>
      <c r="AG55" s="22" t="s">
        <v>66</v>
      </c>
      <c r="AH55" s="30"/>
    </row>
    <row r="56" spans="1:34" x14ac:dyDescent="0.2">
      <c r="A56" s="14">
        <v>8.5</v>
      </c>
      <c r="B56" t="s">
        <v>67</v>
      </c>
      <c r="C56" t="s">
        <v>71</v>
      </c>
      <c r="E56" s="25" t="s">
        <v>62</v>
      </c>
      <c r="H56" s="25" t="s">
        <v>68</v>
      </c>
      <c r="I56" s="27" t="s">
        <v>66</v>
      </c>
      <c r="J56" s="30"/>
      <c r="K56" t="s">
        <v>66</v>
      </c>
      <c r="N56" s="25" t="s">
        <v>66</v>
      </c>
      <c r="O56" s="30"/>
      <c r="P56" s="86" t="s">
        <v>66</v>
      </c>
      <c r="R56" s="30"/>
      <c r="S56" s="85" t="s">
        <v>66</v>
      </c>
      <c r="U56" s="101" t="s">
        <v>63</v>
      </c>
      <c r="V56" s="27"/>
      <c r="W56" s="30"/>
      <c r="X56" s="22" t="s">
        <v>66</v>
      </c>
      <c r="Y56" t="s">
        <v>63</v>
      </c>
      <c r="Z56" s="30" t="s">
        <v>71</v>
      </c>
      <c r="AA56" s="22" t="s">
        <v>66</v>
      </c>
      <c r="AB56" s="22" t="s">
        <v>63</v>
      </c>
      <c r="AD56" s="25" t="s">
        <v>66</v>
      </c>
      <c r="AE56" s="30"/>
      <c r="AF56" s="22" t="s">
        <v>63</v>
      </c>
      <c r="AH56" s="30"/>
    </row>
    <row r="57" spans="1:34" x14ac:dyDescent="0.2">
      <c r="A57" s="14">
        <v>9</v>
      </c>
      <c r="B57" t="s">
        <v>67</v>
      </c>
      <c r="C57" t="s">
        <v>66</v>
      </c>
      <c r="E57" s="25" t="s">
        <v>66</v>
      </c>
      <c r="H57" s="25" t="s">
        <v>66</v>
      </c>
      <c r="I57" s="27"/>
      <c r="J57" s="30"/>
      <c r="K57" t="s">
        <v>66</v>
      </c>
      <c r="N57" s="25" t="s">
        <v>66</v>
      </c>
      <c r="O57" s="30"/>
      <c r="P57" s="86" t="s">
        <v>66</v>
      </c>
      <c r="R57" s="30"/>
      <c r="S57" s="85" t="s">
        <v>62</v>
      </c>
      <c r="U57" s="101" t="s">
        <v>63</v>
      </c>
      <c r="V57" s="27"/>
      <c r="W57" s="30"/>
      <c r="X57" s="22" t="s">
        <v>63</v>
      </c>
      <c r="Z57" s="30"/>
      <c r="AA57" s="22" t="s">
        <v>63</v>
      </c>
      <c r="AD57" s="25" t="s">
        <v>66</v>
      </c>
      <c r="AE57" s="30"/>
      <c r="AF57" s="22" t="s">
        <v>63</v>
      </c>
      <c r="AH57" s="30"/>
    </row>
    <row r="58" spans="1:34" x14ac:dyDescent="0.2">
      <c r="A58" s="14">
        <v>9.5</v>
      </c>
      <c r="B58" t="s">
        <v>67</v>
      </c>
      <c r="C58" t="s">
        <v>66</v>
      </c>
      <c r="E58" s="25" t="s">
        <v>64</v>
      </c>
      <c r="F58" s="22" t="s">
        <v>71</v>
      </c>
      <c r="H58" s="25" t="s">
        <v>71</v>
      </c>
      <c r="I58" s="27"/>
      <c r="J58" s="30"/>
      <c r="K58" t="s">
        <v>66</v>
      </c>
      <c r="L58" t="s">
        <v>71</v>
      </c>
      <c r="N58" s="25" t="s">
        <v>66</v>
      </c>
      <c r="O58" s="30"/>
      <c r="P58" s="86" t="s">
        <v>66</v>
      </c>
      <c r="R58" s="30"/>
      <c r="S58" s="85" t="s">
        <v>66</v>
      </c>
      <c r="U58" s="101" t="s">
        <v>66</v>
      </c>
      <c r="V58" s="27"/>
      <c r="W58" s="30"/>
      <c r="X58" s="22" t="s">
        <v>66</v>
      </c>
      <c r="Y58" t="s">
        <v>63</v>
      </c>
      <c r="Z58" s="30"/>
      <c r="AA58" s="22" t="s">
        <v>66</v>
      </c>
      <c r="AD58" s="25" t="s">
        <v>63</v>
      </c>
      <c r="AE58" s="30"/>
      <c r="AF58" s="22" t="s">
        <v>63</v>
      </c>
      <c r="AH58" s="30"/>
    </row>
    <row r="59" spans="1:34" x14ac:dyDescent="0.2">
      <c r="A59" s="14">
        <v>10</v>
      </c>
      <c r="B59" t="s">
        <v>67</v>
      </c>
      <c r="C59" t="s">
        <v>66</v>
      </c>
      <c r="E59" s="25" t="s">
        <v>64</v>
      </c>
      <c r="F59" s="22" t="s">
        <v>65</v>
      </c>
      <c r="H59" s="25" t="s">
        <v>62</v>
      </c>
      <c r="I59" s="27"/>
      <c r="J59" s="30"/>
      <c r="K59" t="s">
        <v>66</v>
      </c>
      <c r="L59" t="s">
        <v>71</v>
      </c>
      <c r="N59" s="25" t="s">
        <v>66</v>
      </c>
      <c r="O59" s="30" t="s">
        <v>71</v>
      </c>
      <c r="P59" s="86" t="s">
        <v>66</v>
      </c>
      <c r="Q59" s="86" t="s">
        <v>63</v>
      </c>
      <c r="R59" s="30"/>
      <c r="S59" s="86" t="s">
        <v>62</v>
      </c>
      <c r="U59" s="101" t="s">
        <v>63</v>
      </c>
      <c r="V59" s="85" t="s">
        <v>66</v>
      </c>
      <c r="W59" s="30"/>
      <c r="X59" s="22" t="s">
        <v>66</v>
      </c>
      <c r="Z59" s="30"/>
      <c r="AA59" s="22" t="s">
        <v>62</v>
      </c>
      <c r="AD59" s="25" t="s">
        <v>101</v>
      </c>
      <c r="AE59" s="30" t="s">
        <v>99</v>
      </c>
      <c r="AF59" s="22" t="s">
        <v>63</v>
      </c>
      <c r="AG59" s="22" t="s">
        <v>66</v>
      </c>
      <c r="AH59" s="30"/>
    </row>
    <row r="60" spans="1:34" x14ac:dyDescent="0.2">
      <c r="A60" s="14">
        <v>10.5</v>
      </c>
      <c r="B60" t="s">
        <v>64</v>
      </c>
      <c r="C60" t="s">
        <v>66</v>
      </c>
      <c r="E60" s="25" t="s">
        <v>64</v>
      </c>
      <c r="F60" s="22" t="s">
        <v>66</v>
      </c>
      <c r="H60" s="25" t="s">
        <v>66</v>
      </c>
      <c r="I60" s="27" t="s">
        <v>71</v>
      </c>
      <c r="J60" s="30"/>
      <c r="K60" s="22" t="s">
        <v>66</v>
      </c>
      <c r="N60" s="25" t="s">
        <v>66</v>
      </c>
      <c r="O60" s="30"/>
      <c r="P60" s="86" t="s">
        <v>66</v>
      </c>
      <c r="Q60" s="36" t="s">
        <v>63</v>
      </c>
      <c r="R60" s="30"/>
      <c r="S60" s="86" t="s">
        <v>66</v>
      </c>
      <c r="U60" s="101" t="s">
        <v>63</v>
      </c>
      <c r="V60" s="85" t="s">
        <v>66</v>
      </c>
      <c r="W60" s="30"/>
      <c r="X60" s="22" t="s">
        <v>62</v>
      </c>
      <c r="Z60" s="30"/>
      <c r="AA60" s="22" t="s">
        <v>66</v>
      </c>
      <c r="AB60" t="s">
        <v>63</v>
      </c>
      <c r="AD60" s="25" t="s">
        <v>66</v>
      </c>
      <c r="AE60" s="30"/>
      <c r="AF60" s="22" t="s">
        <v>66</v>
      </c>
      <c r="AH60" s="30"/>
    </row>
    <row r="61" spans="1:34" x14ac:dyDescent="0.2">
      <c r="A61" s="14">
        <v>11</v>
      </c>
      <c r="B61" t="s">
        <v>67</v>
      </c>
      <c r="C61" t="s">
        <v>66</v>
      </c>
      <c r="E61" s="25" t="s">
        <v>62</v>
      </c>
      <c r="H61" s="25" t="s">
        <v>66</v>
      </c>
      <c r="I61" s="27"/>
      <c r="J61" s="30"/>
      <c r="K61" s="22" t="s">
        <v>66</v>
      </c>
      <c r="N61" s="25" t="s">
        <v>66</v>
      </c>
      <c r="O61" s="30"/>
      <c r="P61" s="86" t="s">
        <v>66</v>
      </c>
      <c r="Q61" s="36" t="s">
        <v>63</v>
      </c>
      <c r="R61" s="30"/>
      <c r="S61" s="86" t="s">
        <v>62</v>
      </c>
      <c r="U61" s="101" t="s">
        <v>63</v>
      </c>
      <c r="V61" s="27"/>
      <c r="W61" s="30"/>
      <c r="X61" s="22" t="s">
        <v>66</v>
      </c>
      <c r="Y61" t="s">
        <v>63</v>
      </c>
      <c r="Z61" s="30"/>
      <c r="AA61" s="22" t="s">
        <v>62</v>
      </c>
      <c r="AD61" s="25" t="s">
        <v>66</v>
      </c>
      <c r="AE61" s="30" t="s">
        <v>101</v>
      </c>
      <c r="AF61" s="22" t="s">
        <v>62</v>
      </c>
      <c r="AH61" s="30"/>
    </row>
    <row r="62" spans="1:34" x14ac:dyDescent="0.2">
      <c r="A62" s="14">
        <v>11.5</v>
      </c>
      <c r="B62" t="s">
        <v>71</v>
      </c>
      <c r="C62" t="s">
        <v>66</v>
      </c>
      <c r="E62" s="25" t="s">
        <v>66</v>
      </c>
      <c r="H62" s="25" t="s">
        <v>66</v>
      </c>
      <c r="I62" s="27"/>
      <c r="J62" s="30"/>
      <c r="K62" s="22" t="s">
        <v>66</v>
      </c>
      <c r="N62" s="25" t="s">
        <v>66</v>
      </c>
      <c r="O62" s="30"/>
      <c r="P62" s="85" t="s">
        <v>63</v>
      </c>
      <c r="R62" s="30"/>
      <c r="S62" s="86" t="s">
        <v>63</v>
      </c>
      <c r="U62" s="101" t="s">
        <v>63</v>
      </c>
      <c r="V62" s="27"/>
      <c r="W62" s="30"/>
      <c r="X62" s="22" t="s">
        <v>62</v>
      </c>
      <c r="Z62" s="30"/>
      <c r="AA62" s="22" t="s">
        <v>66</v>
      </c>
      <c r="AD62" s="25" t="s">
        <v>63</v>
      </c>
      <c r="AE62" s="30"/>
      <c r="AF62" s="22" t="s">
        <v>63</v>
      </c>
      <c r="AH62" s="30"/>
    </row>
    <row r="63" spans="1:34" x14ac:dyDescent="0.2">
      <c r="A63" s="14">
        <v>12</v>
      </c>
      <c r="B63" t="s">
        <v>71</v>
      </c>
      <c r="C63" t="s">
        <v>66</v>
      </c>
      <c r="E63" s="25" t="s">
        <v>66</v>
      </c>
      <c r="H63" s="25" t="s">
        <v>66</v>
      </c>
      <c r="I63" s="27" t="s">
        <v>65</v>
      </c>
      <c r="J63" s="30"/>
      <c r="K63" s="22" t="s">
        <v>66</v>
      </c>
      <c r="L63" s="22" t="s">
        <v>71</v>
      </c>
      <c r="M63" s="22"/>
      <c r="N63" s="48" t="s">
        <v>66</v>
      </c>
      <c r="O63" s="30"/>
      <c r="P63" s="86" t="s">
        <v>66</v>
      </c>
      <c r="R63" s="30"/>
      <c r="S63" s="86" t="s">
        <v>63</v>
      </c>
      <c r="U63" s="101" t="s">
        <v>63</v>
      </c>
      <c r="V63" s="110" t="s">
        <v>71</v>
      </c>
      <c r="W63" s="30"/>
      <c r="X63" s="22" t="s">
        <v>63</v>
      </c>
      <c r="Z63" s="30"/>
      <c r="AA63" s="22" t="s">
        <v>66</v>
      </c>
      <c r="AB63" t="s">
        <v>63</v>
      </c>
      <c r="AD63" s="25" t="s">
        <v>63</v>
      </c>
      <c r="AE63" s="30"/>
      <c r="AF63" s="22" t="s">
        <v>63</v>
      </c>
      <c r="AH63" s="30"/>
    </row>
    <row r="64" spans="1:34" x14ac:dyDescent="0.2">
      <c r="A64" s="14">
        <v>12.5</v>
      </c>
      <c r="B64" t="s">
        <v>64</v>
      </c>
      <c r="C64" t="s">
        <v>66</v>
      </c>
      <c r="E64" s="25" t="s">
        <v>62</v>
      </c>
      <c r="H64" s="25" t="s">
        <v>65</v>
      </c>
      <c r="I64" s="27" t="s">
        <v>66</v>
      </c>
      <c r="J64" s="30"/>
      <c r="K64" s="22" t="s">
        <v>62</v>
      </c>
      <c r="M64" s="22"/>
      <c r="N64" s="48" t="s">
        <v>66</v>
      </c>
      <c r="O64" s="30" t="s">
        <v>71</v>
      </c>
      <c r="P64" s="86" t="s">
        <v>66</v>
      </c>
      <c r="Q64" s="86" t="s">
        <v>63</v>
      </c>
      <c r="R64" s="30"/>
      <c r="S64" s="86" t="s">
        <v>62</v>
      </c>
      <c r="U64" s="101" t="s">
        <v>63</v>
      </c>
      <c r="V64" s="85" t="s">
        <v>66</v>
      </c>
      <c r="W64" s="30"/>
      <c r="X64" s="22" t="s">
        <v>66</v>
      </c>
      <c r="Y64" s="22" t="s">
        <v>63</v>
      </c>
      <c r="Z64" s="30"/>
      <c r="AA64" s="22" t="s">
        <v>62</v>
      </c>
      <c r="AD64" s="25" t="s">
        <v>62</v>
      </c>
      <c r="AE64" s="30"/>
      <c r="AF64" s="22" t="s">
        <v>63</v>
      </c>
      <c r="AH64" s="30"/>
    </row>
    <row r="65" spans="1:34" x14ac:dyDescent="0.2">
      <c r="A65" s="14">
        <v>13</v>
      </c>
      <c r="B65" t="s">
        <v>66</v>
      </c>
      <c r="E65" s="25" t="s">
        <v>66</v>
      </c>
      <c r="H65" s="25" t="s">
        <v>66</v>
      </c>
      <c r="I65" s="27" t="s">
        <v>71</v>
      </c>
      <c r="J65" s="30" t="s">
        <v>65</v>
      </c>
      <c r="K65" s="22" t="s">
        <v>66</v>
      </c>
      <c r="M65" s="22"/>
      <c r="N65" s="48" t="s">
        <v>66</v>
      </c>
      <c r="O65" s="49" t="s">
        <v>71</v>
      </c>
      <c r="P65" s="86" t="s">
        <v>66</v>
      </c>
      <c r="Q65" s="86" t="s">
        <v>63</v>
      </c>
      <c r="R65" s="30"/>
      <c r="S65" s="86" t="s">
        <v>62</v>
      </c>
      <c r="U65" s="101" t="s">
        <v>63</v>
      </c>
      <c r="V65" s="85" t="s">
        <v>66</v>
      </c>
      <c r="W65" s="30"/>
      <c r="X65" s="22" t="s">
        <v>66</v>
      </c>
      <c r="Z65" s="30"/>
      <c r="AA65" s="22" t="s">
        <v>99</v>
      </c>
      <c r="AD65" s="25" t="s">
        <v>62</v>
      </c>
      <c r="AE65" s="30"/>
      <c r="AF65" s="22" t="s">
        <v>62</v>
      </c>
      <c r="AH65" s="30"/>
    </row>
    <row r="66" spans="1:34" x14ac:dyDescent="0.2">
      <c r="A66" s="14">
        <v>13.5</v>
      </c>
      <c r="B66" t="s">
        <v>67</v>
      </c>
      <c r="C66" t="s">
        <v>66</v>
      </c>
      <c r="E66" s="25" t="s">
        <v>66</v>
      </c>
      <c r="H66" s="25" t="s">
        <v>62</v>
      </c>
      <c r="I66" s="27"/>
      <c r="J66" s="30"/>
      <c r="K66" s="22" t="s">
        <v>66</v>
      </c>
      <c r="M66" s="22"/>
      <c r="N66" s="48" t="s">
        <v>66</v>
      </c>
      <c r="O66" s="30" t="s">
        <v>71</v>
      </c>
      <c r="P66" s="86" t="s">
        <v>66</v>
      </c>
      <c r="R66" s="30"/>
      <c r="S66" s="86" t="s">
        <v>62</v>
      </c>
      <c r="U66" s="101" t="s">
        <v>63</v>
      </c>
      <c r="V66" s="85" t="s">
        <v>66</v>
      </c>
      <c r="W66" s="30"/>
      <c r="X66" s="22" t="s">
        <v>62</v>
      </c>
      <c r="Z66" s="30"/>
      <c r="AA66" s="22" t="s">
        <v>99</v>
      </c>
      <c r="AD66" s="25" t="s">
        <v>66</v>
      </c>
      <c r="AE66" s="30" t="s">
        <v>63</v>
      </c>
      <c r="AF66" s="22" t="s">
        <v>66</v>
      </c>
      <c r="AH66" s="30"/>
    </row>
    <row r="67" spans="1:34" x14ac:dyDescent="0.2">
      <c r="A67" s="14">
        <v>14</v>
      </c>
      <c r="B67" t="s">
        <v>67</v>
      </c>
      <c r="C67" t="s">
        <v>66</v>
      </c>
      <c r="D67" t="s">
        <v>64</v>
      </c>
      <c r="E67" s="25" t="s">
        <v>62</v>
      </c>
      <c r="H67" s="25" t="s">
        <v>66</v>
      </c>
      <c r="I67" s="27" t="s">
        <v>71</v>
      </c>
      <c r="J67" s="30"/>
      <c r="K67" s="22" t="s">
        <v>66</v>
      </c>
      <c r="M67" s="22"/>
      <c r="N67" s="48" t="s">
        <v>66</v>
      </c>
      <c r="O67" s="30"/>
      <c r="P67" s="86" t="s">
        <v>66</v>
      </c>
      <c r="R67" s="30"/>
      <c r="S67" s="86" t="s">
        <v>66</v>
      </c>
      <c r="U67" s="101" t="s">
        <v>66</v>
      </c>
      <c r="V67" s="27"/>
      <c r="W67" s="30"/>
      <c r="X67" s="22" t="s">
        <v>63</v>
      </c>
      <c r="Z67" s="30"/>
      <c r="AA67" s="22" t="s">
        <v>66</v>
      </c>
      <c r="AD67" s="25" t="s">
        <v>66</v>
      </c>
      <c r="AE67" s="30"/>
      <c r="AF67" s="22" t="s">
        <v>66</v>
      </c>
      <c r="AH67" s="30"/>
    </row>
    <row r="68" spans="1:34" x14ac:dyDescent="0.2">
      <c r="A68" s="14">
        <v>14.5</v>
      </c>
      <c r="B68" t="s">
        <v>67</v>
      </c>
      <c r="C68" t="s">
        <v>66</v>
      </c>
      <c r="E68" s="25" t="s">
        <v>64</v>
      </c>
      <c r="F68" s="22" t="s">
        <v>66</v>
      </c>
      <c r="H68" s="25" t="s">
        <v>66</v>
      </c>
      <c r="I68" s="27"/>
      <c r="J68" s="30"/>
      <c r="K68" s="22" t="s">
        <v>65</v>
      </c>
      <c r="L68" t="s">
        <v>66</v>
      </c>
      <c r="M68" s="22"/>
      <c r="N68" s="48" t="s">
        <v>62</v>
      </c>
      <c r="O68" s="30"/>
      <c r="P68" s="86" t="s">
        <v>66</v>
      </c>
      <c r="Q68" s="86" t="s">
        <v>63</v>
      </c>
      <c r="R68" s="30"/>
      <c r="S68" s="86" t="s">
        <v>66</v>
      </c>
      <c r="U68" s="101" t="s">
        <v>63</v>
      </c>
      <c r="V68" s="27"/>
      <c r="W68" s="30"/>
      <c r="X68" s="22" t="s">
        <v>66</v>
      </c>
      <c r="Y68" t="s">
        <v>63</v>
      </c>
      <c r="Z68" s="30"/>
      <c r="AA68" s="22" t="s">
        <v>66</v>
      </c>
      <c r="AB68" s="22" t="s">
        <v>63</v>
      </c>
      <c r="AD68" s="25" t="s">
        <v>63</v>
      </c>
      <c r="AE68" s="30"/>
      <c r="AF68" s="22" t="s">
        <v>62</v>
      </c>
      <c r="AH68" s="30"/>
    </row>
    <row r="69" spans="1:34" x14ac:dyDescent="0.2">
      <c r="A69" s="14">
        <v>15</v>
      </c>
      <c r="B69" t="s">
        <v>66</v>
      </c>
      <c r="E69" s="25" t="s">
        <v>66</v>
      </c>
      <c r="H69" s="25" t="s">
        <v>66</v>
      </c>
      <c r="I69" s="27"/>
      <c r="J69" s="30"/>
      <c r="K69" s="22" t="s">
        <v>66</v>
      </c>
      <c r="M69" s="22"/>
      <c r="N69" s="48" t="s">
        <v>66</v>
      </c>
      <c r="O69" s="30"/>
      <c r="P69" s="86" t="s">
        <v>66</v>
      </c>
      <c r="R69" s="30"/>
      <c r="S69" s="86" t="s">
        <v>66</v>
      </c>
      <c r="U69" s="101" t="s">
        <v>62</v>
      </c>
      <c r="V69" s="27"/>
      <c r="W69" s="30"/>
      <c r="X69" s="22" t="s">
        <v>63</v>
      </c>
      <c r="Z69" s="30"/>
      <c r="AA69" s="22" t="s">
        <v>62</v>
      </c>
      <c r="AD69" s="25" t="s">
        <v>66</v>
      </c>
      <c r="AE69" s="30"/>
      <c r="AF69" s="22" t="s">
        <v>66</v>
      </c>
      <c r="AH69" s="30"/>
    </row>
    <row r="70" spans="1:34" x14ac:dyDescent="0.2">
      <c r="A70" s="14">
        <v>15.5</v>
      </c>
      <c r="B70" t="s">
        <v>67</v>
      </c>
      <c r="C70" t="s">
        <v>66</v>
      </c>
      <c r="E70" s="25" t="s">
        <v>67</v>
      </c>
      <c r="F70" s="22" t="s">
        <v>66</v>
      </c>
      <c r="H70" s="25" t="s">
        <v>66</v>
      </c>
      <c r="I70" s="27" t="s">
        <v>65</v>
      </c>
      <c r="J70" s="30"/>
      <c r="K70" s="22" t="s">
        <v>66</v>
      </c>
      <c r="M70" s="22"/>
      <c r="N70" s="48" t="s">
        <v>66</v>
      </c>
      <c r="O70" s="30"/>
      <c r="P70" s="86" t="s">
        <v>66</v>
      </c>
      <c r="R70" s="30"/>
      <c r="S70" s="86" t="s">
        <v>62</v>
      </c>
      <c r="U70" s="101" t="s">
        <v>66</v>
      </c>
      <c r="V70" s="27"/>
      <c r="W70" s="30"/>
      <c r="X70" s="22" t="s">
        <v>66</v>
      </c>
      <c r="Z70" s="30"/>
      <c r="AA70" s="22" t="s">
        <v>66</v>
      </c>
      <c r="AD70" s="25" t="s">
        <v>62</v>
      </c>
      <c r="AE70" s="30"/>
      <c r="AF70" s="22" t="s">
        <v>62</v>
      </c>
      <c r="AH70" s="30"/>
    </row>
    <row r="71" spans="1:34" x14ac:dyDescent="0.2">
      <c r="A71" s="14">
        <v>16</v>
      </c>
      <c r="B71" t="s">
        <v>67</v>
      </c>
      <c r="C71" t="s">
        <v>71</v>
      </c>
      <c r="E71" s="25" t="s">
        <v>67</v>
      </c>
      <c r="F71" s="22" t="s">
        <v>66</v>
      </c>
      <c r="H71" s="25" t="s">
        <v>66</v>
      </c>
      <c r="I71" s="27" t="s">
        <v>71</v>
      </c>
      <c r="J71" s="30"/>
      <c r="K71" s="22" t="s">
        <v>71</v>
      </c>
      <c r="M71" s="22"/>
      <c r="N71" s="48" t="s">
        <v>66</v>
      </c>
      <c r="O71" s="30"/>
      <c r="P71" s="86" t="s">
        <v>66</v>
      </c>
      <c r="R71" s="30"/>
      <c r="S71" s="86" t="s">
        <v>66</v>
      </c>
      <c r="U71" s="101" t="s">
        <v>63</v>
      </c>
      <c r="V71" s="110" t="s">
        <v>66</v>
      </c>
      <c r="W71" s="30"/>
      <c r="X71" s="22" t="s">
        <v>66</v>
      </c>
      <c r="Y71" s="22" t="s">
        <v>63</v>
      </c>
      <c r="Z71" s="30"/>
      <c r="AA71" s="22" t="s">
        <v>62</v>
      </c>
      <c r="AD71" s="25" t="s">
        <v>66</v>
      </c>
      <c r="AE71" s="30"/>
      <c r="AF71" s="22" t="s">
        <v>62</v>
      </c>
      <c r="AH71" s="30"/>
    </row>
    <row r="72" spans="1:34" x14ac:dyDescent="0.2">
      <c r="A72" s="14">
        <v>16.5</v>
      </c>
      <c r="B72" t="s">
        <v>67</v>
      </c>
      <c r="C72" t="s">
        <v>66</v>
      </c>
      <c r="E72" s="25" t="s">
        <v>71</v>
      </c>
      <c r="F72" s="22" t="s">
        <v>66</v>
      </c>
      <c r="H72" s="25" t="s">
        <v>66</v>
      </c>
      <c r="I72" s="27" t="s">
        <v>65</v>
      </c>
      <c r="J72" s="30"/>
      <c r="K72" s="22" t="s">
        <v>62</v>
      </c>
      <c r="M72" s="22"/>
      <c r="N72" s="48" t="s">
        <v>66</v>
      </c>
      <c r="O72" s="30" t="s">
        <v>71</v>
      </c>
      <c r="P72" s="86" t="s">
        <v>66</v>
      </c>
      <c r="R72" s="30"/>
      <c r="S72" s="86" t="s">
        <v>66</v>
      </c>
      <c r="U72" s="101" t="s">
        <v>63</v>
      </c>
      <c r="V72" s="110" t="s">
        <v>66</v>
      </c>
      <c r="W72" s="30"/>
      <c r="X72" s="22" t="s">
        <v>66</v>
      </c>
      <c r="Y72" s="22" t="s">
        <v>63</v>
      </c>
      <c r="Z72" s="30"/>
      <c r="AA72" s="22" t="s">
        <v>66</v>
      </c>
      <c r="AB72" s="22" t="s">
        <v>63</v>
      </c>
      <c r="AD72" s="25" t="s">
        <v>63</v>
      </c>
      <c r="AE72" s="30"/>
      <c r="AF72" s="22" t="s">
        <v>63</v>
      </c>
      <c r="AH72" s="30"/>
    </row>
    <row r="73" spans="1:34" x14ac:dyDescent="0.2">
      <c r="A73" s="14">
        <v>17</v>
      </c>
      <c r="B73" t="s">
        <v>67</v>
      </c>
      <c r="E73" s="25" t="s">
        <v>65</v>
      </c>
      <c r="F73" s="22" t="s">
        <v>66</v>
      </c>
      <c r="H73" s="25" t="s">
        <v>65</v>
      </c>
      <c r="I73" s="27"/>
      <c r="J73" s="30"/>
      <c r="K73" s="22" t="s">
        <v>66</v>
      </c>
      <c r="M73" s="22"/>
      <c r="N73" s="48" t="s">
        <v>66</v>
      </c>
      <c r="O73" s="30"/>
      <c r="P73" s="86" t="s">
        <v>66</v>
      </c>
      <c r="R73" s="30"/>
      <c r="S73" s="86" t="s">
        <v>66</v>
      </c>
      <c r="U73" s="101" t="s">
        <v>66</v>
      </c>
      <c r="V73" s="27"/>
      <c r="W73" s="30"/>
      <c r="X73" s="22" t="s">
        <v>66</v>
      </c>
      <c r="Y73" s="22" t="s">
        <v>63</v>
      </c>
      <c r="Z73" s="30"/>
      <c r="AA73" s="22" t="s">
        <v>66</v>
      </c>
      <c r="AD73" s="25" t="s">
        <v>62</v>
      </c>
      <c r="AE73" s="30"/>
      <c r="AF73" s="22" t="s">
        <v>63</v>
      </c>
      <c r="AH73" s="30"/>
    </row>
    <row r="74" spans="1:34" x14ac:dyDescent="0.2">
      <c r="A74" s="14">
        <v>17.5</v>
      </c>
      <c r="B74" t="s">
        <v>66</v>
      </c>
      <c r="E74" s="25" t="s">
        <v>66</v>
      </c>
      <c r="H74" s="25" t="s">
        <v>69</v>
      </c>
      <c r="I74" s="27" t="s">
        <v>66</v>
      </c>
      <c r="J74" s="30"/>
      <c r="K74" s="22" t="s">
        <v>66</v>
      </c>
      <c r="M74" s="22"/>
      <c r="N74" s="48" t="s">
        <v>66</v>
      </c>
      <c r="O74" s="30" t="s">
        <v>71</v>
      </c>
      <c r="P74" s="86" t="s">
        <v>66</v>
      </c>
      <c r="R74" s="30"/>
      <c r="S74" s="86" t="s">
        <v>66</v>
      </c>
      <c r="U74" s="101" t="s">
        <v>63</v>
      </c>
      <c r="V74" s="110" t="s">
        <v>66</v>
      </c>
      <c r="W74" s="30"/>
      <c r="X74" s="22" t="s">
        <v>63</v>
      </c>
      <c r="Z74" s="30"/>
      <c r="AA74" s="22" t="s">
        <v>62</v>
      </c>
      <c r="AD74" s="25" t="s">
        <v>66</v>
      </c>
      <c r="AE74" s="30" t="s">
        <v>63</v>
      </c>
      <c r="AF74" s="22" t="s">
        <v>63</v>
      </c>
      <c r="AH74" s="30"/>
    </row>
    <row r="75" spans="1:34" x14ac:dyDescent="0.2">
      <c r="A75" s="14">
        <v>18</v>
      </c>
      <c r="B75" t="s">
        <v>67</v>
      </c>
      <c r="C75" t="s">
        <v>66</v>
      </c>
      <c r="E75" s="25" t="s">
        <v>62</v>
      </c>
      <c r="H75" s="25" t="s">
        <v>62</v>
      </c>
      <c r="I75" s="27"/>
      <c r="J75" s="30"/>
      <c r="K75" s="22" t="s">
        <v>66</v>
      </c>
      <c r="M75" s="22"/>
      <c r="N75" s="48" t="s">
        <v>66</v>
      </c>
      <c r="O75" s="30"/>
      <c r="P75" s="86" t="s">
        <v>66</v>
      </c>
      <c r="Q75" s="36" t="s">
        <v>63</v>
      </c>
      <c r="R75" s="30"/>
      <c r="S75" s="86" t="s">
        <v>66</v>
      </c>
      <c r="U75" s="101" t="s">
        <v>63</v>
      </c>
      <c r="V75" s="85" t="s">
        <v>66</v>
      </c>
      <c r="W75" s="30"/>
      <c r="X75" s="22" t="s">
        <v>71</v>
      </c>
      <c r="Z75" s="30"/>
      <c r="AA75" s="22" t="s">
        <v>66</v>
      </c>
      <c r="AB75" t="s">
        <v>63</v>
      </c>
      <c r="AD75" s="25" t="s">
        <v>63</v>
      </c>
      <c r="AE75" s="30"/>
      <c r="AF75" s="22" t="s">
        <v>63</v>
      </c>
      <c r="AG75" s="22" t="s">
        <v>66</v>
      </c>
      <c r="AH75" s="30"/>
    </row>
    <row r="76" spans="1:34" x14ac:dyDescent="0.2">
      <c r="A76" s="14">
        <v>18.5</v>
      </c>
      <c r="B76" t="s">
        <v>67</v>
      </c>
      <c r="C76" t="s">
        <v>66</v>
      </c>
      <c r="E76" s="25" t="s">
        <v>66</v>
      </c>
      <c r="H76" s="25" t="s">
        <v>71</v>
      </c>
      <c r="I76" s="27"/>
      <c r="J76" s="30"/>
      <c r="K76" s="22" t="s">
        <v>66</v>
      </c>
      <c r="L76" t="s">
        <v>71</v>
      </c>
      <c r="M76" s="22"/>
      <c r="N76" s="48" t="s">
        <v>62</v>
      </c>
      <c r="O76" s="30"/>
      <c r="P76" s="86" t="s">
        <v>66</v>
      </c>
      <c r="Q76" s="86" t="s">
        <v>63</v>
      </c>
      <c r="R76" s="30"/>
      <c r="S76" s="86" t="s">
        <v>62</v>
      </c>
      <c r="U76" s="101" t="s">
        <v>66</v>
      </c>
      <c r="V76" s="27"/>
      <c r="W76" s="30"/>
      <c r="X76" s="22" t="s">
        <v>63</v>
      </c>
      <c r="Z76" s="30"/>
      <c r="AA76" s="22" t="s">
        <v>66</v>
      </c>
      <c r="AB76" t="s">
        <v>63</v>
      </c>
      <c r="AD76" s="25" t="s">
        <v>66</v>
      </c>
      <c r="AE76" s="30" t="s">
        <v>63</v>
      </c>
      <c r="AF76" s="22" t="s">
        <v>63</v>
      </c>
      <c r="AH76" s="30"/>
    </row>
    <row r="77" spans="1:34" x14ac:dyDescent="0.2">
      <c r="A77" s="14">
        <v>19</v>
      </c>
      <c r="B77" t="s">
        <v>67</v>
      </c>
      <c r="C77" t="s">
        <v>66</v>
      </c>
      <c r="E77" s="25" t="s">
        <v>62</v>
      </c>
      <c r="H77" s="25" t="s">
        <v>62</v>
      </c>
      <c r="I77" s="27"/>
      <c r="J77" s="30"/>
      <c r="K77" s="22" t="s">
        <v>66</v>
      </c>
      <c r="M77" s="22"/>
      <c r="N77" s="48" t="s">
        <v>71</v>
      </c>
      <c r="O77" s="30"/>
      <c r="P77" s="86" t="s">
        <v>66</v>
      </c>
      <c r="Q77" s="36" t="s">
        <v>63</v>
      </c>
      <c r="R77" s="30"/>
      <c r="S77" s="86" t="s">
        <v>62</v>
      </c>
      <c r="U77" s="101" t="s">
        <v>66</v>
      </c>
      <c r="V77" s="27"/>
      <c r="W77" s="30"/>
      <c r="X77" s="22" t="s">
        <v>66</v>
      </c>
      <c r="Y77" t="s">
        <v>63</v>
      </c>
      <c r="Z77" s="30"/>
      <c r="AA77" s="22" t="s">
        <v>66</v>
      </c>
      <c r="AD77" s="25" t="s">
        <v>66</v>
      </c>
      <c r="AE77" s="30" t="s">
        <v>101</v>
      </c>
      <c r="AF77" s="22" t="s">
        <v>62</v>
      </c>
      <c r="AH77" s="30"/>
    </row>
    <row r="78" spans="1:34" x14ac:dyDescent="0.2">
      <c r="A78" s="14">
        <v>19.5</v>
      </c>
      <c r="B78" t="s">
        <v>67</v>
      </c>
      <c r="C78" t="s">
        <v>66</v>
      </c>
      <c r="E78" s="25" t="s">
        <v>64</v>
      </c>
      <c r="H78" s="25" t="s">
        <v>66</v>
      </c>
      <c r="I78" s="27"/>
      <c r="J78" s="30"/>
      <c r="K78" s="22" t="s">
        <v>66</v>
      </c>
      <c r="L78" t="s">
        <v>71</v>
      </c>
      <c r="M78" s="22"/>
      <c r="N78" s="48" t="s">
        <v>66</v>
      </c>
      <c r="O78" s="30"/>
      <c r="P78" s="86" t="s">
        <v>66</v>
      </c>
      <c r="R78" s="30"/>
      <c r="S78" s="86" t="s">
        <v>66</v>
      </c>
      <c r="U78" s="101" t="s">
        <v>63</v>
      </c>
      <c r="V78" s="110" t="s">
        <v>66</v>
      </c>
      <c r="W78" s="30"/>
      <c r="X78" s="22" t="s">
        <v>66</v>
      </c>
      <c r="Y78" t="s">
        <v>63</v>
      </c>
      <c r="Z78" s="30"/>
      <c r="AA78" s="22" t="s">
        <v>66</v>
      </c>
      <c r="AB78" s="22" t="s">
        <v>63</v>
      </c>
      <c r="AD78" s="25" t="s">
        <v>66</v>
      </c>
      <c r="AE78" s="30"/>
      <c r="AF78" s="22" t="s">
        <v>62</v>
      </c>
      <c r="AH78" s="30"/>
    </row>
    <row r="79" spans="1:34" x14ac:dyDescent="0.2">
      <c r="A79" s="14">
        <v>20</v>
      </c>
      <c r="B79" t="s">
        <v>67</v>
      </c>
      <c r="C79" t="s">
        <v>66</v>
      </c>
      <c r="E79" s="25" t="s">
        <v>71</v>
      </c>
      <c r="F79" s="22" t="s">
        <v>66</v>
      </c>
      <c r="H79" s="25" t="s">
        <v>66</v>
      </c>
      <c r="I79" s="27"/>
      <c r="J79" s="30"/>
      <c r="K79" s="22" t="s">
        <v>66</v>
      </c>
      <c r="L79" t="s">
        <v>71</v>
      </c>
      <c r="M79" s="22"/>
      <c r="N79" s="48" t="s">
        <v>66</v>
      </c>
      <c r="O79" s="49" t="s">
        <v>63</v>
      </c>
      <c r="P79" s="86" t="s">
        <v>66</v>
      </c>
      <c r="Q79" s="86" t="s">
        <v>63</v>
      </c>
      <c r="R79" s="30"/>
      <c r="S79" s="86" t="s">
        <v>66</v>
      </c>
      <c r="U79" s="101" t="s">
        <v>63</v>
      </c>
      <c r="V79" s="85" t="s">
        <v>66</v>
      </c>
      <c r="W79" s="30"/>
      <c r="X79" s="22" t="s">
        <v>66</v>
      </c>
      <c r="Y79" s="22" t="s">
        <v>63</v>
      </c>
      <c r="Z79" s="30"/>
      <c r="AA79" s="22" t="s">
        <v>66</v>
      </c>
      <c r="AD79" s="25" t="s">
        <v>66</v>
      </c>
      <c r="AE79" s="30" t="s">
        <v>63</v>
      </c>
      <c r="AF79" s="22" t="s">
        <v>66</v>
      </c>
      <c r="AH79" s="30"/>
    </row>
    <row r="80" spans="1:34" x14ac:dyDescent="0.2">
      <c r="A80" s="14">
        <v>20.5</v>
      </c>
      <c r="B80" t="s">
        <v>67</v>
      </c>
      <c r="C80" t="s">
        <v>66</v>
      </c>
      <c r="E80" s="25" t="s">
        <v>67</v>
      </c>
      <c r="F80" s="22" t="s">
        <v>66</v>
      </c>
      <c r="H80" s="25" t="s">
        <v>66</v>
      </c>
      <c r="I80" s="27" t="s">
        <v>65</v>
      </c>
      <c r="J80" s="30"/>
      <c r="K80" s="22" t="s">
        <v>66</v>
      </c>
      <c r="M80" s="22"/>
      <c r="N80" s="48" t="s">
        <v>66</v>
      </c>
      <c r="O80" s="30"/>
      <c r="P80" s="86" t="s">
        <v>66</v>
      </c>
      <c r="Q80" s="86" t="s">
        <v>63</v>
      </c>
      <c r="R80" s="30"/>
      <c r="S80" s="86" t="s">
        <v>62</v>
      </c>
      <c r="U80" s="101" t="s">
        <v>66</v>
      </c>
      <c r="V80" s="27"/>
      <c r="W80" s="30"/>
      <c r="X80" s="22" t="s">
        <v>66</v>
      </c>
      <c r="Y80" s="22" t="s">
        <v>63</v>
      </c>
      <c r="Z80" s="49" t="s">
        <v>71</v>
      </c>
      <c r="AA80" s="22" t="s">
        <v>66</v>
      </c>
      <c r="AB80" s="22" t="s">
        <v>63</v>
      </c>
      <c r="AD80" s="25" t="s">
        <v>62</v>
      </c>
      <c r="AE80" s="30"/>
      <c r="AF80" s="22" t="s">
        <v>62</v>
      </c>
      <c r="AH80" s="30"/>
    </row>
    <row r="81" spans="1:34" x14ac:dyDescent="0.2">
      <c r="A81" s="14">
        <v>21</v>
      </c>
      <c r="B81" t="s">
        <v>67</v>
      </c>
      <c r="C81" t="s">
        <v>66</v>
      </c>
      <c r="E81" s="25" t="s">
        <v>67</v>
      </c>
      <c r="F81" s="22" t="s">
        <v>66</v>
      </c>
      <c r="H81" s="25" t="s">
        <v>66</v>
      </c>
      <c r="I81" s="27" t="s">
        <v>71</v>
      </c>
      <c r="J81" s="30"/>
      <c r="K81" s="22" t="s">
        <v>66</v>
      </c>
      <c r="L81" s="22" t="s">
        <v>71</v>
      </c>
      <c r="M81" s="22"/>
      <c r="N81" s="48" t="s">
        <v>66</v>
      </c>
      <c r="O81" s="49" t="s">
        <v>71</v>
      </c>
      <c r="P81" s="86" t="s">
        <v>66</v>
      </c>
      <c r="Q81" s="86" t="s">
        <v>63</v>
      </c>
      <c r="R81" s="30"/>
      <c r="S81" s="86" t="s">
        <v>66</v>
      </c>
      <c r="U81" s="101" t="s">
        <v>66</v>
      </c>
      <c r="V81" s="27"/>
      <c r="W81" s="30"/>
      <c r="X81" s="22" t="s">
        <v>66</v>
      </c>
      <c r="Y81" s="22" t="s">
        <v>63</v>
      </c>
      <c r="Z81" s="30"/>
      <c r="AA81" s="22" t="s">
        <v>66</v>
      </c>
      <c r="AD81" s="25" t="s">
        <v>62</v>
      </c>
      <c r="AE81" s="30"/>
      <c r="AF81" s="22" t="s">
        <v>62</v>
      </c>
      <c r="AH81" s="30"/>
    </row>
    <row r="82" spans="1:34" x14ac:dyDescent="0.2">
      <c r="A82" s="14">
        <v>21.5</v>
      </c>
      <c r="B82" t="s">
        <v>67</v>
      </c>
      <c r="C82" t="s">
        <v>66</v>
      </c>
      <c r="E82" s="25" t="s">
        <v>66</v>
      </c>
      <c r="H82" s="25" t="s">
        <v>66</v>
      </c>
      <c r="I82" s="27" t="s">
        <v>71</v>
      </c>
      <c r="J82" s="30"/>
      <c r="K82" s="22" t="s">
        <v>66</v>
      </c>
      <c r="L82" s="22" t="s">
        <v>65</v>
      </c>
      <c r="M82" s="22"/>
      <c r="N82" s="48" t="s">
        <v>66</v>
      </c>
      <c r="O82" s="30"/>
      <c r="P82" s="86" t="s">
        <v>66</v>
      </c>
      <c r="R82" s="30"/>
      <c r="S82" s="86" t="s">
        <v>62</v>
      </c>
      <c r="U82" s="101" t="s">
        <v>66</v>
      </c>
      <c r="V82" s="27"/>
      <c r="W82" s="30"/>
      <c r="X82" s="22" t="s">
        <v>66</v>
      </c>
      <c r="Y82" s="22" t="s">
        <v>63</v>
      </c>
      <c r="Z82" s="30"/>
      <c r="AA82" s="22" t="s">
        <v>66</v>
      </c>
      <c r="AB82" s="22" t="s">
        <v>63</v>
      </c>
      <c r="AD82" s="25" t="s">
        <v>101</v>
      </c>
      <c r="AE82" s="30"/>
      <c r="AF82" s="22" t="s">
        <v>62</v>
      </c>
      <c r="AH82" s="30"/>
    </row>
    <row r="83" spans="1:34" x14ac:dyDescent="0.2">
      <c r="A83" s="14">
        <v>22</v>
      </c>
      <c r="B83" t="s">
        <v>67</v>
      </c>
      <c r="C83" t="s">
        <v>66</v>
      </c>
      <c r="E83" s="25" t="s">
        <v>64</v>
      </c>
      <c r="H83" s="25" t="s">
        <v>66</v>
      </c>
      <c r="I83" s="27" t="s">
        <v>71</v>
      </c>
      <c r="J83" s="30"/>
      <c r="K83" s="22" t="s">
        <v>66</v>
      </c>
      <c r="M83" s="22"/>
      <c r="N83" s="48" t="s">
        <v>66</v>
      </c>
      <c r="O83" s="30" t="s">
        <v>71</v>
      </c>
      <c r="P83" s="86" t="s">
        <v>66</v>
      </c>
      <c r="R83" s="30"/>
      <c r="S83" s="86" t="s">
        <v>66</v>
      </c>
      <c r="U83" s="101" t="s">
        <v>63</v>
      </c>
      <c r="V83" s="110" t="s">
        <v>66</v>
      </c>
      <c r="W83" s="30"/>
      <c r="X83" s="22" t="s">
        <v>62</v>
      </c>
      <c r="Z83" s="30"/>
      <c r="AA83" s="22" t="s">
        <v>66</v>
      </c>
      <c r="AB83" s="22" t="s">
        <v>63</v>
      </c>
      <c r="AD83" s="25" t="s">
        <v>62</v>
      </c>
      <c r="AE83" s="30"/>
      <c r="AF83" s="22" t="s">
        <v>63</v>
      </c>
      <c r="AH83" s="30"/>
    </row>
    <row r="84" spans="1:34" x14ac:dyDescent="0.2">
      <c r="A84" s="14">
        <v>22.5</v>
      </c>
      <c r="B84" t="s">
        <v>67</v>
      </c>
      <c r="E84" s="25" t="s">
        <v>64</v>
      </c>
      <c r="H84" s="25" t="s">
        <v>66</v>
      </c>
      <c r="I84" s="27" t="s">
        <v>71</v>
      </c>
      <c r="J84" s="30"/>
      <c r="K84" s="22" t="s">
        <v>62</v>
      </c>
      <c r="M84" s="22"/>
      <c r="N84" s="48" t="s">
        <v>66</v>
      </c>
      <c r="O84" s="30"/>
      <c r="P84" s="85" t="s">
        <v>63</v>
      </c>
      <c r="R84" s="30"/>
      <c r="S84" s="86" t="s">
        <v>62</v>
      </c>
      <c r="U84" s="101" t="s">
        <v>63</v>
      </c>
      <c r="V84" s="110" t="s">
        <v>66</v>
      </c>
      <c r="W84" s="30"/>
      <c r="X84" s="22" t="s">
        <v>63</v>
      </c>
      <c r="Z84" s="30"/>
      <c r="AA84" s="22" t="s">
        <v>62</v>
      </c>
      <c r="AD84" s="25" t="s">
        <v>62</v>
      </c>
      <c r="AE84" s="30"/>
      <c r="AF84" s="22" t="s">
        <v>63</v>
      </c>
      <c r="AH84" s="30"/>
    </row>
    <row r="85" spans="1:34" x14ac:dyDescent="0.2">
      <c r="A85" s="14">
        <v>23</v>
      </c>
      <c r="B85" t="s">
        <v>67</v>
      </c>
      <c r="C85" t="s">
        <v>66</v>
      </c>
      <c r="E85" s="25" t="s">
        <v>64</v>
      </c>
      <c r="F85" s="22" t="s">
        <v>66</v>
      </c>
      <c r="H85" s="25" t="s">
        <v>66</v>
      </c>
      <c r="I85" s="27"/>
      <c r="J85" s="30"/>
      <c r="K85" s="22" t="s">
        <v>66</v>
      </c>
      <c r="M85" s="22"/>
      <c r="N85" s="48" t="s">
        <v>66</v>
      </c>
      <c r="O85" s="30"/>
      <c r="P85" s="86" t="s">
        <v>66</v>
      </c>
      <c r="Q85" s="36" t="s">
        <v>63</v>
      </c>
      <c r="R85" s="30"/>
      <c r="S85" s="86" t="s">
        <v>66</v>
      </c>
      <c r="U85" s="101" t="s">
        <v>63</v>
      </c>
      <c r="V85" s="85" t="s">
        <v>66</v>
      </c>
      <c r="W85" s="30"/>
      <c r="X85" s="22" t="s">
        <v>63</v>
      </c>
      <c r="Y85" s="22" t="s">
        <v>69</v>
      </c>
      <c r="Z85" s="30"/>
      <c r="AA85" s="22" t="s">
        <v>62</v>
      </c>
      <c r="AD85" s="25" t="s">
        <v>66</v>
      </c>
      <c r="AE85" s="30" t="s">
        <v>63</v>
      </c>
      <c r="AF85" s="22" t="s">
        <v>63</v>
      </c>
      <c r="AH85" s="30"/>
    </row>
    <row r="86" spans="1:34" x14ac:dyDescent="0.2">
      <c r="A86" s="14">
        <v>23.5</v>
      </c>
      <c r="B86" t="s">
        <v>64</v>
      </c>
      <c r="E86" s="25" t="s">
        <v>64</v>
      </c>
      <c r="F86" s="22" t="s">
        <v>66</v>
      </c>
      <c r="H86" s="25" t="s">
        <v>62</v>
      </c>
      <c r="I86" s="27"/>
      <c r="J86" s="30"/>
      <c r="K86" s="22" t="s">
        <v>62</v>
      </c>
      <c r="M86" s="22"/>
      <c r="N86" s="48" t="s">
        <v>66</v>
      </c>
      <c r="O86" s="30"/>
      <c r="P86" s="85" t="s">
        <v>63</v>
      </c>
      <c r="R86" s="30"/>
      <c r="S86" s="86" t="s">
        <v>62</v>
      </c>
      <c r="U86" s="101" t="s">
        <v>63</v>
      </c>
      <c r="V86" s="27"/>
      <c r="W86" s="30"/>
      <c r="X86" s="22" t="s">
        <v>63</v>
      </c>
      <c r="Z86" s="30"/>
      <c r="AA86" s="22" t="s">
        <v>99</v>
      </c>
      <c r="AD86" s="25" t="s">
        <v>66</v>
      </c>
      <c r="AE86" s="30" t="s">
        <v>63</v>
      </c>
      <c r="AF86" s="22" t="s">
        <v>62</v>
      </c>
      <c r="AH86" s="30"/>
    </row>
    <row r="87" spans="1:34" x14ac:dyDescent="0.2">
      <c r="A87" s="14">
        <v>24</v>
      </c>
      <c r="B87" t="s">
        <v>67</v>
      </c>
      <c r="E87" s="25" t="s">
        <v>66</v>
      </c>
      <c r="H87" s="25" t="s">
        <v>66</v>
      </c>
      <c r="I87" s="27"/>
      <c r="J87" s="30"/>
      <c r="K87" s="22" t="s">
        <v>66</v>
      </c>
      <c r="M87" s="22"/>
      <c r="N87" s="48" t="s">
        <v>62</v>
      </c>
      <c r="O87" s="30"/>
      <c r="P87" s="85" t="s">
        <v>63</v>
      </c>
      <c r="R87" s="30"/>
      <c r="S87" s="86" t="s">
        <v>62</v>
      </c>
      <c r="U87" s="101" t="s">
        <v>63</v>
      </c>
      <c r="V87" s="27"/>
      <c r="W87" s="30"/>
      <c r="X87" s="22" t="s">
        <v>63</v>
      </c>
      <c r="Z87" s="30"/>
      <c r="AA87" s="22" t="s">
        <v>63</v>
      </c>
      <c r="AD87" s="25" t="s">
        <v>63</v>
      </c>
      <c r="AE87" s="30" t="s">
        <v>101</v>
      </c>
      <c r="AF87" s="22" t="s">
        <v>63</v>
      </c>
      <c r="AH87" s="30"/>
    </row>
    <row r="88" spans="1:34" x14ac:dyDescent="0.2">
      <c r="A88" s="14">
        <v>24.5</v>
      </c>
      <c r="B88" t="s">
        <v>67</v>
      </c>
      <c r="C88" t="s">
        <v>66</v>
      </c>
      <c r="E88" s="25" t="s">
        <v>64</v>
      </c>
      <c r="F88" s="22" t="s">
        <v>66</v>
      </c>
      <c r="H88" s="25" t="s">
        <v>66</v>
      </c>
      <c r="I88" s="27" t="s">
        <v>71</v>
      </c>
      <c r="J88" s="30"/>
      <c r="K88" s="22" t="s">
        <v>71</v>
      </c>
      <c r="L88" s="22" t="s">
        <v>66</v>
      </c>
      <c r="M88" s="22"/>
      <c r="N88" s="48" t="s">
        <v>66</v>
      </c>
      <c r="O88" s="30"/>
      <c r="P88" s="86" t="s">
        <v>66</v>
      </c>
      <c r="Q88" s="86" t="s">
        <v>63</v>
      </c>
      <c r="R88" s="30"/>
      <c r="S88" s="86" t="s">
        <v>63</v>
      </c>
      <c r="U88" s="101" t="s">
        <v>63</v>
      </c>
      <c r="V88" s="27"/>
      <c r="W88" s="30"/>
      <c r="X88" s="22" t="s">
        <v>62</v>
      </c>
      <c r="Z88" s="30"/>
      <c r="AA88" s="22" t="s">
        <v>63</v>
      </c>
      <c r="AD88" s="25" t="s">
        <v>62</v>
      </c>
      <c r="AE88" s="30"/>
      <c r="AF88" s="22" t="s">
        <v>63</v>
      </c>
      <c r="AH88" s="30"/>
    </row>
    <row r="89" spans="1:34" x14ac:dyDescent="0.2">
      <c r="A89" s="14">
        <v>25</v>
      </c>
      <c r="B89" t="s">
        <v>66</v>
      </c>
      <c r="E89" s="25" t="s">
        <v>71</v>
      </c>
      <c r="F89" s="22" t="s">
        <v>66</v>
      </c>
      <c r="H89" s="25" t="s">
        <v>66</v>
      </c>
      <c r="I89" s="27" t="s">
        <v>71</v>
      </c>
      <c r="J89" s="30"/>
      <c r="K89" s="22" t="s">
        <v>66</v>
      </c>
      <c r="M89" s="22"/>
      <c r="N89" s="48" t="s">
        <v>66</v>
      </c>
      <c r="O89" s="30" t="s">
        <v>71</v>
      </c>
      <c r="P89" s="86" t="s">
        <v>66</v>
      </c>
      <c r="Q89" s="86" t="s">
        <v>71</v>
      </c>
      <c r="R89" s="30"/>
      <c r="S89" s="86" t="s">
        <v>71</v>
      </c>
      <c r="T89" s="86" t="s">
        <v>66</v>
      </c>
      <c r="U89" s="112" t="s">
        <v>63</v>
      </c>
      <c r="V89" s="27"/>
      <c r="W89" s="30"/>
      <c r="X89" s="22" t="s">
        <v>63</v>
      </c>
      <c r="Y89" s="22" t="s">
        <v>69</v>
      </c>
      <c r="Z89" s="30"/>
      <c r="AA89" s="22" t="s">
        <v>62</v>
      </c>
      <c r="AD89" s="25" t="s">
        <v>63</v>
      </c>
      <c r="AE89" s="30"/>
      <c r="AF89" s="22" t="s">
        <v>63</v>
      </c>
      <c r="AG89" t="s">
        <v>66</v>
      </c>
      <c r="AH89" s="30"/>
    </row>
    <row r="90" spans="1:34" x14ac:dyDescent="0.2">
      <c r="A90" s="14">
        <v>25.5</v>
      </c>
      <c r="B90" t="s">
        <v>66</v>
      </c>
      <c r="E90" s="25" t="s">
        <v>69</v>
      </c>
      <c r="F90" s="22" t="s">
        <v>66</v>
      </c>
      <c r="H90" s="25" t="s">
        <v>66</v>
      </c>
      <c r="I90" s="27"/>
      <c r="J90" s="30"/>
      <c r="K90" s="22" t="s">
        <v>62</v>
      </c>
      <c r="M90" s="22"/>
      <c r="N90" s="48" t="s">
        <v>66</v>
      </c>
      <c r="O90" s="30"/>
      <c r="P90" s="86" t="s">
        <v>66</v>
      </c>
      <c r="R90" s="30"/>
      <c r="S90" s="86" t="s">
        <v>66</v>
      </c>
      <c r="U90" s="112" t="s">
        <v>66</v>
      </c>
      <c r="V90" s="27"/>
      <c r="W90" s="30"/>
      <c r="X90" s="22" t="s">
        <v>66</v>
      </c>
      <c r="Y90" t="s">
        <v>63</v>
      </c>
      <c r="Z90" s="30"/>
      <c r="AA90" s="22" t="s">
        <v>62</v>
      </c>
      <c r="AD90" s="25" t="s">
        <v>66</v>
      </c>
      <c r="AE90" s="30"/>
      <c r="AF90" s="22" t="s">
        <v>63</v>
      </c>
      <c r="AH90" s="30"/>
    </row>
    <row r="91" spans="1:34" x14ac:dyDescent="0.2">
      <c r="A91" s="14">
        <v>26</v>
      </c>
      <c r="B91" t="s">
        <v>67</v>
      </c>
      <c r="C91" t="s">
        <v>66</v>
      </c>
      <c r="E91" s="25" t="s">
        <v>69</v>
      </c>
      <c r="F91" s="22" t="s">
        <v>64</v>
      </c>
      <c r="H91" s="25" t="s">
        <v>66</v>
      </c>
      <c r="I91" s="27" t="s">
        <v>69</v>
      </c>
      <c r="J91" s="30"/>
      <c r="K91" s="22" t="s">
        <v>66</v>
      </c>
      <c r="M91" s="22"/>
      <c r="N91" s="48" t="s">
        <v>66</v>
      </c>
      <c r="O91" s="30"/>
      <c r="P91" s="86" t="s">
        <v>66</v>
      </c>
      <c r="R91" s="30"/>
      <c r="S91" s="86" t="s">
        <v>66</v>
      </c>
      <c r="U91" s="112" t="s">
        <v>62</v>
      </c>
      <c r="V91" s="27"/>
      <c r="W91" s="30"/>
      <c r="X91" s="22" t="s">
        <v>66</v>
      </c>
      <c r="Z91" s="30"/>
      <c r="AA91" s="22" t="s">
        <v>66</v>
      </c>
      <c r="AD91" s="25" t="s">
        <v>66</v>
      </c>
      <c r="AE91" s="30" t="s">
        <v>69</v>
      </c>
      <c r="AF91" s="22" t="s">
        <v>62</v>
      </c>
      <c r="AH91" s="30"/>
    </row>
    <row r="92" spans="1:34" x14ac:dyDescent="0.2">
      <c r="A92" s="14">
        <v>26.5</v>
      </c>
      <c r="B92" t="s">
        <v>67</v>
      </c>
      <c r="C92" t="s">
        <v>66</v>
      </c>
      <c r="D92" t="s">
        <v>64</v>
      </c>
      <c r="E92" s="25" t="s">
        <v>62</v>
      </c>
      <c r="H92" s="25" t="s">
        <v>66</v>
      </c>
      <c r="I92" s="27"/>
      <c r="J92" s="30"/>
      <c r="K92" s="22" t="s">
        <v>66</v>
      </c>
      <c r="M92" s="22"/>
      <c r="N92" s="48" t="s">
        <v>66</v>
      </c>
      <c r="O92" s="30" t="s">
        <v>71</v>
      </c>
      <c r="P92" s="86" t="s">
        <v>66</v>
      </c>
      <c r="R92" s="30"/>
      <c r="S92" s="86" t="s">
        <v>66</v>
      </c>
      <c r="U92" s="112" t="s">
        <v>62</v>
      </c>
      <c r="V92" s="27"/>
      <c r="W92" s="30"/>
      <c r="X92" s="22" t="s">
        <v>63</v>
      </c>
      <c r="Z92" s="30"/>
      <c r="AA92" s="22" t="s">
        <v>66</v>
      </c>
      <c r="AB92" t="s">
        <v>69</v>
      </c>
      <c r="AD92" s="25" t="s">
        <v>101</v>
      </c>
      <c r="AE92" s="30"/>
      <c r="AF92" s="22" t="s">
        <v>63</v>
      </c>
      <c r="AG92" s="22" t="s">
        <v>66</v>
      </c>
      <c r="AH92" s="30" t="s">
        <v>69</v>
      </c>
    </row>
    <row r="93" spans="1:34" x14ac:dyDescent="0.2">
      <c r="A93" s="14">
        <v>27</v>
      </c>
      <c r="B93" t="s">
        <v>67</v>
      </c>
      <c r="E93" s="25" t="s">
        <v>64</v>
      </c>
      <c r="H93" s="25" t="s">
        <v>66</v>
      </c>
      <c r="I93" s="27"/>
      <c r="J93" s="30"/>
      <c r="K93" s="22" t="s">
        <v>66</v>
      </c>
      <c r="M93" s="22"/>
      <c r="N93" s="48" t="s">
        <v>66</v>
      </c>
      <c r="O93" s="30"/>
      <c r="P93" s="85" t="s">
        <v>63</v>
      </c>
      <c r="R93" s="30"/>
      <c r="S93" s="86" t="s">
        <v>66</v>
      </c>
      <c r="U93" s="112" t="s">
        <v>63</v>
      </c>
      <c r="V93" s="110" t="s">
        <v>66</v>
      </c>
      <c r="W93" s="30"/>
      <c r="X93" s="22" t="s">
        <v>66</v>
      </c>
      <c r="Y93" s="22" t="s">
        <v>63</v>
      </c>
      <c r="Z93" s="30"/>
      <c r="AA93" s="22" t="s">
        <v>66</v>
      </c>
      <c r="AD93" s="25" t="s">
        <v>66</v>
      </c>
      <c r="AE93" s="30" t="s">
        <v>101</v>
      </c>
      <c r="AF93" s="22" t="s">
        <v>62</v>
      </c>
      <c r="AH93" s="30"/>
    </row>
    <row r="94" spans="1:34" x14ac:dyDescent="0.2">
      <c r="A94" s="14">
        <v>27.5</v>
      </c>
      <c r="B94" t="s">
        <v>67</v>
      </c>
      <c r="E94" s="25" t="s">
        <v>69</v>
      </c>
      <c r="H94" s="25" t="s">
        <v>66</v>
      </c>
      <c r="I94" s="27" t="s">
        <v>71</v>
      </c>
      <c r="J94" s="30"/>
      <c r="K94" s="22" t="s">
        <v>66</v>
      </c>
      <c r="L94" s="22" t="s">
        <v>71</v>
      </c>
      <c r="M94" s="22"/>
      <c r="N94" s="48" t="s">
        <v>66</v>
      </c>
      <c r="O94" s="49" t="s">
        <v>71</v>
      </c>
      <c r="P94" s="86" t="s">
        <v>66</v>
      </c>
      <c r="Q94" s="86" t="s">
        <v>63</v>
      </c>
      <c r="R94" s="30"/>
      <c r="S94" s="86" t="s">
        <v>66</v>
      </c>
      <c r="U94" s="112" t="s">
        <v>66</v>
      </c>
      <c r="V94" s="27"/>
      <c r="W94" s="30"/>
      <c r="X94" s="22" t="s">
        <v>66</v>
      </c>
      <c r="Y94" s="22" t="s">
        <v>63</v>
      </c>
      <c r="Z94" s="30"/>
      <c r="AA94" s="22" t="s">
        <v>66</v>
      </c>
      <c r="AD94" s="25" t="s">
        <v>101</v>
      </c>
      <c r="AE94" s="30"/>
      <c r="AF94" s="22" t="s">
        <v>62</v>
      </c>
      <c r="AH94" s="30"/>
    </row>
    <row r="95" spans="1:34" x14ac:dyDescent="0.2">
      <c r="A95" s="14">
        <v>28</v>
      </c>
      <c r="B95" t="s">
        <v>67</v>
      </c>
      <c r="E95" s="25" t="s">
        <v>71</v>
      </c>
      <c r="F95" t="s">
        <v>66</v>
      </c>
      <c r="H95" s="25" t="s">
        <v>66</v>
      </c>
      <c r="I95" s="27"/>
      <c r="J95" s="30"/>
      <c r="K95" s="22" t="s">
        <v>66</v>
      </c>
      <c r="M95" s="22"/>
      <c r="N95" s="48" t="s">
        <v>66</v>
      </c>
      <c r="O95" s="30" t="s">
        <v>71</v>
      </c>
      <c r="P95" s="86" t="s">
        <v>66</v>
      </c>
      <c r="R95" s="30"/>
      <c r="S95" s="86" t="s">
        <v>62</v>
      </c>
      <c r="U95" s="112" t="s">
        <v>63</v>
      </c>
      <c r="V95" s="27"/>
      <c r="W95" s="30"/>
      <c r="X95" s="22" t="s">
        <v>63</v>
      </c>
      <c r="Z95" s="30"/>
      <c r="AA95" s="22" t="s">
        <v>66</v>
      </c>
      <c r="AD95" s="25" t="s">
        <v>66</v>
      </c>
      <c r="AE95" s="30"/>
      <c r="AF95" s="22" t="s">
        <v>62</v>
      </c>
      <c r="AH95" s="30"/>
    </row>
    <row r="96" spans="1:34" x14ac:dyDescent="0.2">
      <c r="A96" s="14">
        <v>28.5</v>
      </c>
      <c r="B96" t="s">
        <v>67</v>
      </c>
      <c r="C96" t="s">
        <v>66</v>
      </c>
      <c r="E96" s="25" t="s">
        <v>62</v>
      </c>
      <c r="H96" s="25" t="s">
        <v>66</v>
      </c>
      <c r="I96" s="27"/>
      <c r="J96" s="30"/>
      <c r="K96" s="22" t="s">
        <v>62</v>
      </c>
      <c r="M96" s="22"/>
      <c r="N96" s="48" t="s">
        <v>66</v>
      </c>
      <c r="O96" s="30" t="s">
        <v>63</v>
      </c>
      <c r="P96" s="86" t="s">
        <v>66</v>
      </c>
      <c r="R96" s="30"/>
      <c r="S96" s="86" t="s">
        <v>66</v>
      </c>
      <c r="U96" s="112" t="s">
        <v>62</v>
      </c>
      <c r="V96" s="27"/>
      <c r="W96" s="30"/>
      <c r="X96" s="22" t="s">
        <v>63</v>
      </c>
      <c r="Z96" s="30"/>
      <c r="AA96" s="22" t="s">
        <v>66</v>
      </c>
      <c r="AB96" t="s">
        <v>68</v>
      </c>
      <c r="AD96" s="25" t="s">
        <v>66</v>
      </c>
      <c r="AE96" s="30" t="s">
        <v>99</v>
      </c>
      <c r="AF96" s="22" t="s">
        <v>62</v>
      </c>
      <c r="AH96" s="30"/>
    </row>
    <row r="97" spans="1:34" x14ac:dyDescent="0.2">
      <c r="A97" s="14">
        <v>29</v>
      </c>
      <c r="B97" t="s">
        <v>67</v>
      </c>
      <c r="C97" t="s">
        <v>66</v>
      </c>
      <c r="D97" t="s">
        <v>64</v>
      </c>
      <c r="E97" s="25" t="s">
        <v>62</v>
      </c>
      <c r="H97" s="25" t="s">
        <v>66</v>
      </c>
      <c r="I97" s="27"/>
      <c r="J97" s="30"/>
      <c r="K97" s="22" t="s">
        <v>68</v>
      </c>
      <c r="M97" s="22"/>
      <c r="N97" s="48" t="s">
        <v>66</v>
      </c>
      <c r="O97" s="30"/>
      <c r="P97" s="85" t="s">
        <v>63</v>
      </c>
      <c r="Q97" s="36" t="s">
        <v>68</v>
      </c>
      <c r="R97" s="30"/>
      <c r="S97" s="86" t="s">
        <v>62</v>
      </c>
      <c r="U97" s="112" t="s">
        <v>63</v>
      </c>
      <c r="V97" s="86" t="s">
        <v>68</v>
      </c>
      <c r="W97" s="30"/>
      <c r="X97" s="22" t="s">
        <v>66</v>
      </c>
      <c r="Y97" s="22" t="s">
        <v>63</v>
      </c>
      <c r="Z97" s="30"/>
      <c r="AA97" s="22" t="s">
        <v>66</v>
      </c>
      <c r="AD97" s="25" t="s">
        <v>63</v>
      </c>
      <c r="AE97" s="30"/>
      <c r="AF97" s="22" t="s">
        <v>62</v>
      </c>
      <c r="AH97" s="30"/>
    </row>
    <row r="98" spans="1:34" x14ac:dyDescent="0.2">
      <c r="A98" s="14">
        <v>29.5</v>
      </c>
      <c r="B98" t="s">
        <v>64</v>
      </c>
      <c r="C98" t="s">
        <v>66</v>
      </c>
      <c r="E98" s="25" t="s">
        <v>62</v>
      </c>
      <c r="H98" s="25" t="s">
        <v>71</v>
      </c>
      <c r="I98" s="27"/>
      <c r="J98" s="30"/>
      <c r="K98" s="22" t="s">
        <v>66</v>
      </c>
      <c r="M98" s="22"/>
      <c r="N98" s="48" t="s">
        <v>63</v>
      </c>
      <c r="O98" s="30" t="s">
        <v>66</v>
      </c>
      <c r="P98" s="85" t="s">
        <v>63</v>
      </c>
      <c r="R98" s="30"/>
      <c r="S98" s="86" t="s">
        <v>62</v>
      </c>
      <c r="U98" s="112" t="s">
        <v>63</v>
      </c>
      <c r="V98" s="110" t="s">
        <v>68</v>
      </c>
      <c r="W98" s="89" t="s">
        <v>66</v>
      </c>
      <c r="X98" s="85" t="s">
        <v>66</v>
      </c>
      <c r="Z98" s="30"/>
      <c r="AA98" s="22" t="s">
        <v>66</v>
      </c>
      <c r="AD98" s="25" t="s">
        <v>66</v>
      </c>
      <c r="AE98" s="30" t="s">
        <v>63</v>
      </c>
      <c r="AF98" s="22" t="s">
        <v>66</v>
      </c>
      <c r="AH98" s="30"/>
    </row>
    <row r="99" spans="1:34" x14ac:dyDescent="0.2">
      <c r="A99" s="14">
        <v>30</v>
      </c>
      <c r="B99" t="s">
        <v>67</v>
      </c>
      <c r="C99" t="s">
        <v>66</v>
      </c>
      <c r="D99" t="s">
        <v>71</v>
      </c>
      <c r="E99" s="25" t="s">
        <v>62</v>
      </c>
      <c r="H99" s="25" t="s">
        <v>66</v>
      </c>
      <c r="I99" s="27" t="s">
        <v>71</v>
      </c>
      <c r="J99" s="30"/>
      <c r="K99" s="22" t="s">
        <v>66</v>
      </c>
      <c r="L99" s="22" t="s">
        <v>71</v>
      </c>
      <c r="M99" s="22"/>
      <c r="N99" s="48" t="s">
        <v>66</v>
      </c>
      <c r="O99" s="30"/>
      <c r="P99" s="86" t="s">
        <v>66</v>
      </c>
      <c r="Q99" s="86" t="s">
        <v>63</v>
      </c>
      <c r="R99" s="30"/>
      <c r="S99" s="86" t="s">
        <v>66</v>
      </c>
      <c r="U99" s="112" t="s">
        <v>63</v>
      </c>
      <c r="V99" s="86" t="s">
        <v>66</v>
      </c>
      <c r="W99" s="30"/>
      <c r="X99" s="86" t="s">
        <v>66</v>
      </c>
      <c r="Y99" s="86" t="s">
        <v>63</v>
      </c>
      <c r="Z99" s="30"/>
      <c r="AA99" s="22" t="s">
        <v>66</v>
      </c>
      <c r="AD99" s="25" t="s">
        <v>66</v>
      </c>
      <c r="AE99" s="30"/>
      <c r="AF99" s="22" t="s">
        <v>62</v>
      </c>
      <c r="AH99" s="30"/>
    </row>
    <row r="100" spans="1:34" x14ac:dyDescent="0.2">
      <c r="A100" s="14">
        <v>30.5</v>
      </c>
      <c r="B100" t="s">
        <v>66</v>
      </c>
      <c r="E100" s="25" t="s">
        <v>71</v>
      </c>
      <c r="F100" t="s">
        <v>66</v>
      </c>
      <c r="H100" s="25" t="s">
        <v>62</v>
      </c>
      <c r="I100" s="27"/>
      <c r="J100" s="30"/>
      <c r="K100" s="22" t="s">
        <v>66</v>
      </c>
      <c r="L100" t="s">
        <v>71</v>
      </c>
      <c r="M100" s="22"/>
      <c r="N100" s="48" t="s">
        <v>66</v>
      </c>
      <c r="O100" s="30"/>
      <c r="P100" s="86" t="s">
        <v>66</v>
      </c>
      <c r="R100" s="30"/>
      <c r="S100" s="85" t="s">
        <v>68</v>
      </c>
      <c r="T100" s="36" t="s">
        <v>66</v>
      </c>
      <c r="U100" s="108" t="s">
        <v>63</v>
      </c>
      <c r="V100" s="85" t="s">
        <v>66</v>
      </c>
      <c r="W100" s="88"/>
      <c r="X100" s="86" t="s">
        <v>66</v>
      </c>
      <c r="Z100" s="30"/>
      <c r="AA100" s="22" t="s">
        <v>66</v>
      </c>
      <c r="AD100" s="25" t="s">
        <v>66</v>
      </c>
      <c r="AE100" s="30"/>
      <c r="AF100" s="22" t="s">
        <v>66</v>
      </c>
      <c r="AH100" s="30"/>
    </row>
    <row r="101" spans="1:34" x14ac:dyDescent="0.2">
      <c r="A101" s="14">
        <v>31</v>
      </c>
      <c r="B101" t="s">
        <v>67</v>
      </c>
      <c r="E101" s="25" t="s">
        <v>62</v>
      </c>
      <c r="H101" s="25" t="s">
        <v>71</v>
      </c>
      <c r="I101" s="27" t="s">
        <v>68</v>
      </c>
      <c r="J101" s="30" t="s">
        <v>66</v>
      </c>
      <c r="K101" s="22" t="s">
        <v>66</v>
      </c>
      <c r="L101" s="22" t="s">
        <v>71</v>
      </c>
      <c r="M101" s="22"/>
      <c r="N101" s="48" t="s">
        <v>66</v>
      </c>
      <c r="O101" s="49" t="s">
        <v>71</v>
      </c>
      <c r="P101" s="85" t="s">
        <v>63</v>
      </c>
      <c r="Q101" s="85" t="s">
        <v>68</v>
      </c>
      <c r="R101" s="30"/>
      <c r="S101" s="86" t="s">
        <v>66</v>
      </c>
      <c r="U101" s="108" t="s">
        <v>66</v>
      </c>
      <c r="V101" s="27"/>
      <c r="W101" s="30"/>
      <c r="X101" s="86" t="s">
        <v>66</v>
      </c>
      <c r="Z101" s="30"/>
      <c r="AA101" s="22" t="s">
        <v>62</v>
      </c>
      <c r="AD101" s="25" t="s">
        <v>99</v>
      </c>
      <c r="AE101" s="30"/>
      <c r="AF101" s="22" t="s">
        <v>62</v>
      </c>
      <c r="AH101" s="30"/>
    </row>
    <row r="102" spans="1:34" x14ac:dyDescent="0.2">
      <c r="A102" s="14">
        <v>31.5</v>
      </c>
      <c r="B102" t="s">
        <v>62</v>
      </c>
      <c r="E102" s="25" t="s">
        <v>62</v>
      </c>
      <c r="H102" s="25" t="s">
        <v>66</v>
      </c>
      <c r="I102" s="27" t="s">
        <v>68</v>
      </c>
      <c r="J102" s="30"/>
      <c r="K102" s="22" t="s">
        <v>62</v>
      </c>
      <c r="M102" s="22"/>
      <c r="N102" s="48" t="s">
        <v>66</v>
      </c>
      <c r="O102" s="30"/>
      <c r="P102" s="85" t="s">
        <v>63</v>
      </c>
      <c r="Q102" s="85" t="s">
        <v>68</v>
      </c>
      <c r="R102" s="30"/>
      <c r="S102" s="86" t="s">
        <v>62</v>
      </c>
      <c r="U102" s="108" t="s">
        <v>62</v>
      </c>
      <c r="V102" s="27"/>
      <c r="W102" s="30"/>
      <c r="X102" s="86" t="s">
        <v>66</v>
      </c>
      <c r="Z102" s="30"/>
      <c r="AA102" s="22" t="s">
        <v>66</v>
      </c>
      <c r="AD102" s="25" t="s">
        <v>66</v>
      </c>
      <c r="AE102" s="30"/>
      <c r="AF102" s="22" t="s">
        <v>66</v>
      </c>
      <c r="AG102" t="s">
        <v>63</v>
      </c>
      <c r="AH102" s="30"/>
    </row>
    <row r="103" spans="1:34" x14ac:dyDescent="0.2">
      <c r="A103" s="14">
        <v>32</v>
      </c>
      <c r="B103" t="s">
        <v>66</v>
      </c>
      <c r="E103" s="25" t="s">
        <v>66</v>
      </c>
      <c r="H103" s="25" t="s">
        <v>66</v>
      </c>
      <c r="I103" s="27" t="s">
        <v>68</v>
      </c>
      <c r="J103" s="30"/>
      <c r="K103" s="22" t="s">
        <v>66</v>
      </c>
      <c r="M103" s="22"/>
      <c r="N103" s="48" t="s">
        <v>66</v>
      </c>
      <c r="O103" s="30" t="s">
        <v>63</v>
      </c>
      <c r="P103" s="86" t="s">
        <v>66</v>
      </c>
      <c r="R103" s="30"/>
      <c r="S103" s="86" t="s">
        <v>66</v>
      </c>
      <c r="U103" s="108" t="s">
        <v>63</v>
      </c>
      <c r="V103" s="110" t="s">
        <v>66</v>
      </c>
      <c r="W103" s="30"/>
      <c r="X103" s="86" t="s">
        <v>66</v>
      </c>
      <c r="Y103" s="86" t="s">
        <v>68</v>
      </c>
      <c r="Z103" s="30"/>
      <c r="AA103" s="22" t="s">
        <v>66</v>
      </c>
      <c r="AD103" s="25" t="s">
        <v>66</v>
      </c>
      <c r="AE103" s="30"/>
      <c r="AF103" s="22" t="s">
        <v>66</v>
      </c>
      <c r="AH103" s="30"/>
    </row>
    <row r="104" spans="1:34" x14ac:dyDescent="0.2">
      <c r="A104" s="14">
        <v>32.5</v>
      </c>
      <c r="B104" t="s">
        <v>67</v>
      </c>
      <c r="E104" s="25" t="s">
        <v>62</v>
      </c>
      <c r="H104" s="25" t="s">
        <v>68</v>
      </c>
      <c r="I104" s="27"/>
      <c r="J104" s="30"/>
      <c r="K104" s="22" t="s">
        <v>62</v>
      </c>
      <c r="M104" s="22"/>
      <c r="N104" s="48" t="s">
        <v>68</v>
      </c>
      <c r="O104" s="30"/>
      <c r="P104" s="85" t="s">
        <v>63</v>
      </c>
      <c r="R104" s="30"/>
      <c r="S104" s="86" t="s">
        <v>62</v>
      </c>
      <c r="U104" s="108" t="s">
        <v>63</v>
      </c>
      <c r="V104" s="27"/>
      <c r="W104" s="30"/>
      <c r="X104" s="86" t="s">
        <v>62</v>
      </c>
      <c r="Z104" s="30"/>
      <c r="AA104" s="22" t="s">
        <v>99</v>
      </c>
      <c r="AD104" s="25" t="s">
        <v>63</v>
      </c>
      <c r="AE104" s="30"/>
      <c r="AF104" s="22" t="s">
        <v>66</v>
      </c>
      <c r="AG104" t="s">
        <v>63</v>
      </c>
      <c r="AH104" s="30"/>
    </row>
    <row r="105" spans="1:34" x14ac:dyDescent="0.2">
      <c r="A105" s="14">
        <v>33</v>
      </c>
      <c r="B105" t="s">
        <v>67</v>
      </c>
      <c r="C105" t="s">
        <v>66</v>
      </c>
      <c r="D105" t="s">
        <v>64</v>
      </c>
      <c r="E105" s="25" t="s">
        <v>62</v>
      </c>
      <c r="H105" s="25" t="s">
        <v>71</v>
      </c>
      <c r="I105" s="27"/>
      <c r="J105" s="30"/>
      <c r="K105" s="22" t="s">
        <v>71</v>
      </c>
      <c r="M105" s="22"/>
      <c r="N105" s="48" t="s">
        <v>68</v>
      </c>
      <c r="O105" s="30"/>
      <c r="P105" s="86" t="s">
        <v>66</v>
      </c>
      <c r="R105" s="30"/>
      <c r="S105" s="86" t="s">
        <v>66</v>
      </c>
      <c r="U105" s="108" t="s">
        <v>63</v>
      </c>
      <c r="V105" s="110" t="s">
        <v>66</v>
      </c>
      <c r="W105" s="30"/>
      <c r="X105" s="86" t="s">
        <v>66</v>
      </c>
      <c r="Z105" s="30"/>
      <c r="AA105" s="22" t="s">
        <v>66</v>
      </c>
      <c r="AD105" s="25" t="s">
        <v>66</v>
      </c>
      <c r="AE105" s="30" t="s">
        <v>63</v>
      </c>
      <c r="AF105" s="22" t="s">
        <v>66</v>
      </c>
      <c r="AG105" s="22" t="s">
        <v>63</v>
      </c>
      <c r="AH105" s="30"/>
    </row>
    <row r="106" spans="1:34" x14ac:dyDescent="0.2">
      <c r="A106" s="14">
        <v>33.5</v>
      </c>
      <c r="B106" t="s">
        <v>67</v>
      </c>
      <c r="E106" s="25" t="s">
        <v>63</v>
      </c>
      <c r="H106" s="25" t="s">
        <v>71</v>
      </c>
      <c r="I106" s="27"/>
      <c r="J106" s="30"/>
      <c r="K106" s="22" t="s">
        <v>71</v>
      </c>
      <c r="M106" s="22"/>
      <c r="N106" s="48" t="s">
        <v>68</v>
      </c>
      <c r="O106" s="30" t="s">
        <v>71</v>
      </c>
      <c r="P106" s="85" t="s">
        <v>63</v>
      </c>
      <c r="Q106" s="85" t="s">
        <v>68</v>
      </c>
      <c r="R106" s="30"/>
      <c r="S106" s="86" t="s">
        <v>62</v>
      </c>
      <c r="U106" s="108" t="s">
        <v>63</v>
      </c>
      <c r="V106" s="27"/>
      <c r="W106" s="30"/>
      <c r="X106" s="86" t="s">
        <v>62</v>
      </c>
      <c r="Z106" s="30"/>
      <c r="AA106" s="22" t="s">
        <v>66</v>
      </c>
      <c r="AB106" t="s">
        <v>63</v>
      </c>
      <c r="AD106" s="25" t="s">
        <v>63</v>
      </c>
      <c r="AE106" s="30"/>
      <c r="AF106" s="22" t="s">
        <v>63</v>
      </c>
      <c r="AH106" s="30"/>
    </row>
    <row r="107" spans="1:34" x14ac:dyDescent="0.2">
      <c r="A107" s="14">
        <v>34</v>
      </c>
      <c r="B107" t="s">
        <v>67</v>
      </c>
      <c r="E107" s="25" t="s">
        <v>62</v>
      </c>
      <c r="H107" s="25" t="s">
        <v>71</v>
      </c>
      <c r="I107" s="27"/>
      <c r="J107" s="30"/>
      <c r="K107" s="22" t="s">
        <v>71</v>
      </c>
      <c r="M107" s="22"/>
      <c r="N107" s="48" t="s">
        <v>68</v>
      </c>
      <c r="O107" s="30"/>
      <c r="P107" s="85" t="s">
        <v>63</v>
      </c>
      <c r="Q107" s="36" t="s">
        <v>68</v>
      </c>
      <c r="R107" s="30"/>
      <c r="S107" s="86" t="s">
        <v>62</v>
      </c>
      <c r="U107" s="108" t="s">
        <v>63</v>
      </c>
      <c r="V107" s="85" t="s">
        <v>68</v>
      </c>
      <c r="W107" s="89" t="s">
        <v>66</v>
      </c>
      <c r="X107" s="85" t="s">
        <v>66</v>
      </c>
      <c r="Z107" s="30"/>
      <c r="AA107" s="22" t="s">
        <v>66</v>
      </c>
      <c r="AD107" s="25" t="s">
        <v>63</v>
      </c>
      <c r="AE107" s="30"/>
      <c r="AF107" s="22" t="s">
        <v>63</v>
      </c>
      <c r="AH107" s="30"/>
    </row>
    <row r="108" spans="1:34" x14ac:dyDescent="0.2">
      <c r="A108" s="14">
        <v>34.5</v>
      </c>
      <c r="B108" t="s">
        <v>67</v>
      </c>
      <c r="E108" s="25" t="s">
        <v>62</v>
      </c>
      <c r="H108" s="25" t="s">
        <v>71</v>
      </c>
      <c r="I108" s="27" t="s">
        <v>68</v>
      </c>
      <c r="J108" s="30"/>
      <c r="K108" s="22" t="s">
        <v>63</v>
      </c>
      <c r="M108" s="22"/>
      <c r="N108" s="48" t="s">
        <v>63</v>
      </c>
      <c r="O108" s="30"/>
      <c r="P108" s="86" t="s">
        <v>66</v>
      </c>
      <c r="Q108" s="36" t="s">
        <v>63</v>
      </c>
      <c r="R108" s="30"/>
      <c r="S108" s="86" t="s">
        <v>62</v>
      </c>
      <c r="U108" s="108" t="s">
        <v>71</v>
      </c>
      <c r="V108" s="85" t="s">
        <v>66</v>
      </c>
      <c r="W108" s="30"/>
      <c r="X108" s="86" t="s">
        <v>66</v>
      </c>
      <c r="Y108" s="86" t="s">
        <v>71</v>
      </c>
      <c r="Z108" s="30"/>
      <c r="AA108" s="22" t="s">
        <v>66</v>
      </c>
      <c r="AD108" s="25" t="s">
        <v>66</v>
      </c>
      <c r="AE108" s="30"/>
      <c r="AF108" s="22" t="s">
        <v>63</v>
      </c>
      <c r="AG108" t="s">
        <v>66</v>
      </c>
      <c r="AH108" s="30"/>
    </row>
    <row r="109" spans="1:34" x14ac:dyDescent="0.2">
      <c r="A109" s="14">
        <v>35</v>
      </c>
      <c r="B109" t="s">
        <v>67</v>
      </c>
      <c r="E109" s="25" t="s">
        <v>62</v>
      </c>
      <c r="H109" s="25" t="s">
        <v>71</v>
      </c>
      <c r="I109" s="27"/>
      <c r="J109" s="30"/>
      <c r="K109" s="22" t="s">
        <v>71</v>
      </c>
      <c r="L109" t="s">
        <v>63</v>
      </c>
      <c r="M109" s="22"/>
      <c r="N109" s="48" t="s">
        <v>71</v>
      </c>
      <c r="O109" s="49" t="s">
        <v>63</v>
      </c>
      <c r="P109" s="85" t="s">
        <v>63</v>
      </c>
      <c r="R109" s="30"/>
      <c r="S109" s="86" t="s">
        <v>66</v>
      </c>
      <c r="U109" s="108" t="s">
        <v>63</v>
      </c>
      <c r="V109" s="85" t="s">
        <v>66</v>
      </c>
      <c r="W109" s="30"/>
      <c r="X109" s="86" t="s">
        <v>66</v>
      </c>
      <c r="Z109" s="30"/>
      <c r="AA109" s="22" t="s">
        <v>66</v>
      </c>
      <c r="AD109" s="25" t="s">
        <v>63</v>
      </c>
      <c r="AE109" s="30" t="s">
        <v>68</v>
      </c>
      <c r="AF109" s="22" t="s">
        <v>207</v>
      </c>
      <c r="AG109" s="22" t="s">
        <v>68</v>
      </c>
      <c r="AH109" s="30"/>
    </row>
    <row r="110" spans="1:34" x14ac:dyDescent="0.2">
      <c r="A110" s="14">
        <v>35.5</v>
      </c>
      <c r="B110" t="s">
        <v>65</v>
      </c>
      <c r="E110" s="25" t="s">
        <v>62</v>
      </c>
      <c r="H110" s="25" t="s">
        <v>62</v>
      </c>
      <c r="I110" s="27"/>
      <c r="J110" s="30"/>
      <c r="K110" s="22" t="s">
        <v>62</v>
      </c>
      <c r="M110" s="22"/>
      <c r="N110" s="48" t="s">
        <v>66</v>
      </c>
      <c r="O110" s="30"/>
      <c r="P110" s="86" t="s">
        <v>66</v>
      </c>
      <c r="Q110" s="36" t="s">
        <v>63</v>
      </c>
      <c r="R110" s="30"/>
      <c r="S110" s="86" t="s">
        <v>66</v>
      </c>
      <c r="U110" s="108" t="s">
        <v>63</v>
      </c>
      <c r="V110" s="85" t="s">
        <v>66</v>
      </c>
      <c r="W110" s="30"/>
      <c r="X110" s="86" t="s">
        <v>66</v>
      </c>
      <c r="Y110" s="86" t="s">
        <v>63</v>
      </c>
      <c r="Z110" s="30"/>
      <c r="AA110" s="22" t="s">
        <v>66</v>
      </c>
      <c r="AD110" s="25" t="s">
        <v>66</v>
      </c>
      <c r="AE110" s="30" t="s">
        <v>63</v>
      </c>
      <c r="AF110" s="22" t="s">
        <v>66</v>
      </c>
      <c r="AH110" s="30"/>
    </row>
    <row r="111" spans="1:34" x14ac:dyDescent="0.2">
      <c r="A111" s="14">
        <v>36</v>
      </c>
      <c r="B111" t="s">
        <v>67</v>
      </c>
      <c r="C111" t="s">
        <v>66</v>
      </c>
      <c r="E111" s="25" t="s">
        <v>66</v>
      </c>
      <c r="H111" s="25" t="s">
        <v>66</v>
      </c>
      <c r="I111" s="27"/>
      <c r="J111" s="30"/>
      <c r="K111" s="22" t="s">
        <v>66</v>
      </c>
      <c r="M111" s="22"/>
      <c r="N111" s="48" t="s">
        <v>66</v>
      </c>
      <c r="O111" s="30"/>
      <c r="P111" s="86" t="s">
        <v>66</v>
      </c>
      <c r="R111" s="30"/>
      <c r="S111" s="86" t="s">
        <v>62</v>
      </c>
      <c r="U111" s="108" t="s">
        <v>66</v>
      </c>
      <c r="V111" s="27"/>
      <c r="W111" s="30"/>
      <c r="X111" s="86" t="s">
        <v>66</v>
      </c>
      <c r="Z111" s="30"/>
      <c r="AA111" s="22" t="s">
        <v>66</v>
      </c>
      <c r="AD111" s="25" t="s">
        <v>63</v>
      </c>
      <c r="AE111" s="30"/>
      <c r="AF111" s="22" t="s">
        <v>63</v>
      </c>
      <c r="AH111" s="30"/>
    </row>
    <row r="112" spans="1:34" x14ac:dyDescent="0.2">
      <c r="A112" s="14">
        <v>36.5</v>
      </c>
      <c r="B112" t="s">
        <v>62</v>
      </c>
      <c r="E112" s="25" t="s">
        <v>62</v>
      </c>
      <c r="H112" s="25" t="s">
        <v>66</v>
      </c>
      <c r="I112" s="27"/>
      <c r="J112" s="30"/>
      <c r="K112" s="22" t="s">
        <v>62</v>
      </c>
      <c r="M112" s="22"/>
      <c r="N112" s="48" t="s">
        <v>66</v>
      </c>
      <c r="O112" s="30"/>
      <c r="P112" s="86" t="s">
        <v>66</v>
      </c>
      <c r="Q112" s="36" t="s">
        <v>63</v>
      </c>
      <c r="R112" s="30"/>
      <c r="S112" s="86" t="s">
        <v>71</v>
      </c>
      <c r="T112" s="86" t="s">
        <v>66</v>
      </c>
      <c r="U112" s="108" t="s">
        <v>63</v>
      </c>
      <c r="V112" s="85" t="s">
        <v>66</v>
      </c>
      <c r="W112" s="30"/>
      <c r="X112" s="86" t="s">
        <v>66</v>
      </c>
      <c r="Z112" s="30"/>
      <c r="AA112" s="22" t="s">
        <v>63</v>
      </c>
      <c r="AD112" s="25" t="s">
        <v>63</v>
      </c>
      <c r="AE112" s="30"/>
      <c r="AF112" s="22" t="s">
        <v>63</v>
      </c>
      <c r="AH112" s="30"/>
    </row>
    <row r="113" spans="1:34" x14ac:dyDescent="0.2">
      <c r="A113" s="14">
        <v>37</v>
      </c>
      <c r="B113" t="s">
        <v>62</v>
      </c>
      <c r="E113" s="25" t="s">
        <v>62</v>
      </c>
      <c r="H113" s="25" t="s">
        <v>62</v>
      </c>
      <c r="I113" s="27"/>
      <c r="J113" s="30"/>
      <c r="K113" s="22" t="s">
        <v>150</v>
      </c>
      <c r="M113" s="22"/>
      <c r="N113" s="48" t="s">
        <v>62</v>
      </c>
      <c r="O113" s="30"/>
      <c r="P113" s="86" t="s">
        <v>66</v>
      </c>
      <c r="Q113" s="36" t="s">
        <v>71</v>
      </c>
      <c r="R113" s="30"/>
      <c r="S113" s="86" t="s">
        <v>62</v>
      </c>
      <c r="U113" s="108" t="s">
        <v>62</v>
      </c>
      <c r="V113" s="86"/>
      <c r="W113" s="30"/>
      <c r="X113" s="86" t="s">
        <v>62</v>
      </c>
      <c r="Z113" s="30"/>
      <c r="AA113" s="22" t="s">
        <v>63</v>
      </c>
      <c r="AD113" s="25" t="s">
        <v>62</v>
      </c>
      <c r="AE113" s="30"/>
      <c r="AF113" s="22" t="s">
        <v>63</v>
      </c>
      <c r="AH113" s="30"/>
    </row>
    <row r="114" spans="1:34" x14ac:dyDescent="0.2">
      <c r="A114" s="14">
        <v>37.5</v>
      </c>
      <c r="B114" t="s">
        <v>67</v>
      </c>
      <c r="C114" t="s">
        <v>66</v>
      </c>
      <c r="E114" s="25" t="s">
        <v>66</v>
      </c>
      <c r="H114" s="25" t="s">
        <v>66</v>
      </c>
      <c r="I114" s="27"/>
      <c r="J114" s="30"/>
      <c r="K114" s="22" t="s">
        <v>62</v>
      </c>
      <c r="M114" s="22"/>
      <c r="N114" s="48" t="s">
        <v>62</v>
      </c>
      <c r="O114" s="30"/>
      <c r="P114" s="85" t="s">
        <v>63</v>
      </c>
      <c r="R114" s="30"/>
      <c r="S114" s="86" t="s">
        <v>62</v>
      </c>
      <c r="U114" s="108" t="s">
        <v>63</v>
      </c>
      <c r="V114" s="27"/>
      <c r="W114" s="30"/>
      <c r="X114" s="86" t="s">
        <v>62</v>
      </c>
      <c r="Z114" s="30"/>
      <c r="AA114" s="22" t="s">
        <v>63</v>
      </c>
      <c r="AD114" s="25" t="s">
        <v>62</v>
      </c>
      <c r="AE114" s="30"/>
      <c r="AF114" s="22" t="s">
        <v>62</v>
      </c>
      <c r="AH114" s="30"/>
    </row>
    <row r="115" spans="1:34" x14ac:dyDescent="0.2">
      <c r="A115" s="14">
        <v>38</v>
      </c>
      <c r="B115" t="s">
        <v>67</v>
      </c>
      <c r="C115" t="s">
        <v>64</v>
      </c>
      <c r="E115" s="25" t="s">
        <v>64</v>
      </c>
      <c r="H115" s="25" t="s">
        <v>66</v>
      </c>
      <c r="I115" s="27"/>
      <c r="J115" s="30"/>
      <c r="K115" s="22" t="s">
        <v>62</v>
      </c>
      <c r="M115" s="22"/>
      <c r="N115" s="48" t="s">
        <v>62</v>
      </c>
      <c r="O115" s="30"/>
      <c r="P115" s="85" t="s">
        <v>62</v>
      </c>
      <c r="R115" s="30"/>
      <c r="S115" s="86" t="s">
        <v>62</v>
      </c>
      <c r="U115" s="108" t="s">
        <v>63</v>
      </c>
      <c r="V115" s="27"/>
      <c r="W115" s="30"/>
      <c r="X115" s="86" t="s">
        <v>62</v>
      </c>
      <c r="Z115" s="30"/>
      <c r="AA115" s="22" t="s">
        <v>62</v>
      </c>
      <c r="AD115" s="25" t="s">
        <v>62</v>
      </c>
      <c r="AE115" s="30"/>
      <c r="AF115" s="22" t="s">
        <v>63</v>
      </c>
      <c r="AH115" s="30"/>
    </row>
    <row r="116" spans="1:34" x14ac:dyDescent="0.2">
      <c r="A116" s="14">
        <v>38.5</v>
      </c>
      <c r="B116" t="s">
        <v>67</v>
      </c>
      <c r="C116" t="s">
        <v>64</v>
      </c>
      <c r="E116" s="25" t="s">
        <v>64</v>
      </c>
      <c r="H116" s="25" t="s">
        <v>66</v>
      </c>
      <c r="I116" s="27"/>
      <c r="J116" s="30"/>
      <c r="K116" s="22" t="s">
        <v>63</v>
      </c>
      <c r="M116" s="22"/>
      <c r="N116" s="48" t="s">
        <v>66</v>
      </c>
      <c r="O116" s="30"/>
      <c r="P116" s="85" t="s">
        <v>62</v>
      </c>
      <c r="R116" s="30"/>
      <c r="S116" s="86" t="s">
        <v>62</v>
      </c>
      <c r="U116" s="108" t="s">
        <v>62</v>
      </c>
      <c r="V116" s="27"/>
      <c r="W116" s="30"/>
      <c r="X116" s="86" t="s">
        <v>62</v>
      </c>
      <c r="Z116" s="30"/>
      <c r="AA116" s="22" t="s">
        <v>63</v>
      </c>
      <c r="AD116" s="25" t="s">
        <v>62</v>
      </c>
      <c r="AE116" s="30"/>
      <c r="AF116" s="22" t="s">
        <v>62</v>
      </c>
      <c r="AH116" s="30"/>
    </row>
    <row r="117" spans="1:34" x14ac:dyDescent="0.2">
      <c r="A117" s="14">
        <v>39</v>
      </c>
      <c r="B117" t="s">
        <v>67</v>
      </c>
      <c r="E117" s="25" t="s">
        <v>64</v>
      </c>
      <c r="H117" s="25" t="s">
        <v>66</v>
      </c>
      <c r="I117" s="27"/>
      <c r="J117" s="30"/>
      <c r="K117" s="22" t="s">
        <v>66</v>
      </c>
      <c r="M117" s="22"/>
      <c r="N117" s="48" t="s">
        <v>66</v>
      </c>
      <c r="O117" s="30"/>
      <c r="P117" s="85" t="s">
        <v>63</v>
      </c>
      <c r="R117" s="30"/>
      <c r="S117" s="86" t="s">
        <v>62</v>
      </c>
      <c r="U117" s="108" t="s">
        <v>63</v>
      </c>
      <c r="V117" s="27"/>
      <c r="W117" s="30"/>
      <c r="X117" s="86" t="s">
        <v>62</v>
      </c>
      <c r="Z117" s="30"/>
      <c r="AA117" s="22" t="s">
        <v>62</v>
      </c>
      <c r="AD117" s="25" t="s">
        <v>62</v>
      </c>
      <c r="AE117" s="30"/>
      <c r="AF117" s="22" t="s">
        <v>63</v>
      </c>
      <c r="AH117" s="30"/>
    </row>
    <row r="118" spans="1:34" x14ac:dyDescent="0.2">
      <c r="A118" s="14">
        <v>39.5</v>
      </c>
      <c r="B118" t="s">
        <v>67</v>
      </c>
      <c r="E118" s="25" t="s">
        <v>62</v>
      </c>
      <c r="H118" s="25" t="s">
        <v>62</v>
      </c>
      <c r="I118" s="27"/>
      <c r="J118" s="30"/>
      <c r="K118" s="22" t="s">
        <v>62</v>
      </c>
      <c r="M118" s="22"/>
      <c r="N118" s="48" t="s">
        <v>63</v>
      </c>
      <c r="O118" s="30"/>
      <c r="P118" s="85" t="s">
        <v>63</v>
      </c>
      <c r="R118" s="30"/>
      <c r="S118" s="86" t="s">
        <v>62</v>
      </c>
      <c r="U118" s="108" t="s">
        <v>63</v>
      </c>
      <c r="V118" s="27"/>
      <c r="W118" s="30"/>
      <c r="X118" s="86" t="s">
        <v>62</v>
      </c>
      <c r="Z118" s="30"/>
      <c r="AA118" s="22" t="s">
        <v>62</v>
      </c>
      <c r="AD118" s="25" t="s">
        <v>62</v>
      </c>
      <c r="AE118" s="30"/>
      <c r="AF118" s="22" t="s">
        <v>63</v>
      </c>
      <c r="AH118" s="30"/>
    </row>
    <row r="119" spans="1:34" x14ac:dyDescent="0.2">
      <c r="A119" s="14">
        <v>40</v>
      </c>
      <c r="B119" t="s">
        <v>67</v>
      </c>
      <c r="C119" t="s">
        <v>64</v>
      </c>
      <c r="E119" s="25" t="s">
        <v>64</v>
      </c>
      <c r="H119" s="25" t="s">
        <v>62</v>
      </c>
      <c r="I119" s="27"/>
      <c r="J119" s="30"/>
      <c r="K119" s="22" t="s">
        <v>62</v>
      </c>
      <c r="M119" s="22"/>
      <c r="N119" s="48" t="s">
        <v>63</v>
      </c>
      <c r="O119" s="30"/>
      <c r="P119" s="85" t="s">
        <v>63</v>
      </c>
      <c r="R119" s="30"/>
      <c r="S119" s="86" t="s">
        <v>62</v>
      </c>
      <c r="U119" s="108" t="s">
        <v>63</v>
      </c>
      <c r="V119" s="27"/>
      <c r="W119" s="30"/>
      <c r="X119" s="86" t="s">
        <v>62</v>
      </c>
      <c r="Z119" s="30"/>
      <c r="AA119" s="22" t="s">
        <v>62</v>
      </c>
      <c r="AD119" s="25" t="s">
        <v>62</v>
      </c>
      <c r="AE119" s="30"/>
      <c r="AF119" s="22" t="s">
        <v>63</v>
      </c>
      <c r="AH119" s="30"/>
    </row>
    <row r="120" spans="1:34" x14ac:dyDescent="0.2">
      <c r="A120" s="14">
        <v>40.5</v>
      </c>
      <c r="B120" t="s">
        <v>64</v>
      </c>
      <c r="E120" s="25" t="s">
        <v>64</v>
      </c>
      <c r="F120" t="s">
        <v>63</v>
      </c>
      <c r="H120" s="25" t="s">
        <v>66</v>
      </c>
      <c r="I120" s="27"/>
      <c r="J120" s="30"/>
      <c r="K120" s="22" t="s">
        <v>63</v>
      </c>
      <c r="L120" t="s">
        <v>66</v>
      </c>
      <c r="M120" s="22"/>
      <c r="N120" s="48" t="s">
        <v>63</v>
      </c>
      <c r="O120" s="49" t="s">
        <v>66</v>
      </c>
      <c r="P120" s="86" t="s">
        <v>66</v>
      </c>
      <c r="R120" s="30"/>
      <c r="S120" s="86" t="s">
        <v>62</v>
      </c>
      <c r="U120" s="108" t="s">
        <v>62</v>
      </c>
      <c r="V120" s="27"/>
      <c r="W120" s="30"/>
      <c r="X120" s="86" t="s">
        <v>63</v>
      </c>
      <c r="Z120" s="30"/>
      <c r="AA120" s="22" t="s">
        <v>62</v>
      </c>
      <c r="AD120" s="25" t="s">
        <v>62</v>
      </c>
      <c r="AE120" s="30"/>
      <c r="AF120" s="22" t="s">
        <v>63</v>
      </c>
      <c r="AH120" s="30"/>
    </row>
    <row r="121" spans="1:34" x14ac:dyDescent="0.2">
      <c r="A121" s="14">
        <v>41</v>
      </c>
      <c r="B121" t="s">
        <v>67</v>
      </c>
      <c r="E121" s="25" t="s">
        <v>64</v>
      </c>
      <c r="H121" s="25" t="s">
        <v>62</v>
      </c>
      <c r="I121" s="27"/>
      <c r="J121" s="30"/>
      <c r="K121" s="22" t="s">
        <v>63</v>
      </c>
      <c r="M121" s="22"/>
      <c r="N121" s="48" t="s">
        <v>63</v>
      </c>
      <c r="O121" s="30" t="s">
        <v>68</v>
      </c>
      <c r="P121" s="85" t="s">
        <v>63</v>
      </c>
      <c r="R121" s="30"/>
      <c r="S121" s="86" t="s">
        <v>62</v>
      </c>
      <c r="U121" s="108" t="s">
        <v>63</v>
      </c>
      <c r="V121" s="27"/>
      <c r="W121" s="30"/>
      <c r="X121" s="86" t="s">
        <v>62</v>
      </c>
      <c r="Z121" s="30"/>
      <c r="AA121" s="22" t="s">
        <v>63</v>
      </c>
      <c r="AD121" s="25" t="s">
        <v>62</v>
      </c>
      <c r="AE121" s="30"/>
      <c r="AF121" s="22" t="s">
        <v>63</v>
      </c>
      <c r="AH121" s="30"/>
    </row>
    <row r="122" spans="1:34" x14ac:dyDescent="0.2">
      <c r="A122" s="14">
        <v>41.5</v>
      </c>
      <c r="B122" t="s">
        <v>67</v>
      </c>
      <c r="E122" s="25" t="s">
        <v>64</v>
      </c>
      <c r="F122" t="s">
        <v>63</v>
      </c>
      <c r="H122" s="25" t="s">
        <v>71</v>
      </c>
      <c r="I122" s="27" t="s">
        <v>68</v>
      </c>
      <c r="J122" s="30"/>
      <c r="K122" s="22" t="s">
        <v>62</v>
      </c>
      <c r="M122" s="22"/>
      <c r="N122" s="48" t="s">
        <v>63</v>
      </c>
      <c r="O122" s="30"/>
      <c r="P122" s="85" t="s">
        <v>62</v>
      </c>
      <c r="R122" s="30"/>
      <c r="S122" s="86" t="s">
        <v>62</v>
      </c>
      <c r="U122" s="108" t="s">
        <v>62</v>
      </c>
      <c r="V122" s="27"/>
      <c r="W122" s="30"/>
      <c r="X122" s="86" t="s">
        <v>62</v>
      </c>
      <c r="Z122" s="30"/>
      <c r="AA122" s="22" t="s">
        <v>62</v>
      </c>
      <c r="AD122" s="25" t="s">
        <v>62</v>
      </c>
      <c r="AE122" s="30"/>
      <c r="AF122" s="22" t="s">
        <v>62</v>
      </c>
      <c r="AH122" s="30"/>
    </row>
    <row r="123" spans="1:34" x14ac:dyDescent="0.2">
      <c r="A123" s="14">
        <v>42</v>
      </c>
      <c r="B123" t="s">
        <v>67</v>
      </c>
      <c r="C123" t="s">
        <v>63</v>
      </c>
      <c r="E123" s="25" t="s">
        <v>62</v>
      </c>
      <c r="H123" s="25" t="s">
        <v>63</v>
      </c>
      <c r="I123" s="27" t="s">
        <v>66</v>
      </c>
      <c r="J123" s="30"/>
      <c r="K123" s="22" t="s">
        <v>62</v>
      </c>
      <c r="M123" s="22"/>
      <c r="N123" s="48" t="s">
        <v>62</v>
      </c>
      <c r="O123" s="30"/>
      <c r="P123" s="85" t="s">
        <v>62</v>
      </c>
      <c r="R123" s="30"/>
      <c r="S123" s="86" t="s">
        <v>62</v>
      </c>
      <c r="U123" s="108" t="s">
        <v>63</v>
      </c>
      <c r="V123" s="27"/>
      <c r="W123" s="30"/>
      <c r="X123" s="86" t="s">
        <v>62</v>
      </c>
      <c r="Z123" s="30"/>
      <c r="AA123" s="22" t="s">
        <v>62</v>
      </c>
      <c r="AD123" s="25" t="s">
        <v>62</v>
      </c>
      <c r="AE123" s="30"/>
      <c r="AF123" s="22" t="s">
        <v>62</v>
      </c>
      <c r="AH123" s="30"/>
    </row>
    <row r="124" spans="1:34" x14ac:dyDescent="0.2">
      <c r="A124" s="14">
        <v>42.5</v>
      </c>
      <c r="B124" t="s">
        <v>62</v>
      </c>
      <c r="E124" s="25" t="s">
        <v>62</v>
      </c>
      <c r="H124" s="25" t="s">
        <v>63</v>
      </c>
      <c r="I124" s="27" t="s">
        <v>101</v>
      </c>
      <c r="J124" s="30"/>
      <c r="K124" s="22" t="s">
        <v>62</v>
      </c>
      <c r="M124" s="22"/>
      <c r="N124" s="48" t="s">
        <v>62</v>
      </c>
      <c r="O124" s="30"/>
      <c r="P124" s="85" t="s">
        <v>63</v>
      </c>
      <c r="R124" s="30"/>
      <c r="S124" s="86" t="s">
        <v>62</v>
      </c>
      <c r="U124" s="108" t="s">
        <v>62</v>
      </c>
      <c r="V124" s="27"/>
      <c r="W124" s="30"/>
      <c r="X124" s="86" t="s">
        <v>62</v>
      </c>
      <c r="Z124" s="30"/>
      <c r="AA124" s="22" t="s">
        <v>62</v>
      </c>
      <c r="AD124" s="25" t="s">
        <v>62</v>
      </c>
      <c r="AE124" s="30"/>
      <c r="AF124" s="22" t="s">
        <v>62</v>
      </c>
      <c r="AH124" s="30"/>
    </row>
    <row r="125" spans="1:34" x14ac:dyDescent="0.2">
      <c r="A125" s="14">
        <v>43</v>
      </c>
      <c r="B125" t="s">
        <v>62</v>
      </c>
      <c r="E125" s="25" t="s">
        <v>62</v>
      </c>
      <c r="H125" s="25" t="s">
        <v>62</v>
      </c>
      <c r="I125" s="27"/>
      <c r="J125" s="30"/>
      <c r="K125" s="22" t="s">
        <v>62</v>
      </c>
      <c r="M125" s="22"/>
      <c r="N125" s="48" t="s">
        <v>63</v>
      </c>
      <c r="O125" s="30"/>
      <c r="P125" s="85" t="s">
        <v>63</v>
      </c>
      <c r="R125" s="30"/>
      <c r="S125" s="86" t="s">
        <v>62</v>
      </c>
      <c r="U125" s="108" t="s">
        <v>62</v>
      </c>
      <c r="V125" s="27"/>
      <c r="W125" s="30"/>
      <c r="X125" s="86" t="s">
        <v>63</v>
      </c>
      <c r="Z125" s="30"/>
      <c r="AA125" s="22" t="s">
        <v>62</v>
      </c>
      <c r="AD125" s="25" t="s">
        <v>62</v>
      </c>
      <c r="AE125" s="30"/>
      <c r="AF125" s="22" t="s">
        <v>62</v>
      </c>
      <c r="AH125" s="30"/>
    </row>
    <row r="126" spans="1:34" x14ac:dyDescent="0.2">
      <c r="A126" s="14">
        <v>43.5</v>
      </c>
      <c r="B126" t="s">
        <v>67</v>
      </c>
      <c r="E126" s="25" t="s">
        <v>63</v>
      </c>
      <c r="H126" s="25" t="s">
        <v>66</v>
      </c>
      <c r="I126" s="27"/>
      <c r="J126" s="30"/>
      <c r="K126" s="22" t="s">
        <v>62</v>
      </c>
      <c r="M126" s="22"/>
      <c r="N126" s="48" t="s">
        <v>63</v>
      </c>
      <c r="O126" s="30" t="s">
        <v>66</v>
      </c>
      <c r="P126" s="85" t="s">
        <v>62</v>
      </c>
      <c r="R126" s="30"/>
      <c r="S126" s="86" t="s">
        <v>62</v>
      </c>
      <c r="U126" s="108" t="s">
        <v>62</v>
      </c>
      <c r="V126" s="27"/>
      <c r="W126" s="30"/>
      <c r="X126" s="86" t="s">
        <v>69</v>
      </c>
      <c r="Z126" s="30"/>
      <c r="AA126" s="22" t="s">
        <v>69</v>
      </c>
      <c r="AD126" s="25" t="s">
        <v>101</v>
      </c>
      <c r="AE126" s="30" t="s">
        <v>69</v>
      </c>
      <c r="AF126" s="22" t="s">
        <v>69</v>
      </c>
      <c r="AH126" s="30"/>
    </row>
    <row r="127" spans="1:34" x14ac:dyDescent="0.2">
      <c r="A127" s="14">
        <v>44</v>
      </c>
      <c r="B127" t="s">
        <v>67</v>
      </c>
      <c r="C127" t="s">
        <v>64</v>
      </c>
      <c r="E127" s="25" t="s">
        <v>62</v>
      </c>
      <c r="H127" s="25" t="s">
        <v>66</v>
      </c>
      <c r="I127" s="27"/>
      <c r="J127" s="30"/>
      <c r="K127" s="22" t="s">
        <v>71</v>
      </c>
      <c r="M127" s="22"/>
      <c r="N127" s="48" t="s">
        <v>66</v>
      </c>
      <c r="O127" s="30"/>
      <c r="P127" s="85" t="s">
        <v>63</v>
      </c>
      <c r="Q127" s="36" t="s">
        <v>69</v>
      </c>
      <c r="R127" s="30"/>
      <c r="S127" s="86" t="s">
        <v>69</v>
      </c>
      <c r="U127" s="108" t="s">
        <v>63</v>
      </c>
      <c r="V127" s="85" t="s">
        <v>69</v>
      </c>
      <c r="W127" s="30"/>
      <c r="X127" s="86" t="s">
        <v>63</v>
      </c>
      <c r="Y127" s="86" t="s">
        <v>69</v>
      </c>
      <c r="Z127" s="30"/>
      <c r="AA127" s="22" t="s">
        <v>66</v>
      </c>
      <c r="AB127" s="22" t="s">
        <v>63</v>
      </c>
      <c r="AD127" s="25" t="s">
        <v>63</v>
      </c>
      <c r="AE127" s="30" t="s">
        <v>69</v>
      </c>
      <c r="AF127" s="22" t="s">
        <v>69</v>
      </c>
      <c r="AH127" s="30"/>
    </row>
    <row r="128" spans="1:34" x14ac:dyDescent="0.2">
      <c r="A128" s="14">
        <v>44.5</v>
      </c>
      <c r="B128" t="s">
        <v>62</v>
      </c>
      <c r="E128" s="25" t="s">
        <v>62</v>
      </c>
      <c r="H128" s="25" t="s">
        <v>66</v>
      </c>
      <c r="I128" s="27"/>
      <c r="J128" s="30"/>
      <c r="K128" s="22" t="s">
        <v>66</v>
      </c>
      <c r="M128" s="22"/>
      <c r="N128" s="48" t="s">
        <v>63</v>
      </c>
      <c r="O128" s="30"/>
      <c r="P128" s="85" t="s">
        <v>62</v>
      </c>
      <c r="R128" s="30"/>
      <c r="S128" s="86" t="s">
        <v>63</v>
      </c>
      <c r="U128" s="108" t="s">
        <v>63</v>
      </c>
      <c r="V128" s="110" t="s">
        <v>66</v>
      </c>
      <c r="W128" s="89" t="s">
        <v>69</v>
      </c>
      <c r="X128" s="85" t="s">
        <v>63</v>
      </c>
      <c r="Y128" s="85" t="s">
        <v>69</v>
      </c>
      <c r="Z128" s="30"/>
      <c r="AA128" s="22" t="s">
        <v>69</v>
      </c>
      <c r="AB128" s="22" t="s">
        <v>63</v>
      </c>
      <c r="AD128" s="25" t="s">
        <v>66</v>
      </c>
      <c r="AE128" s="30" t="s">
        <v>69</v>
      </c>
      <c r="AF128" s="22" t="s">
        <v>63</v>
      </c>
      <c r="AH128" s="30"/>
    </row>
    <row r="129" spans="1:34" x14ac:dyDescent="0.2">
      <c r="A129" s="14">
        <v>45</v>
      </c>
      <c r="B129" t="s">
        <v>63</v>
      </c>
      <c r="E129" s="25" t="s">
        <v>62</v>
      </c>
      <c r="H129" s="25" t="s">
        <v>71</v>
      </c>
      <c r="I129" s="27"/>
      <c r="J129" s="30"/>
      <c r="K129" s="22" t="s">
        <v>66</v>
      </c>
      <c r="M129" s="22"/>
      <c r="N129" s="48" t="s">
        <v>66</v>
      </c>
      <c r="O129" s="30"/>
      <c r="P129" s="85" t="s">
        <v>63</v>
      </c>
      <c r="R129" s="30"/>
      <c r="S129" s="86" t="s">
        <v>63</v>
      </c>
      <c r="U129" s="108" t="s">
        <v>62</v>
      </c>
      <c r="V129" s="27"/>
      <c r="W129" s="30"/>
      <c r="X129" s="85" t="s">
        <v>63</v>
      </c>
      <c r="Z129" s="30"/>
      <c r="AA129" s="22" t="s">
        <v>62</v>
      </c>
      <c r="AD129" s="25" t="s">
        <v>101</v>
      </c>
      <c r="AE129" s="30"/>
      <c r="AF129" s="22" t="s">
        <v>69</v>
      </c>
      <c r="AH129" s="30"/>
    </row>
    <row r="130" spans="1:34" x14ac:dyDescent="0.2">
      <c r="A130" s="14">
        <v>45.5</v>
      </c>
      <c r="B130" t="s">
        <v>66</v>
      </c>
      <c r="E130" s="25" t="s">
        <v>64</v>
      </c>
      <c r="F130" t="s">
        <v>66</v>
      </c>
      <c r="H130" s="25" t="s">
        <v>66</v>
      </c>
      <c r="I130" s="27"/>
      <c r="J130" s="30"/>
      <c r="K130" s="22" t="s">
        <v>62</v>
      </c>
      <c r="M130" s="22"/>
      <c r="N130" s="48" t="s">
        <v>66</v>
      </c>
      <c r="O130" s="30"/>
      <c r="P130" s="86" t="s">
        <v>66</v>
      </c>
      <c r="Q130" s="36" t="s">
        <v>63</v>
      </c>
      <c r="R130" s="30"/>
      <c r="S130" s="86" t="s">
        <v>66</v>
      </c>
      <c r="U130" s="108" t="s">
        <v>63</v>
      </c>
      <c r="V130" s="27"/>
      <c r="W130" s="30"/>
      <c r="X130" s="85" t="s">
        <v>66</v>
      </c>
      <c r="Y130" t="s">
        <v>63</v>
      </c>
      <c r="Z130" s="30"/>
      <c r="AA130" s="22" t="s">
        <v>66</v>
      </c>
      <c r="AD130" s="25" t="s">
        <v>66</v>
      </c>
      <c r="AE130" s="30" t="s">
        <v>101</v>
      </c>
      <c r="AF130" s="22" t="s">
        <v>62</v>
      </c>
      <c r="AH130" s="30"/>
    </row>
    <row r="131" spans="1:34" x14ac:dyDescent="0.2">
      <c r="A131" s="14">
        <v>46</v>
      </c>
      <c r="B131" t="s">
        <v>64</v>
      </c>
      <c r="E131" s="25" t="s">
        <v>62</v>
      </c>
      <c r="H131" s="25" t="s">
        <v>66</v>
      </c>
      <c r="I131" s="27"/>
      <c r="J131" s="30"/>
      <c r="K131" s="22" t="s">
        <v>66</v>
      </c>
      <c r="M131" s="22"/>
      <c r="N131" s="48" t="s">
        <v>66</v>
      </c>
      <c r="O131" s="30"/>
      <c r="P131" s="86" t="s">
        <v>66</v>
      </c>
      <c r="Q131" s="36" t="s">
        <v>71</v>
      </c>
      <c r="R131" s="30"/>
      <c r="S131" s="86" t="s">
        <v>62</v>
      </c>
      <c r="U131" s="108" t="s">
        <v>66</v>
      </c>
      <c r="V131" s="27"/>
      <c r="W131" s="30"/>
      <c r="X131" s="85" t="s">
        <v>66</v>
      </c>
      <c r="Y131" t="s">
        <v>63</v>
      </c>
      <c r="Z131" s="30"/>
      <c r="AA131" s="22" t="s">
        <v>66</v>
      </c>
      <c r="AD131" s="25" t="s">
        <v>101</v>
      </c>
      <c r="AE131" s="30"/>
      <c r="AF131" s="22" t="s">
        <v>62</v>
      </c>
      <c r="AH131" s="30"/>
    </row>
    <row r="132" spans="1:34" x14ac:dyDescent="0.2">
      <c r="A132" s="14">
        <v>46.5</v>
      </c>
      <c r="B132" t="s">
        <v>66</v>
      </c>
      <c r="E132" s="25" t="s">
        <v>71</v>
      </c>
      <c r="H132" s="25" t="s">
        <v>66</v>
      </c>
      <c r="I132" s="27" t="s">
        <v>71</v>
      </c>
      <c r="J132" s="30"/>
      <c r="K132" s="22" t="s">
        <v>71</v>
      </c>
      <c r="L132" s="22" t="s">
        <v>63</v>
      </c>
      <c r="M132" s="22"/>
      <c r="N132" s="48" t="s">
        <v>66</v>
      </c>
      <c r="O132" s="30"/>
      <c r="P132" s="86" t="s">
        <v>66</v>
      </c>
      <c r="Q132" s="86" t="s">
        <v>63</v>
      </c>
      <c r="R132" s="30"/>
      <c r="S132" s="86" t="s">
        <v>66</v>
      </c>
      <c r="U132" s="108" t="s">
        <v>66</v>
      </c>
      <c r="V132" s="27"/>
      <c r="W132" s="30"/>
      <c r="X132" s="85" t="s">
        <v>66</v>
      </c>
      <c r="Z132" s="30"/>
      <c r="AA132" s="22" t="s">
        <v>62</v>
      </c>
      <c r="AD132" s="25" t="s">
        <v>66</v>
      </c>
      <c r="AE132" s="30"/>
      <c r="AF132" s="22" t="s">
        <v>66</v>
      </c>
      <c r="AH132" s="30"/>
    </row>
    <row r="133" spans="1:34" x14ac:dyDescent="0.2">
      <c r="A133" s="14">
        <v>47</v>
      </c>
      <c r="B133" t="s">
        <v>66</v>
      </c>
      <c r="E133" s="25" t="s">
        <v>71</v>
      </c>
      <c r="F133" t="s">
        <v>66</v>
      </c>
      <c r="H133" s="25" t="s">
        <v>66</v>
      </c>
      <c r="I133" s="27"/>
      <c r="J133" s="30"/>
      <c r="K133" s="22" t="s">
        <v>62</v>
      </c>
      <c r="M133" s="22"/>
      <c r="N133" s="48" t="s">
        <v>62</v>
      </c>
      <c r="O133" s="30"/>
      <c r="P133" s="86" t="s">
        <v>66</v>
      </c>
      <c r="Q133" s="86" t="s">
        <v>63</v>
      </c>
      <c r="R133" s="30"/>
      <c r="S133" s="86" t="s">
        <v>62</v>
      </c>
      <c r="U133" s="108" t="s">
        <v>63</v>
      </c>
      <c r="V133" s="85" t="s">
        <v>66</v>
      </c>
      <c r="W133" s="30"/>
      <c r="X133" s="86" t="s">
        <v>66</v>
      </c>
      <c r="Y133" s="86" t="s">
        <v>63</v>
      </c>
      <c r="Z133" s="30"/>
      <c r="AA133" s="22" t="s">
        <v>66</v>
      </c>
      <c r="AD133" s="25" t="s">
        <v>101</v>
      </c>
      <c r="AE133" s="30"/>
      <c r="AF133" s="22" t="s">
        <v>69</v>
      </c>
      <c r="AG133" t="s">
        <v>66</v>
      </c>
      <c r="AH133" s="30"/>
    </row>
    <row r="134" spans="1:34" x14ac:dyDescent="0.2">
      <c r="A134" s="14">
        <v>47.5</v>
      </c>
      <c r="B134" t="s">
        <v>66</v>
      </c>
      <c r="C134" t="s">
        <v>64</v>
      </c>
      <c r="E134" s="25" t="s">
        <v>62</v>
      </c>
      <c r="H134" s="25" t="s">
        <v>66</v>
      </c>
      <c r="I134" s="27"/>
      <c r="J134" s="30"/>
      <c r="K134" s="22" t="s">
        <v>66</v>
      </c>
      <c r="L134" t="s">
        <v>69</v>
      </c>
      <c r="M134" s="22"/>
      <c r="N134" s="48" t="s">
        <v>66</v>
      </c>
      <c r="O134" s="30"/>
      <c r="P134" s="86" t="s">
        <v>66</v>
      </c>
      <c r="R134" s="30"/>
      <c r="S134" s="86" t="s">
        <v>66</v>
      </c>
      <c r="U134" s="108" t="s">
        <v>66</v>
      </c>
      <c r="V134" s="27"/>
      <c r="W134" s="30"/>
      <c r="X134" s="86" t="s">
        <v>66</v>
      </c>
      <c r="Z134" s="30"/>
      <c r="AA134" s="22" t="s">
        <v>66</v>
      </c>
      <c r="AB134" t="s">
        <v>68</v>
      </c>
      <c r="AD134" s="25" t="s">
        <v>66</v>
      </c>
      <c r="AE134" s="30" t="s">
        <v>101</v>
      </c>
      <c r="AF134" s="22" t="s">
        <v>62</v>
      </c>
      <c r="AH134" s="30"/>
    </row>
    <row r="135" spans="1:34" x14ac:dyDescent="0.2">
      <c r="A135" s="14">
        <v>48</v>
      </c>
      <c r="B135" t="s">
        <v>66</v>
      </c>
      <c r="E135" s="25" t="s">
        <v>62</v>
      </c>
      <c r="H135" s="25" t="s">
        <v>66</v>
      </c>
      <c r="I135" s="27" t="s">
        <v>69</v>
      </c>
      <c r="J135" s="30" t="s">
        <v>71</v>
      </c>
      <c r="K135" s="22" t="s">
        <v>62</v>
      </c>
      <c r="M135" s="22"/>
      <c r="N135" s="48" t="s">
        <v>62</v>
      </c>
      <c r="O135" s="30"/>
      <c r="P135" s="86" t="s">
        <v>66</v>
      </c>
      <c r="Q135" s="36" t="s">
        <v>68</v>
      </c>
      <c r="R135" s="30"/>
      <c r="S135" s="85" t="s">
        <v>69</v>
      </c>
      <c r="U135" s="108" t="s">
        <v>66</v>
      </c>
      <c r="V135" s="27"/>
      <c r="W135" s="30"/>
      <c r="X135" s="86" t="s">
        <v>66</v>
      </c>
      <c r="Z135" s="30"/>
      <c r="AA135" s="22" t="s">
        <v>66</v>
      </c>
      <c r="AD135" s="25" t="s">
        <v>62</v>
      </c>
      <c r="AE135" s="30"/>
      <c r="AF135" s="22" t="s">
        <v>63</v>
      </c>
      <c r="AG135" t="s">
        <v>66</v>
      </c>
      <c r="AH135" s="30"/>
    </row>
    <row r="136" spans="1:34" x14ac:dyDescent="0.2">
      <c r="A136" s="14">
        <v>48.5</v>
      </c>
      <c r="B136" t="s">
        <v>65</v>
      </c>
      <c r="C136" t="s">
        <v>66</v>
      </c>
      <c r="E136" s="25" t="s">
        <v>64</v>
      </c>
      <c r="F136" s="22" t="s">
        <v>71</v>
      </c>
      <c r="H136" s="25" t="s">
        <v>66</v>
      </c>
      <c r="I136" s="27"/>
      <c r="J136" s="30"/>
      <c r="K136" s="22" t="s">
        <v>66</v>
      </c>
      <c r="M136" s="22"/>
      <c r="N136" s="48" t="s">
        <v>66</v>
      </c>
      <c r="O136" s="30" t="s">
        <v>63</v>
      </c>
      <c r="P136" s="85" t="s">
        <v>63</v>
      </c>
      <c r="Q136" s="85" t="s">
        <v>68</v>
      </c>
      <c r="R136" s="30"/>
      <c r="S136" s="86" t="s">
        <v>66</v>
      </c>
      <c r="U136" s="108" t="s">
        <v>66</v>
      </c>
      <c r="V136" s="27"/>
      <c r="W136" s="30"/>
      <c r="X136" s="86" t="s">
        <v>66</v>
      </c>
      <c r="Y136" t="s">
        <v>63</v>
      </c>
      <c r="Z136" s="30"/>
      <c r="AA136" s="22" t="s">
        <v>66</v>
      </c>
      <c r="AD136" s="25" t="s">
        <v>66</v>
      </c>
      <c r="AE136" s="30"/>
      <c r="AF136" s="22" t="s">
        <v>63</v>
      </c>
      <c r="AH136" s="30"/>
    </row>
    <row r="137" spans="1:34" x14ac:dyDescent="0.2">
      <c r="A137" s="14">
        <v>49</v>
      </c>
      <c r="B137" t="s">
        <v>67</v>
      </c>
      <c r="E137" s="25" t="s">
        <v>62</v>
      </c>
      <c r="H137" s="25" t="s">
        <v>66</v>
      </c>
      <c r="I137" s="27"/>
      <c r="J137" s="30"/>
      <c r="K137" s="22" t="s">
        <v>66</v>
      </c>
      <c r="L137" t="s">
        <v>68</v>
      </c>
      <c r="M137" s="22"/>
      <c r="N137" s="48" t="s">
        <v>66</v>
      </c>
      <c r="O137" s="30"/>
      <c r="P137" s="85" t="s">
        <v>63</v>
      </c>
      <c r="Q137" s="85" t="s">
        <v>68</v>
      </c>
      <c r="R137" s="30"/>
      <c r="S137" s="85" t="s">
        <v>69</v>
      </c>
      <c r="T137" s="85" t="s">
        <v>66</v>
      </c>
      <c r="U137" s="108" t="s">
        <v>66</v>
      </c>
      <c r="V137" s="27"/>
      <c r="W137" s="30"/>
      <c r="X137" s="86" t="s">
        <v>66</v>
      </c>
      <c r="Z137" s="30"/>
      <c r="AA137" s="22" t="s">
        <v>66</v>
      </c>
      <c r="AD137" s="25" t="s">
        <v>66</v>
      </c>
      <c r="AE137" s="30" t="s">
        <v>69</v>
      </c>
      <c r="AF137" s="22" t="s">
        <v>63</v>
      </c>
      <c r="AG137" s="22" t="s">
        <v>69</v>
      </c>
      <c r="AH137" s="30"/>
    </row>
    <row r="138" spans="1:34" x14ac:dyDescent="0.2">
      <c r="A138" s="14">
        <v>49.5</v>
      </c>
      <c r="B138" t="s">
        <v>64</v>
      </c>
      <c r="C138" t="s">
        <v>66</v>
      </c>
      <c r="E138" s="25" t="s">
        <v>64</v>
      </c>
      <c r="H138" s="25" t="s">
        <v>66</v>
      </c>
      <c r="I138" s="27"/>
      <c r="J138" s="30"/>
      <c r="K138" s="22" t="s">
        <v>66</v>
      </c>
      <c r="M138" s="22"/>
      <c r="N138" s="48" t="s">
        <v>66</v>
      </c>
      <c r="O138" s="30"/>
      <c r="P138" s="85" t="s">
        <v>63</v>
      </c>
      <c r="Q138" s="85" t="s">
        <v>68</v>
      </c>
      <c r="R138" s="30"/>
      <c r="S138" s="86" t="s">
        <v>66</v>
      </c>
      <c r="U138" s="108" t="s">
        <v>63</v>
      </c>
      <c r="V138" s="85" t="s">
        <v>66</v>
      </c>
      <c r="W138" s="30"/>
      <c r="X138" s="86" t="s">
        <v>62</v>
      </c>
      <c r="Z138" s="30"/>
      <c r="AA138" s="22" t="s">
        <v>62</v>
      </c>
      <c r="AD138" s="25" t="s">
        <v>66</v>
      </c>
      <c r="AE138" s="30" t="s">
        <v>69</v>
      </c>
      <c r="AF138" s="22" t="s">
        <v>63</v>
      </c>
      <c r="AH138" s="30"/>
    </row>
    <row r="139" spans="1:34" x14ac:dyDescent="0.2">
      <c r="A139" s="14">
        <v>50</v>
      </c>
      <c r="B139" t="s">
        <v>64</v>
      </c>
      <c r="E139" s="25" t="s">
        <v>64</v>
      </c>
      <c r="H139" s="25" t="s">
        <v>62</v>
      </c>
      <c r="I139" s="27"/>
      <c r="J139" s="30"/>
      <c r="K139" s="22" t="s">
        <v>69</v>
      </c>
      <c r="M139" s="22"/>
      <c r="N139" s="48" t="s">
        <v>66</v>
      </c>
      <c r="O139" s="30" t="s">
        <v>63</v>
      </c>
      <c r="P139" s="85" t="s">
        <v>63</v>
      </c>
      <c r="R139" s="30"/>
      <c r="S139" s="86" t="s">
        <v>62</v>
      </c>
      <c r="U139" s="108" t="s">
        <v>63</v>
      </c>
      <c r="V139" s="27"/>
      <c r="W139" s="30"/>
      <c r="X139" s="86" t="s">
        <v>63</v>
      </c>
      <c r="Z139" s="30"/>
      <c r="AA139" s="22" t="s">
        <v>66</v>
      </c>
      <c r="AD139" s="25" t="s">
        <v>66</v>
      </c>
      <c r="AE139" s="30" t="s">
        <v>63</v>
      </c>
      <c r="AF139" s="22" t="s">
        <v>62</v>
      </c>
      <c r="AH139" s="30"/>
    </row>
    <row r="140" spans="1:34" x14ac:dyDescent="0.2">
      <c r="A140" s="14">
        <v>50.5</v>
      </c>
      <c r="B140" t="s">
        <v>67</v>
      </c>
      <c r="E140" s="25" t="s">
        <v>64</v>
      </c>
      <c r="F140" t="s">
        <v>66</v>
      </c>
      <c r="H140" s="25" t="s">
        <v>66</v>
      </c>
      <c r="I140" s="27"/>
      <c r="J140" s="30"/>
      <c r="K140" s="22" t="s">
        <v>66</v>
      </c>
      <c r="M140" s="22"/>
      <c r="N140" s="48" t="s">
        <v>66</v>
      </c>
      <c r="O140" s="30"/>
      <c r="P140" s="85" t="s">
        <v>63</v>
      </c>
      <c r="R140" s="30"/>
      <c r="S140" s="86" t="s">
        <v>62</v>
      </c>
      <c r="U140" s="108" t="s">
        <v>63</v>
      </c>
      <c r="V140" s="110" t="s">
        <v>66</v>
      </c>
      <c r="W140" s="30"/>
      <c r="X140" s="86" t="s">
        <v>66</v>
      </c>
      <c r="Z140" s="30"/>
      <c r="AA140" s="22" t="s">
        <v>66</v>
      </c>
      <c r="AD140" s="25" t="s">
        <v>101</v>
      </c>
      <c r="AE140" s="30"/>
      <c r="AF140" s="22" t="s">
        <v>63</v>
      </c>
      <c r="AH140" s="30"/>
    </row>
    <row r="141" spans="1:34" x14ac:dyDescent="0.2">
      <c r="A141" s="14">
        <v>51</v>
      </c>
      <c r="B141" t="s">
        <v>66</v>
      </c>
      <c r="E141" s="25" t="s">
        <v>62</v>
      </c>
      <c r="H141" s="25" t="s">
        <v>66</v>
      </c>
      <c r="I141" s="27"/>
      <c r="J141" s="30"/>
      <c r="K141" s="22" t="s">
        <v>66</v>
      </c>
      <c r="M141" s="22"/>
      <c r="N141" s="48" t="s">
        <v>66</v>
      </c>
      <c r="O141" s="30"/>
      <c r="P141" s="86" t="s">
        <v>66</v>
      </c>
      <c r="Q141" s="36" t="s">
        <v>63</v>
      </c>
      <c r="R141" s="30"/>
      <c r="S141" s="86" t="s">
        <v>66</v>
      </c>
      <c r="U141" s="108" t="s">
        <v>62</v>
      </c>
      <c r="V141" s="27"/>
      <c r="W141" s="30"/>
      <c r="X141" s="86" t="s">
        <v>62</v>
      </c>
      <c r="Z141" s="30"/>
      <c r="AA141" s="22" t="s">
        <v>69</v>
      </c>
      <c r="AD141" s="25" t="s">
        <v>63</v>
      </c>
      <c r="AE141" s="30"/>
      <c r="AF141" s="22" t="s">
        <v>63</v>
      </c>
      <c r="AG141" t="s">
        <v>69</v>
      </c>
      <c r="AH141" s="30"/>
    </row>
    <row r="142" spans="1:34" x14ac:dyDescent="0.2">
      <c r="A142" s="14">
        <v>51.5</v>
      </c>
      <c r="B142" t="s">
        <v>66</v>
      </c>
      <c r="E142" s="25" t="s">
        <v>64</v>
      </c>
      <c r="H142" s="25" t="s">
        <v>66</v>
      </c>
      <c r="I142" s="27"/>
      <c r="J142" s="30"/>
      <c r="K142" s="22" t="s">
        <v>66</v>
      </c>
      <c r="M142" s="22"/>
      <c r="N142" s="48" t="s">
        <v>62</v>
      </c>
      <c r="O142" s="30"/>
      <c r="P142" s="86" t="s">
        <v>66</v>
      </c>
      <c r="Q142" s="36" t="s">
        <v>63</v>
      </c>
      <c r="R142" s="30"/>
      <c r="S142" s="86" t="s">
        <v>62</v>
      </c>
      <c r="U142" s="108" t="s">
        <v>63</v>
      </c>
      <c r="V142" s="27"/>
      <c r="W142" s="30"/>
      <c r="X142" s="86" t="s">
        <v>62</v>
      </c>
      <c r="Z142" s="30"/>
      <c r="AA142" s="22" t="s">
        <v>63</v>
      </c>
      <c r="AB142" t="s">
        <v>101</v>
      </c>
      <c r="AD142" s="25" t="s">
        <v>101</v>
      </c>
      <c r="AE142" s="30" t="s">
        <v>69</v>
      </c>
      <c r="AF142" s="22" t="s">
        <v>62</v>
      </c>
      <c r="AH142" s="30"/>
    </row>
    <row r="143" spans="1:34" x14ac:dyDescent="0.2">
      <c r="A143" s="14">
        <v>52</v>
      </c>
      <c r="B143" t="s">
        <v>67</v>
      </c>
      <c r="E143" s="25" t="s">
        <v>64</v>
      </c>
      <c r="F143" t="s">
        <v>66</v>
      </c>
      <c r="H143" s="25" t="s">
        <v>66</v>
      </c>
      <c r="I143" s="27"/>
      <c r="J143" s="30"/>
      <c r="K143" s="22" t="s">
        <v>71</v>
      </c>
      <c r="M143" s="22"/>
      <c r="N143" s="48" t="s">
        <v>66</v>
      </c>
      <c r="O143" s="30"/>
      <c r="P143" s="86" t="s">
        <v>66</v>
      </c>
      <c r="R143" s="30"/>
      <c r="S143" s="86" t="s">
        <v>62</v>
      </c>
      <c r="U143" s="108" t="s">
        <v>63</v>
      </c>
      <c r="V143" s="27"/>
      <c r="W143" s="30"/>
      <c r="X143" s="86" t="s">
        <v>62</v>
      </c>
      <c r="Z143" s="30"/>
      <c r="AA143" s="22" t="s">
        <v>62</v>
      </c>
      <c r="AD143" s="25" t="s">
        <v>101</v>
      </c>
      <c r="AE143" s="30"/>
      <c r="AF143" s="22" t="s">
        <v>69</v>
      </c>
      <c r="AH143" s="30"/>
    </row>
    <row r="144" spans="1:34" x14ac:dyDescent="0.2">
      <c r="A144" s="14">
        <v>52.5</v>
      </c>
      <c r="B144" t="s">
        <v>67</v>
      </c>
      <c r="C144" t="s">
        <v>63</v>
      </c>
      <c r="E144" s="25" t="s">
        <v>64</v>
      </c>
      <c r="F144" s="22" t="s">
        <v>63</v>
      </c>
      <c r="H144" s="25" t="s">
        <v>62</v>
      </c>
      <c r="I144" s="27"/>
      <c r="J144" s="30"/>
      <c r="K144" s="22" t="s">
        <v>63</v>
      </c>
      <c r="M144" s="22"/>
      <c r="N144" s="48" t="s">
        <v>62</v>
      </c>
      <c r="O144" s="30"/>
      <c r="P144" s="85" t="s">
        <v>63</v>
      </c>
      <c r="R144" s="30"/>
      <c r="S144" s="86" t="s">
        <v>62</v>
      </c>
      <c r="U144" s="108" t="s">
        <v>63</v>
      </c>
      <c r="V144" s="27"/>
      <c r="W144" s="30"/>
      <c r="X144" s="86" t="s">
        <v>62</v>
      </c>
      <c r="Z144" s="30"/>
      <c r="AA144" s="22" t="s">
        <v>101</v>
      </c>
      <c r="AD144" s="25" t="s">
        <v>101</v>
      </c>
      <c r="AE144" s="30"/>
      <c r="AF144" s="22" t="s">
        <v>62</v>
      </c>
      <c r="AH144" s="30"/>
    </row>
    <row r="145" spans="1:34" x14ac:dyDescent="0.2">
      <c r="A145" s="14">
        <v>53</v>
      </c>
      <c r="B145" t="s">
        <v>67</v>
      </c>
      <c r="C145" t="s">
        <v>64</v>
      </c>
      <c r="E145" s="25" t="s">
        <v>62</v>
      </c>
      <c r="H145" s="25" t="s">
        <v>66</v>
      </c>
      <c r="I145" s="27" t="s">
        <v>71</v>
      </c>
      <c r="J145" s="30"/>
      <c r="K145" s="22" t="s">
        <v>66</v>
      </c>
      <c r="M145" s="22"/>
      <c r="N145" s="48" t="s">
        <v>66</v>
      </c>
      <c r="O145" s="30"/>
      <c r="P145" s="86" t="s">
        <v>66</v>
      </c>
      <c r="Q145" s="36" t="s">
        <v>63</v>
      </c>
      <c r="R145" s="30"/>
      <c r="S145" s="86" t="s">
        <v>63</v>
      </c>
      <c r="U145" s="108" t="s">
        <v>63</v>
      </c>
      <c r="V145" s="85" t="s">
        <v>66</v>
      </c>
      <c r="W145" s="30"/>
      <c r="X145" s="86" t="s">
        <v>66</v>
      </c>
      <c r="Z145" s="30"/>
      <c r="AA145" s="22" t="s">
        <v>66</v>
      </c>
      <c r="AD145" s="25" t="s">
        <v>101</v>
      </c>
      <c r="AE145" s="30"/>
      <c r="AF145" s="22" t="s">
        <v>62</v>
      </c>
      <c r="AH145" s="30"/>
    </row>
    <row r="146" spans="1:34" x14ac:dyDescent="0.2">
      <c r="A146" s="14">
        <v>53.5</v>
      </c>
      <c r="B146" t="s">
        <v>67</v>
      </c>
      <c r="C146" t="s">
        <v>63</v>
      </c>
      <c r="E146" s="25" t="s">
        <v>64</v>
      </c>
      <c r="F146" s="22" t="s">
        <v>63</v>
      </c>
      <c r="H146" s="25" t="s">
        <v>66</v>
      </c>
      <c r="I146" s="27" t="s">
        <v>71</v>
      </c>
      <c r="J146" s="30"/>
      <c r="K146" s="22" t="s">
        <v>66</v>
      </c>
      <c r="M146" s="22"/>
      <c r="N146" s="48" t="s">
        <v>66</v>
      </c>
      <c r="O146" s="30"/>
      <c r="P146" s="85" t="s">
        <v>63</v>
      </c>
      <c r="R146" s="30"/>
      <c r="S146" s="86" t="s">
        <v>62</v>
      </c>
      <c r="U146" s="108" t="s">
        <v>63</v>
      </c>
      <c r="V146" s="110" t="s">
        <v>66</v>
      </c>
      <c r="W146" s="30"/>
      <c r="X146" s="86" t="s">
        <v>66</v>
      </c>
      <c r="Z146" s="30"/>
      <c r="AA146" s="22" t="s">
        <v>66</v>
      </c>
      <c r="AD146" s="25" t="s">
        <v>62</v>
      </c>
      <c r="AE146" s="30"/>
      <c r="AF146" s="22" t="s">
        <v>63</v>
      </c>
      <c r="AH146" s="30"/>
    </row>
    <row r="147" spans="1:34" x14ac:dyDescent="0.2">
      <c r="A147" s="14">
        <v>54</v>
      </c>
      <c r="B147" t="s">
        <v>67</v>
      </c>
      <c r="E147" s="25" t="s">
        <v>64</v>
      </c>
      <c r="F147" s="22" t="s">
        <v>66</v>
      </c>
      <c r="H147" s="25" t="s">
        <v>66</v>
      </c>
      <c r="I147" s="27" t="s">
        <v>71</v>
      </c>
      <c r="J147" s="30"/>
      <c r="K147" s="22" t="s">
        <v>71</v>
      </c>
      <c r="M147" s="22"/>
      <c r="N147" s="48" t="s">
        <v>66</v>
      </c>
      <c r="O147" s="30"/>
      <c r="P147" s="86" t="s">
        <v>66</v>
      </c>
      <c r="R147" s="30"/>
      <c r="S147" s="86" t="s">
        <v>62</v>
      </c>
      <c r="U147" s="108" t="s">
        <v>63</v>
      </c>
      <c r="V147" s="27"/>
      <c r="W147" s="30"/>
      <c r="X147" s="86" t="s">
        <v>66</v>
      </c>
      <c r="Z147" s="30"/>
      <c r="AA147" s="22" t="s">
        <v>66</v>
      </c>
      <c r="AD147" s="25" t="s">
        <v>66</v>
      </c>
      <c r="AE147" s="30"/>
      <c r="AF147" s="22" t="s">
        <v>62</v>
      </c>
      <c r="AH147" s="30"/>
    </row>
    <row r="148" spans="1:34" x14ac:dyDescent="0.2">
      <c r="A148" s="14">
        <v>54.5</v>
      </c>
      <c r="B148" t="s">
        <v>67</v>
      </c>
      <c r="C148" t="s">
        <v>66</v>
      </c>
      <c r="E148" s="25" t="s">
        <v>62</v>
      </c>
      <c r="H148" s="25" t="s">
        <v>66</v>
      </c>
      <c r="I148" s="27"/>
      <c r="J148" s="30"/>
      <c r="K148" s="22" t="s">
        <v>66</v>
      </c>
      <c r="M148" s="22"/>
      <c r="N148" s="48" t="s">
        <v>66</v>
      </c>
      <c r="O148" s="30"/>
      <c r="P148" s="85" t="s">
        <v>63</v>
      </c>
      <c r="R148" s="30"/>
      <c r="S148" s="86" t="s">
        <v>62</v>
      </c>
      <c r="U148" s="108" t="s">
        <v>63</v>
      </c>
      <c r="V148" s="27"/>
      <c r="W148" s="30"/>
      <c r="X148" s="86" t="s">
        <v>62</v>
      </c>
      <c r="Z148" s="30"/>
      <c r="AA148" s="22" t="s">
        <v>62</v>
      </c>
      <c r="AD148" s="25" t="s">
        <v>62</v>
      </c>
      <c r="AE148" s="30"/>
      <c r="AF148" s="22" t="s">
        <v>62</v>
      </c>
      <c r="AH148" s="30"/>
    </row>
    <row r="149" spans="1:34" x14ac:dyDescent="0.2">
      <c r="A149" s="14">
        <v>55</v>
      </c>
      <c r="B149" t="s">
        <v>66</v>
      </c>
      <c r="C149" t="s">
        <v>64</v>
      </c>
      <c r="E149" s="25" t="s">
        <v>71</v>
      </c>
      <c r="H149" s="25" t="s">
        <v>71</v>
      </c>
      <c r="I149" s="27"/>
      <c r="J149" s="30"/>
      <c r="K149" s="22" t="s">
        <v>62</v>
      </c>
      <c r="M149" s="22"/>
      <c r="N149" s="48" t="s">
        <v>66</v>
      </c>
      <c r="O149" s="30"/>
      <c r="P149" s="85" t="s">
        <v>63</v>
      </c>
      <c r="R149" s="30"/>
      <c r="S149" s="86" t="s">
        <v>62</v>
      </c>
      <c r="U149" s="108" t="s">
        <v>63</v>
      </c>
      <c r="V149" s="27"/>
      <c r="W149" s="30"/>
      <c r="X149" s="86" t="s">
        <v>62</v>
      </c>
      <c r="Z149" s="30"/>
      <c r="AA149" s="22" t="s">
        <v>62</v>
      </c>
      <c r="AD149" s="25" t="s">
        <v>62</v>
      </c>
      <c r="AE149" s="30"/>
      <c r="AF149" s="22" t="s">
        <v>62</v>
      </c>
      <c r="AH149" s="30"/>
    </row>
    <row r="150" spans="1:34" x14ac:dyDescent="0.2">
      <c r="A150" s="14">
        <v>55.5</v>
      </c>
      <c r="B150" t="s">
        <v>67</v>
      </c>
      <c r="C150" t="s">
        <v>66</v>
      </c>
      <c r="E150" s="25" t="s">
        <v>64</v>
      </c>
      <c r="F150" s="22" t="s">
        <v>66</v>
      </c>
      <c r="H150" s="25" t="s">
        <v>66</v>
      </c>
      <c r="I150" s="27"/>
      <c r="J150" s="30"/>
      <c r="K150" s="22" t="s">
        <v>62</v>
      </c>
      <c r="M150" s="22"/>
      <c r="N150" s="48" t="s">
        <v>66</v>
      </c>
      <c r="O150" s="30"/>
      <c r="P150" s="85" t="s">
        <v>63</v>
      </c>
      <c r="R150" s="30"/>
      <c r="S150" s="86" t="s">
        <v>62</v>
      </c>
      <c r="U150" s="108" t="s">
        <v>63</v>
      </c>
      <c r="V150" s="110" t="s">
        <v>66</v>
      </c>
      <c r="W150" s="30"/>
      <c r="X150" s="86" t="s">
        <v>62</v>
      </c>
      <c r="Z150" s="30"/>
      <c r="AA150" s="22" t="s">
        <v>62</v>
      </c>
      <c r="AD150" s="25" t="s">
        <v>101</v>
      </c>
      <c r="AE150" s="30"/>
      <c r="AF150" s="22" t="s">
        <v>101</v>
      </c>
      <c r="AH150" s="30"/>
    </row>
    <row r="151" spans="1:34" x14ac:dyDescent="0.2">
      <c r="A151" s="14">
        <v>56</v>
      </c>
      <c r="B151" t="s">
        <v>67</v>
      </c>
      <c r="C151" t="s">
        <v>64</v>
      </c>
      <c r="D151" t="s">
        <v>66</v>
      </c>
      <c r="E151" s="25" t="s">
        <v>64</v>
      </c>
      <c r="F151" s="22" t="s">
        <v>66</v>
      </c>
      <c r="H151" s="25" t="s">
        <v>66</v>
      </c>
      <c r="I151" s="27" t="s">
        <v>71</v>
      </c>
      <c r="J151" s="30"/>
      <c r="K151" s="22" t="s">
        <v>71</v>
      </c>
      <c r="L151" s="22" t="s">
        <v>63</v>
      </c>
      <c r="M151" s="22"/>
      <c r="N151" s="48" t="s">
        <v>66</v>
      </c>
      <c r="O151" s="30"/>
      <c r="P151" s="85" t="s">
        <v>63</v>
      </c>
      <c r="R151" s="30"/>
      <c r="S151" s="86" t="s">
        <v>62</v>
      </c>
      <c r="U151" s="108" t="s">
        <v>63</v>
      </c>
      <c r="V151" s="27"/>
      <c r="W151" s="30"/>
      <c r="X151" s="86" t="s">
        <v>62</v>
      </c>
      <c r="Z151" s="30"/>
      <c r="AA151" s="22" t="s">
        <v>63</v>
      </c>
      <c r="AD151" s="25" t="s">
        <v>63</v>
      </c>
      <c r="AE151" s="30"/>
      <c r="AF151" s="22" t="s">
        <v>101</v>
      </c>
      <c r="AH151" s="30"/>
    </row>
    <row r="152" spans="1:34" x14ac:dyDescent="0.2">
      <c r="A152" s="14">
        <v>56.5</v>
      </c>
      <c r="B152" t="s">
        <v>67</v>
      </c>
      <c r="E152" s="25" t="s">
        <v>64</v>
      </c>
      <c r="F152" s="22" t="s">
        <v>63</v>
      </c>
      <c r="H152" s="25" t="s">
        <v>66</v>
      </c>
      <c r="I152" s="27" t="s">
        <v>71</v>
      </c>
      <c r="J152" s="30"/>
      <c r="K152" s="22" t="s">
        <v>71</v>
      </c>
      <c r="M152" s="22"/>
      <c r="N152" s="48" t="s">
        <v>63</v>
      </c>
      <c r="O152" s="30"/>
      <c r="P152" s="85" t="s">
        <v>63</v>
      </c>
      <c r="R152" s="30"/>
      <c r="S152" s="86" t="s">
        <v>62</v>
      </c>
      <c r="U152" s="108" t="s">
        <v>63</v>
      </c>
      <c r="V152" s="27"/>
      <c r="W152" s="30"/>
      <c r="X152" s="86" t="s">
        <v>62</v>
      </c>
      <c r="Z152" s="30"/>
      <c r="AA152" s="22" t="s">
        <v>62</v>
      </c>
      <c r="AD152" s="25" t="s">
        <v>101</v>
      </c>
      <c r="AE152" s="30"/>
      <c r="AF152" s="22" t="s">
        <v>101</v>
      </c>
      <c r="AH152" s="30"/>
    </row>
    <row r="153" spans="1:34" x14ac:dyDescent="0.2">
      <c r="A153" s="14">
        <v>57</v>
      </c>
      <c r="B153" t="s">
        <v>67</v>
      </c>
      <c r="E153" s="25" t="s">
        <v>66</v>
      </c>
      <c r="F153" s="22" t="s">
        <v>63</v>
      </c>
      <c r="H153" s="25" t="s">
        <v>66</v>
      </c>
      <c r="I153" s="27"/>
      <c r="J153" s="30"/>
      <c r="K153" s="22" t="s">
        <v>62</v>
      </c>
      <c r="M153" s="22"/>
      <c r="N153" s="48" t="s">
        <v>66</v>
      </c>
      <c r="O153" s="30"/>
      <c r="P153" s="86" t="s">
        <v>66</v>
      </c>
      <c r="Q153" s="36" t="s">
        <v>63</v>
      </c>
      <c r="R153" s="30"/>
      <c r="S153" s="86" t="s">
        <v>66</v>
      </c>
      <c r="U153" s="108" t="s">
        <v>63</v>
      </c>
      <c r="V153" s="85" t="s">
        <v>66</v>
      </c>
      <c r="W153" s="30"/>
      <c r="X153" s="86" t="s">
        <v>62</v>
      </c>
      <c r="Z153" s="30"/>
      <c r="AA153" s="22" t="s">
        <v>66</v>
      </c>
      <c r="AD153" s="25" t="s">
        <v>101</v>
      </c>
      <c r="AE153" s="30"/>
      <c r="AF153" s="22" t="s">
        <v>62</v>
      </c>
      <c r="AH153" s="30"/>
    </row>
    <row r="154" spans="1:34" x14ac:dyDescent="0.2">
      <c r="A154" s="14">
        <v>57.5</v>
      </c>
      <c r="B154" t="s">
        <v>67</v>
      </c>
      <c r="C154" t="s">
        <v>66</v>
      </c>
      <c r="E154" s="25" t="s">
        <v>62</v>
      </c>
      <c r="H154" s="25" t="s">
        <v>66</v>
      </c>
      <c r="I154" s="27" t="s">
        <v>71</v>
      </c>
      <c r="J154" s="30" t="s">
        <v>65</v>
      </c>
      <c r="K154" s="22" t="s">
        <v>71</v>
      </c>
      <c r="M154" s="22"/>
      <c r="N154" s="48" t="s">
        <v>66</v>
      </c>
      <c r="O154" s="30"/>
      <c r="P154" s="86" t="s">
        <v>66</v>
      </c>
      <c r="R154" s="30"/>
      <c r="S154" s="86" t="s">
        <v>62</v>
      </c>
      <c r="U154" s="108" t="s">
        <v>66</v>
      </c>
      <c r="V154" s="27"/>
      <c r="W154" s="30"/>
      <c r="X154" s="86" t="s">
        <v>62</v>
      </c>
      <c r="Z154" s="30"/>
      <c r="AA154" s="22" t="s">
        <v>66</v>
      </c>
      <c r="AD154" s="25" t="s">
        <v>101</v>
      </c>
      <c r="AE154" s="30"/>
      <c r="AF154" s="22" t="s">
        <v>63</v>
      </c>
      <c r="AH154" s="30"/>
    </row>
    <row r="155" spans="1:34" x14ac:dyDescent="0.2">
      <c r="A155" s="14">
        <v>58</v>
      </c>
      <c r="B155" t="s">
        <v>67</v>
      </c>
      <c r="C155" t="s">
        <v>66</v>
      </c>
      <c r="E155" s="25" t="s">
        <v>64</v>
      </c>
      <c r="H155" s="25" t="s">
        <v>66</v>
      </c>
      <c r="I155" s="27" t="s">
        <v>71</v>
      </c>
      <c r="J155" s="30"/>
      <c r="K155" s="22" t="s">
        <v>71</v>
      </c>
      <c r="L155" s="22" t="s">
        <v>65</v>
      </c>
      <c r="M155" s="22"/>
      <c r="N155" s="48" t="s">
        <v>66</v>
      </c>
      <c r="O155" s="30"/>
      <c r="P155" s="86" t="s">
        <v>66</v>
      </c>
      <c r="Q155" s="86" t="s">
        <v>63</v>
      </c>
      <c r="R155" s="30"/>
      <c r="S155" s="86" t="s">
        <v>62</v>
      </c>
      <c r="U155" s="108" t="s">
        <v>63</v>
      </c>
      <c r="V155" s="27"/>
      <c r="W155" s="30"/>
      <c r="X155" s="86" t="s">
        <v>66</v>
      </c>
      <c r="Y155" t="s">
        <v>63</v>
      </c>
      <c r="Z155" s="30"/>
      <c r="AA155" s="22" t="s">
        <v>66</v>
      </c>
      <c r="AB155" s="22" t="s">
        <v>101</v>
      </c>
      <c r="AD155" s="25" t="s">
        <v>101</v>
      </c>
      <c r="AE155" s="30"/>
      <c r="AF155" s="22" t="s">
        <v>66</v>
      </c>
      <c r="AH155" s="30"/>
    </row>
    <row r="156" spans="1:34" x14ac:dyDescent="0.2">
      <c r="A156" s="14">
        <v>58.5</v>
      </c>
      <c r="B156" t="s">
        <v>67</v>
      </c>
      <c r="C156" t="s">
        <v>66</v>
      </c>
      <c r="E156" s="25" t="s">
        <v>64</v>
      </c>
      <c r="H156" s="25" t="s">
        <v>66</v>
      </c>
      <c r="I156" s="27" t="s">
        <v>71</v>
      </c>
      <c r="J156" s="30"/>
      <c r="K156" s="22" t="s">
        <v>62</v>
      </c>
      <c r="M156" s="22"/>
      <c r="N156" s="48" t="s">
        <v>66</v>
      </c>
      <c r="O156" s="30"/>
      <c r="P156" s="86" t="s">
        <v>66</v>
      </c>
      <c r="Q156" s="36" t="s">
        <v>63</v>
      </c>
      <c r="R156" s="30"/>
      <c r="S156" s="86" t="s">
        <v>62</v>
      </c>
      <c r="U156" s="108" t="s">
        <v>66</v>
      </c>
      <c r="V156" s="27"/>
      <c r="W156" s="30"/>
      <c r="X156" s="86" t="s">
        <v>66</v>
      </c>
      <c r="Z156" s="30"/>
      <c r="AA156" s="22" t="s">
        <v>62</v>
      </c>
      <c r="AD156" s="25" t="s">
        <v>101</v>
      </c>
      <c r="AE156" s="30"/>
      <c r="AF156" s="22" t="s">
        <v>63</v>
      </c>
      <c r="AG156" t="s">
        <v>66</v>
      </c>
      <c r="AH156" s="30"/>
    </row>
    <row r="157" spans="1:34" x14ac:dyDescent="0.2">
      <c r="A157" s="14">
        <v>59</v>
      </c>
      <c r="B157" t="s">
        <v>67</v>
      </c>
      <c r="C157" t="s">
        <v>66</v>
      </c>
      <c r="E157" s="25" t="s">
        <v>64</v>
      </c>
      <c r="F157" s="22" t="s">
        <v>66</v>
      </c>
      <c r="H157" s="25" t="s">
        <v>66</v>
      </c>
      <c r="I157" s="27" t="s">
        <v>71</v>
      </c>
      <c r="J157" s="30"/>
      <c r="K157" s="22" t="s">
        <v>63</v>
      </c>
      <c r="L157" s="22" t="s">
        <v>66</v>
      </c>
      <c r="M157" s="22"/>
      <c r="N157" s="48" t="s">
        <v>62</v>
      </c>
      <c r="O157" s="30"/>
      <c r="P157" s="85" t="s">
        <v>63</v>
      </c>
      <c r="R157" s="30"/>
      <c r="S157" s="86" t="s">
        <v>62</v>
      </c>
      <c r="U157" s="108" t="s">
        <v>63</v>
      </c>
      <c r="V157" s="27"/>
      <c r="W157" s="30"/>
      <c r="X157" s="86" t="s">
        <v>66</v>
      </c>
      <c r="Z157" s="30"/>
      <c r="AA157" s="22" t="s">
        <v>66</v>
      </c>
      <c r="AD157" s="25" t="s">
        <v>66</v>
      </c>
      <c r="AE157" s="30" t="s">
        <v>101</v>
      </c>
      <c r="AF157" s="22" t="s">
        <v>62</v>
      </c>
      <c r="AH157" s="30"/>
    </row>
    <row r="158" spans="1:34" x14ac:dyDescent="0.2">
      <c r="A158" s="14">
        <v>59.5</v>
      </c>
      <c r="B158" t="s">
        <v>66</v>
      </c>
      <c r="E158" s="25" t="s">
        <v>64</v>
      </c>
      <c r="H158" s="25" t="s">
        <v>66</v>
      </c>
      <c r="I158" s="27"/>
      <c r="J158" s="30"/>
      <c r="K158" s="22" t="s">
        <v>66</v>
      </c>
      <c r="M158" s="22"/>
      <c r="N158" s="48" t="s">
        <v>62</v>
      </c>
      <c r="O158" s="30"/>
      <c r="P158" s="86" t="s">
        <v>66</v>
      </c>
      <c r="Q158" s="36" t="s">
        <v>63</v>
      </c>
      <c r="R158" s="30"/>
      <c r="S158" s="86" t="s">
        <v>62</v>
      </c>
      <c r="U158" s="108" t="s">
        <v>63</v>
      </c>
      <c r="V158" s="85" t="s">
        <v>66</v>
      </c>
      <c r="W158" s="30"/>
      <c r="X158" s="86" t="s">
        <v>63</v>
      </c>
      <c r="Z158" s="30"/>
      <c r="AA158" s="22" t="s">
        <v>62</v>
      </c>
      <c r="AD158" s="25" t="s">
        <v>63</v>
      </c>
      <c r="AE158" s="30"/>
      <c r="AF158" s="22" t="s">
        <v>62</v>
      </c>
      <c r="AH158" s="30"/>
    </row>
    <row r="159" spans="1:34" x14ac:dyDescent="0.2">
      <c r="A159" s="14">
        <v>60</v>
      </c>
      <c r="B159" t="s">
        <v>67</v>
      </c>
      <c r="C159" t="s">
        <v>66</v>
      </c>
      <c r="E159" s="25" t="s">
        <v>66</v>
      </c>
      <c r="H159" s="25" t="s">
        <v>63</v>
      </c>
      <c r="I159" s="27"/>
      <c r="J159" s="30"/>
      <c r="K159" s="22" t="s">
        <v>66</v>
      </c>
      <c r="L159" t="s">
        <v>63</v>
      </c>
      <c r="M159" s="22"/>
      <c r="N159" s="48" t="s">
        <v>66</v>
      </c>
      <c r="O159" s="30"/>
      <c r="P159" s="85" t="s">
        <v>63</v>
      </c>
      <c r="R159" s="30"/>
      <c r="S159" s="86" t="s">
        <v>62</v>
      </c>
      <c r="U159" s="108" t="s">
        <v>62</v>
      </c>
      <c r="V159" s="27"/>
      <c r="W159" s="30"/>
      <c r="X159" s="86" t="s">
        <v>62</v>
      </c>
      <c r="Z159" s="30"/>
      <c r="AA159" s="22" t="s">
        <v>63</v>
      </c>
      <c r="AD159" s="25" t="s">
        <v>62</v>
      </c>
      <c r="AE159" s="30"/>
      <c r="AF159" s="22" t="s">
        <v>63</v>
      </c>
      <c r="AG159" t="s">
        <v>101</v>
      </c>
      <c r="AH159" s="30"/>
    </row>
    <row r="160" spans="1:34" x14ac:dyDescent="0.2">
      <c r="A160" s="16" t="s">
        <v>75</v>
      </c>
      <c r="E160" s="25"/>
      <c r="H160" s="25"/>
      <c r="I160" s="27"/>
      <c r="J160" s="30"/>
      <c r="M160" s="16"/>
      <c r="N160" s="31"/>
      <c r="O160" s="32"/>
      <c r="P160" s="16"/>
      <c r="Q160" s="16"/>
      <c r="R160" s="32"/>
      <c r="U160" s="25"/>
      <c r="V160" s="27"/>
      <c r="W160" s="30"/>
      <c r="Z160" s="30"/>
      <c r="AD160" s="25"/>
      <c r="AE160" s="30"/>
      <c r="AF160" s="22"/>
      <c r="AH160" s="30"/>
    </row>
    <row r="161" spans="1:34" x14ac:dyDescent="0.2">
      <c r="A161" s="14">
        <v>0</v>
      </c>
      <c r="B161" t="s">
        <v>67</v>
      </c>
      <c r="C161" t="s">
        <v>66</v>
      </c>
      <c r="E161" s="25" t="s">
        <v>66</v>
      </c>
      <c r="H161" s="25" t="s">
        <v>63</v>
      </c>
      <c r="I161" s="27" t="s">
        <v>66</v>
      </c>
      <c r="J161" s="30"/>
      <c r="K161" t="s">
        <v>63</v>
      </c>
      <c r="L161" t="s">
        <v>66</v>
      </c>
      <c r="N161" s="25" t="s">
        <v>66</v>
      </c>
      <c r="O161" s="30"/>
      <c r="P161" s="86" t="s">
        <v>66</v>
      </c>
      <c r="Q161" s="86" t="s">
        <v>68</v>
      </c>
      <c r="R161" s="30"/>
      <c r="S161" s="86" t="s">
        <v>62</v>
      </c>
      <c r="U161" s="101" t="s">
        <v>63</v>
      </c>
      <c r="V161" s="85" t="s">
        <v>66</v>
      </c>
      <c r="W161" s="30"/>
      <c r="X161" s="22" t="s">
        <v>68</v>
      </c>
      <c r="Y161" s="22" t="s">
        <v>63</v>
      </c>
      <c r="Z161" s="30"/>
      <c r="AA161" s="22" t="s">
        <v>68</v>
      </c>
      <c r="AD161" s="25" t="s">
        <v>66</v>
      </c>
      <c r="AE161" s="30" t="s">
        <v>68</v>
      </c>
      <c r="AF161" s="22" t="s">
        <v>68</v>
      </c>
      <c r="AG161" s="22" t="s">
        <v>63</v>
      </c>
      <c r="AH161" s="30"/>
    </row>
    <row r="162" spans="1:34" x14ac:dyDescent="0.2">
      <c r="A162">
        <v>0.5</v>
      </c>
      <c r="B162" t="s">
        <v>67</v>
      </c>
      <c r="C162" t="s">
        <v>64</v>
      </c>
      <c r="E162" s="25" t="s">
        <v>64</v>
      </c>
      <c r="H162" s="25" t="s">
        <v>63</v>
      </c>
      <c r="I162" s="27" t="s">
        <v>66</v>
      </c>
      <c r="J162" s="30"/>
      <c r="K162" t="s">
        <v>62</v>
      </c>
      <c r="N162" s="25" t="s">
        <v>62</v>
      </c>
      <c r="O162" s="30"/>
      <c r="P162" s="86" t="s">
        <v>68</v>
      </c>
      <c r="R162" s="30"/>
      <c r="S162" s="86" t="s">
        <v>62</v>
      </c>
      <c r="U162" s="101" t="s">
        <v>62</v>
      </c>
      <c r="V162" s="27"/>
      <c r="W162" s="30"/>
      <c r="X162" s="22" t="s">
        <v>62</v>
      </c>
      <c r="Z162" s="30"/>
      <c r="AA162" s="22" t="s">
        <v>68</v>
      </c>
      <c r="AD162" s="25" t="s">
        <v>62</v>
      </c>
      <c r="AE162" s="30"/>
      <c r="AF162" s="22" t="s">
        <v>68</v>
      </c>
      <c r="AH162" s="30"/>
    </row>
    <row r="163" spans="1:34" x14ac:dyDescent="0.2">
      <c r="A163" s="14">
        <v>1</v>
      </c>
      <c r="B163" t="s">
        <v>67</v>
      </c>
      <c r="C163" t="s">
        <v>64</v>
      </c>
      <c r="E163" s="25" t="s">
        <v>62</v>
      </c>
      <c r="H163" s="25" t="s">
        <v>63</v>
      </c>
      <c r="I163" s="27" t="s">
        <v>66</v>
      </c>
      <c r="J163" s="30"/>
      <c r="K163" t="s">
        <v>66</v>
      </c>
      <c r="N163" s="25" t="s">
        <v>66</v>
      </c>
      <c r="O163" s="30"/>
      <c r="P163" s="86" t="s">
        <v>66</v>
      </c>
      <c r="Q163" s="36" t="s">
        <v>68</v>
      </c>
      <c r="R163" s="30"/>
      <c r="S163" s="86" t="s">
        <v>62</v>
      </c>
      <c r="U163" s="101" t="s">
        <v>66</v>
      </c>
      <c r="V163" s="27"/>
      <c r="W163" s="30"/>
      <c r="X163" s="22" t="s">
        <v>63</v>
      </c>
      <c r="Z163" s="30"/>
      <c r="AA163" s="22" t="s">
        <v>62</v>
      </c>
      <c r="AD163" s="25" t="s">
        <v>62</v>
      </c>
      <c r="AE163" s="30"/>
      <c r="AF163" s="22" t="s">
        <v>68</v>
      </c>
      <c r="AG163" t="s">
        <v>99</v>
      </c>
      <c r="AH163" s="30"/>
    </row>
    <row r="164" spans="1:34" x14ac:dyDescent="0.2">
      <c r="A164" s="14">
        <v>1.5</v>
      </c>
      <c r="B164" t="s">
        <v>67</v>
      </c>
      <c r="C164" t="s">
        <v>64</v>
      </c>
      <c r="D164" t="s">
        <v>66</v>
      </c>
      <c r="E164" s="25" t="s">
        <v>64</v>
      </c>
      <c r="H164" s="25" t="s">
        <v>66</v>
      </c>
      <c r="I164" s="27"/>
      <c r="J164" s="30"/>
      <c r="K164" t="s">
        <v>66</v>
      </c>
      <c r="N164" s="25" t="s">
        <v>62</v>
      </c>
      <c r="O164" s="30"/>
      <c r="P164" s="86" t="s">
        <v>68</v>
      </c>
      <c r="R164" s="30"/>
      <c r="S164" s="86" t="s">
        <v>62</v>
      </c>
      <c r="U164" s="101" t="s">
        <v>63</v>
      </c>
      <c r="V164" s="27"/>
      <c r="W164" s="30"/>
      <c r="X164" s="22" t="s">
        <v>63</v>
      </c>
      <c r="Z164" s="30"/>
      <c r="AA164" s="22" t="s">
        <v>63</v>
      </c>
      <c r="AD164" s="25" t="s">
        <v>62</v>
      </c>
      <c r="AE164" s="30"/>
      <c r="AF164" s="22" t="s">
        <v>63</v>
      </c>
      <c r="AH164" s="30"/>
    </row>
    <row r="165" spans="1:34" x14ac:dyDescent="0.2">
      <c r="A165" s="14">
        <v>2</v>
      </c>
      <c r="B165" t="s">
        <v>67</v>
      </c>
      <c r="C165" t="s">
        <v>64</v>
      </c>
      <c r="E165" s="25" t="s">
        <v>64</v>
      </c>
      <c r="H165" s="25" t="s">
        <v>66</v>
      </c>
      <c r="I165" s="27"/>
      <c r="J165" s="30"/>
      <c r="K165" t="s">
        <v>62</v>
      </c>
      <c r="N165" s="25" t="s">
        <v>62</v>
      </c>
      <c r="O165" s="30"/>
      <c r="P165" s="86" t="s">
        <v>63</v>
      </c>
      <c r="Q165" s="36" t="s">
        <v>66</v>
      </c>
      <c r="R165" s="30"/>
      <c r="S165" s="86" t="s">
        <v>66</v>
      </c>
      <c r="U165" s="101" t="s">
        <v>63</v>
      </c>
      <c r="V165" s="85" t="s">
        <v>66</v>
      </c>
      <c r="W165" s="30"/>
      <c r="X165" s="22" t="s">
        <v>66</v>
      </c>
      <c r="Z165" s="30"/>
      <c r="AA165" s="22" t="s">
        <v>62</v>
      </c>
      <c r="AD165" s="25" t="s">
        <v>62</v>
      </c>
      <c r="AE165" s="30"/>
      <c r="AF165" s="22" t="s">
        <v>62</v>
      </c>
      <c r="AH165" s="30"/>
    </row>
    <row r="166" spans="1:34" x14ac:dyDescent="0.2">
      <c r="A166" s="14">
        <v>2.5</v>
      </c>
      <c r="B166" t="s">
        <v>67</v>
      </c>
      <c r="C166" t="s">
        <v>64</v>
      </c>
      <c r="E166" s="25" t="s">
        <v>62</v>
      </c>
      <c r="H166" s="25" t="s">
        <v>66</v>
      </c>
      <c r="I166" s="27"/>
      <c r="J166" s="30"/>
      <c r="K166" t="s">
        <v>69</v>
      </c>
      <c r="L166" t="s">
        <v>66</v>
      </c>
      <c r="N166" s="25" t="s">
        <v>66</v>
      </c>
      <c r="O166" s="30"/>
      <c r="P166" s="86" t="s">
        <v>66</v>
      </c>
      <c r="R166" s="30"/>
      <c r="S166" s="86" t="s">
        <v>62</v>
      </c>
      <c r="U166" s="101" t="s">
        <v>62</v>
      </c>
      <c r="V166" s="27"/>
      <c r="W166" s="30"/>
      <c r="X166" s="22" t="s">
        <v>62</v>
      </c>
      <c r="Z166" s="30"/>
      <c r="AA166" s="22" t="s">
        <v>66</v>
      </c>
      <c r="AD166" s="25" t="s">
        <v>66</v>
      </c>
      <c r="AE166" s="30" t="s">
        <v>63</v>
      </c>
      <c r="AF166" s="22" t="s">
        <v>62</v>
      </c>
      <c r="AH166" s="30"/>
    </row>
    <row r="167" spans="1:34" x14ac:dyDescent="0.2">
      <c r="A167" s="14">
        <v>3</v>
      </c>
      <c r="B167" t="s">
        <v>67</v>
      </c>
      <c r="C167" t="s">
        <v>64</v>
      </c>
      <c r="E167" s="25" t="s">
        <v>62</v>
      </c>
      <c r="H167" s="25" t="s">
        <v>62</v>
      </c>
      <c r="I167" s="27"/>
      <c r="J167" s="30"/>
      <c r="K167" t="s">
        <v>66</v>
      </c>
      <c r="N167" s="25" t="s">
        <v>66</v>
      </c>
      <c r="O167" s="30"/>
      <c r="P167" s="86" t="s">
        <v>66</v>
      </c>
      <c r="R167" s="30"/>
      <c r="S167" s="86" t="s">
        <v>66</v>
      </c>
      <c r="U167" s="101" t="s">
        <v>63</v>
      </c>
      <c r="V167" s="110" t="s">
        <v>66</v>
      </c>
      <c r="W167" s="30"/>
      <c r="X167" s="22" t="s">
        <v>66</v>
      </c>
      <c r="Y167" s="22" t="s">
        <v>63</v>
      </c>
      <c r="Z167" s="30"/>
      <c r="AA167" s="22" t="s">
        <v>66</v>
      </c>
      <c r="AD167" s="25" t="s">
        <v>63</v>
      </c>
      <c r="AE167" s="30"/>
      <c r="AF167" s="22" t="s">
        <v>63</v>
      </c>
      <c r="AH167" s="30"/>
    </row>
    <row r="168" spans="1:34" x14ac:dyDescent="0.2">
      <c r="A168" s="14">
        <v>3.5</v>
      </c>
      <c r="B168" t="s">
        <v>64</v>
      </c>
      <c r="E168" s="25" t="s">
        <v>64</v>
      </c>
      <c r="H168" s="25" t="s">
        <v>62</v>
      </c>
      <c r="I168" s="27"/>
      <c r="J168" s="30"/>
      <c r="K168" t="s">
        <v>62</v>
      </c>
      <c r="N168" s="25" t="s">
        <v>66</v>
      </c>
      <c r="O168" s="30"/>
      <c r="P168" s="86" t="s">
        <v>63</v>
      </c>
      <c r="Q168" s="36" t="s">
        <v>66</v>
      </c>
      <c r="R168" s="30"/>
      <c r="S168" s="86" t="s">
        <v>62</v>
      </c>
      <c r="U168" s="101" t="s">
        <v>62</v>
      </c>
      <c r="V168" s="27"/>
      <c r="W168" s="30"/>
      <c r="X168" s="22" t="s">
        <v>68</v>
      </c>
      <c r="Z168" s="30"/>
      <c r="AA168" s="22" t="s">
        <v>66</v>
      </c>
      <c r="AD168" s="25" t="s">
        <v>63</v>
      </c>
      <c r="AE168" s="30"/>
      <c r="AF168" s="22" t="s">
        <v>63</v>
      </c>
      <c r="AH168" s="30"/>
    </row>
    <row r="169" spans="1:34" x14ac:dyDescent="0.2">
      <c r="A169" s="14">
        <v>4</v>
      </c>
      <c r="B169" t="s">
        <v>67</v>
      </c>
      <c r="C169" t="s">
        <v>64</v>
      </c>
      <c r="E169" s="25" t="s">
        <v>64</v>
      </c>
      <c r="H169" s="25" t="s">
        <v>66</v>
      </c>
      <c r="I169" s="27"/>
      <c r="J169" s="30"/>
      <c r="K169" t="s">
        <v>69</v>
      </c>
      <c r="L169" t="s">
        <v>71</v>
      </c>
      <c r="N169" s="25" t="s">
        <v>62</v>
      </c>
      <c r="O169" s="30"/>
      <c r="P169" s="86" t="s">
        <v>66</v>
      </c>
      <c r="R169" s="30"/>
      <c r="S169" s="86" t="s">
        <v>66</v>
      </c>
      <c r="U169" s="101" t="s">
        <v>66</v>
      </c>
      <c r="V169" s="27"/>
      <c r="W169" s="30"/>
      <c r="X169" s="22" t="s">
        <v>66</v>
      </c>
      <c r="Z169" s="30"/>
      <c r="AA169" s="22" t="s">
        <v>62</v>
      </c>
      <c r="AD169" s="25" t="s">
        <v>66</v>
      </c>
      <c r="AE169" s="30"/>
      <c r="AF169" s="22" t="s">
        <v>62</v>
      </c>
      <c r="AH169" s="30"/>
    </row>
    <row r="170" spans="1:34" x14ac:dyDescent="0.2">
      <c r="A170" s="14">
        <v>4.5</v>
      </c>
      <c r="B170" t="s">
        <v>67</v>
      </c>
      <c r="E170" s="25" t="s">
        <v>64</v>
      </c>
      <c r="F170" t="s">
        <v>71</v>
      </c>
      <c r="H170" s="25" t="s">
        <v>66</v>
      </c>
      <c r="I170" s="27"/>
      <c r="J170" s="30"/>
      <c r="K170" t="s">
        <v>71</v>
      </c>
      <c r="L170" t="s">
        <v>66</v>
      </c>
      <c r="N170" s="25" t="s">
        <v>66</v>
      </c>
      <c r="O170" s="30"/>
      <c r="P170" s="86" t="s">
        <v>66</v>
      </c>
      <c r="R170" s="30"/>
      <c r="S170" s="86" t="s">
        <v>66</v>
      </c>
      <c r="U170" s="101" t="s">
        <v>66</v>
      </c>
      <c r="V170" s="27"/>
      <c r="W170" s="30"/>
      <c r="X170" s="22" t="s">
        <v>66</v>
      </c>
      <c r="Y170" t="s">
        <v>63</v>
      </c>
      <c r="Z170" s="30"/>
      <c r="AA170" s="22" t="s">
        <v>66</v>
      </c>
      <c r="AB170" s="22" t="s">
        <v>71</v>
      </c>
      <c r="AD170" s="25" t="s">
        <v>63</v>
      </c>
      <c r="AE170" s="30" t="s">
        <v>68</v>
      </c>
      <c r="AF170" s="22" t="s">
        <v>62</v>
      </c>
      <c r="AH170" s="30"/>
    </row>
    <row r="171" spans="1:34" x14ac:dyDescent="0.2">
      <c r="A171" s="14">
        <v>5</v>
      </c>
      <c r="B171" t="s">
        <v>67</v>
      </c>
      <c r="C171" t="s">
        <v>66</v>
      </c>
      <c r="E171" s="25" t="s">
        <v>64</v>
      </c>
      <c r="F171" s="22" t="s">
        <v>68</v>
      </c>
      <c r="H171" s="25" t="s">
        <v>66</v>
      </c>
      <c r="I171" s="27" t="s">
        <v>71</v>
      </c>
      <c r="J171" s="30"/>
      <c r="K171" s="22" t="s">
        <v>66</v>
      </c>
      <c r="N171" s="25" t="s">
        <v>66</v>
      </c>
      <c r="O171" s="30"/>
      <c r="P171" s="86" t="s">
        <v>66</v>
      </c>
      <c r="R171" s="30"/>
      <c r="S171" s="86" t="s">
        <v>62</v>
      </c>
      <c r="U171" s="101" t="s">
        <v>66</v>
      </c>
      <c r="V171" s="27"/>
      <c r="W171" s="30"/>
      <c r="X171" s="22" t="s">
        <v>63</v>
      </c>
      <c r="Z171" s="30"/>
      <c r="AA171" s="22" t="s">
        <v>63</v>
      </c>
      <c r="AD171" s="25" t="s">
        <v>66</v>
      </c>
      <c r="AE171" s="30"/>
      <c r="AF171" s="22" t="s">
        <v>63</v>
      </c>
      <c r="AH171" s="30"/>
    </row>
    <row r="172" spans="1:34" x14ac:dyDescent="0.2">
      <c r="A172" s="14">
        <v>5.5</v>
      </c>
      <c r="B172" t="s">
        <v>64</v>
      </c>
      <c r="E172" s="25" t="s">
        <v>64</v>
      </c>
      <c r="H172" s="25" t="s">
        <v>66</v>
      </c>
      <c r="I172" s="27"/>
      <c r="J172" s="30"/>
      <c r="K172" s="22" t="s">
        <v>66</v>
      </c>
      <c r="L172" t="s">
        <v>68</v>
      </c>
      <c r="N172" s="25" t="s">
        <v>66</v>
      </c>
      <c r="O172" s="30"/>
      <c r="P172" s="86" t="s">
        <v>66</v>
      </c>
      <c r="Q172" s="86" t="s">
        <v>68</v>
      </c>
      <c r="R172" s="30"/>
      <c r="S172" s="86" t="s">
        <v>62</v>
      </c>
      <c r="U172" s="101" t="s">
        <v>63</v>
      </c>
      <c r="V172" s="85" t="s">
        <v>66</v>
      </c>
      <c r="W172" s="30"/>
      <c r="X172" s="22" t="s">
        <v>66</v>
      </c>
      <c r="Z172" s="30"/>
      <c r="AA172" s="22" t="s">
        <v>62</v>
      </c>
      <c r="AD172" s="25" t="s">
        <v>62</v>
      </c>
      <c r="AE172" s="30"/>
      <c r="AF172" s="22" t="s">
        <v>63</v>
      </c>
      <c r="AG172" t="s">
        <v>101</v>
      </c>
      <c r="AH172" s="30"/>
    </row>
    <row r="173" spans="1:34" x14ac:dyDescent="0.2">
      <c r="A173" s="14">
        <v>6</v>
      </c>
      <c r="B173" t="s">
        <v>67</v>
      </c>
      <c r="C173" t="s">
        <v>64</v>
      </c>
      <c r="D173" t="s">
        <v>66</v>
      </c>
      <c r="E173" s="25" t="s">
        <v>64</v>
      </c>
      <c r="H173" s="25" t="s">
        <v>62</v>
      </c>
      <c r="I173" s="27"/>
      <c r="J173" s="30"/>
      <c r="K173" s="22" t="s">
        <v>66</v>
      </c>
      <c r="N173" s="25" t="s">
        <v>66</v>
      </c>
      <c r="O173" s="30"/>
      <c r="P173" s="86" t="s">
        <v>68</v>
      </c>
      <c r="R173" s="30"/>
      <c r="S173" s="86" t="s">
        <v>66</v>
      </c>
      <c r="U173" s="101" t="s">
        <v>66</v>
      </c>
      <c r="V173" s="27"/>
      <c r="W173" s="30"/>
      <c r="X173" s="22" t="s">
        <v>62</v>
      </c>
      <c r="Z173" s="30"/>
      <c r="AA173" s="22" t="s">
        <v>66</v>
      </c>
      <c r="AD173" s="25" t="s">
        <v>63</v>
      </c>
      <c r="AE173" s="30"/>
      <c r="AF173" s="22" t="s">
        <v>63</v>
      </c>
      <c r="AH173" s="30"/>
    </row>
    <row r="174" spans="1:34" x14ac:dyDescent="0.2">
      <c r="A174" s="14">
        <v>6.5</v>
      </c>
      <c r="B174" t="s">
        <v>67</v>
      </c>
      <c r="C174" t="s">
        <v>64</v>
      </c>
      <c r="E174" s="25" t="s">
        <v>66</v>
      </c>
      <c r="H174" s="25" t="s">
        <v>66</v>
      </c>
      <c r="I174" s="27"/>
      <c r="J174" s="30"/>
      <c r="K174" s="22" t="s">
        <v>66</v>
      </c>
      <c r="N174" s="25" t="s">
        <v>66</v>
      </c>
      <c r="O174" s="30"/>
      <c r="P174" s="86" t="s">
        <v>66</v>
      </c>
      <c r="Q174" s="36" t="s">
        <v>68</v>
      </c>
      <c r="R174" s="30"/>
      <c r="S174" s="86" t="s">
        <v>62</v>
      </c>
      <c r="U174" s="101" t="s">
        <v>68</v>
      </c>
      <c r="V174" s="27"/>
      <c r="W174" s="30"/>
      <c r="X174" s="22" t="s">
        <v>68</v>
      </c>
      <c r="Z174" s="30"/>
      <c r="AA174" s="22" t="s">
        <v>63</v>
      </c>
      <c r="AD174" s="25" t="s">
        <v>63</v>
      </c>
      <c r="AE174" s="30"/>
      <c r="AF174" s="22" t="s">
        <v>63</v>
      </c>
      <c r="AH174" s="30"/>
    </row>
    <row r="175" spans="1:34" x14ac:dyDescent="0.2">
      <c r="A175" s="14">
        <v>7</v>
      </c>
      <c r="B175" t="s">
        <v>62</v>
      </c>
      <c r="E175" s="25" t="s">
        <v>62</v>
      </c>
      <c r="H175" s="25" t="s">
        <v>71</v>
      </c>
      <c r="I175" s="27"/>
      <c r="J175" s="30"/>
      <c r="K175" s="22" t="s">
        <v>66</v>
      </c>
      <c r="N175" s="25" t="s">
        <v>66</v>
      </c>
      <c r="O175" s="30"/>
      <c r="P175" s="86" t="s">
        <v>66</v>
      </c>
      <c r="Q175" s="36" t="s">
        <v>68</v>
      </c>
      <c r="R175" s="30"/>
      <c r="S175" s="86" t="s">
        <v>66</v>
      </c>
      <c r="U175" s="101" t="s">
        <v>63</v>
      </c>
      <c r="V175" s="85" t="s">
        <v>66</v>
      </c>
      <c r="W175" s="30"/>
      <c r="X175" s="22" t="s">
        <v>62</v>
      </c>
      <c r="Z175" s="30"/>
      <c r="AA175" s="22" t="s">
        <v>62</v>
      </c>
      <c r="AD175" s="25" t="s">
        <v>62</v>
      </c>
      <c r="AE175" s="30"/>
      <c r="AF175" s="22" t="s">
        <v>68</v>
      </c>
      <c r="AH175" s="30"/>
    </row>
    <row r="176" spans="1:34" x14ac:dyDescent="0.2">
      <c r="A176" s="14">
        <v>7.5</v>
      </c>
      <c r="B176" t="s">
        <v>66</v>
      </c>
      <c r="C176" t="s">
        <v>64</v>
      </c>
      <c r="E176" s="25" t="s">
        <v>62</v>
      </c>
      <c r="H176" s="25" t="s">
        <v>66</v>
      </c>
      <c r="I176" s="27" t="s">
        <v>63</v>
      </c>
      <c r="J176" s="30"/>
      <c r="K176" s="22" t="s">
        <v>66</v>
      </c>
      <c r="N176" s="25" t="s">
        <v>66</v>
      </c>
      <c r="O176" s="30"/>
      <c r="P176" s="86" t="s">
        <v>66</v>
      </c>
      <c r="R176" s="30"/>
      <c r="S176" s="86" t="s">
        <v>62</v>
      </c>
      <c r="U176" s="101" t="s">
        <v>63</v>
      </c>
      <c r="V176" s="27"/>
      <c r="W176" s="30"/>
      <c r="X176" s="22" t="s">
        <v>68</v>
      </c>
      <c r="Z176" s="30"/>
      <c r="AA176" s="22" t="s">
        <v>62</v>
      </c>
      <c r="AD176" s="25" t="s">
        <v>62</v>
      </c>
      <c r="AE176" s="30"/>
      <c r="AF176" s="22" t="s">
        <v>101</v>
      </c>
      <c r="AH176" s="30"/>
    </row>
    <row r="177" spans="1:34" x14ac:dyDescent="0.2">
      <c r="A177" s="14">
        <v>8</v>
      </c>
      <c r="B177" t="s">
        <v>67</v>
      </c>
      <c r="E177" s="25" t="s">
        <v>62</v>
      </c>
      <c r="H177" s="25" t="s">
        <v>63</v>
      </c>
      <c r="I177" s="27"/>
      <c r="J177" s="30"/>
      <c r="K177" s="22" t="s">
        <v>63</v>
      </c>
      <c r="N177" s="25" t="s">
        <v>66</v>
      </c>
      <c r="O177" s="30"/>
      <c r="P177" s="86" t="s">
        <v>66</v>
      </c>
      <c r="R177" s="30"/>
      <c r="S177" s="86" t="s">
        <v>62</v>
      </c>
      <c r="U177" s="101" t="s">
        <v>63</v>
      </c>
      <c r="V177" s="27"/>
      <c r="W177" s="30"/>
      <c r="X177" s="22" t="s">
        <v>62</v>
      </c>
      <c r="Z177" s="30"/>
      <c r="AA177" s="22" t="s">
        <v>101</v>
      </c>
      <c r="AD177" s="25" t="s">
        <v>63</v>
      </c>
      <c r="AE177" s="30"/>
      <c r="AF177" s="22" t="s">
        <v>63</v>
      </c>
      <c r="AH177" s="30"/>
    </row>
    <row r="178" spans="1:34" x14ac:dyDescent="0.2">
      <c r="A178" s="14">
        <v>8.5</v>
      </c>
      <c r="B178" t="s">
        <v>67</v>
      </c>
      <c r="E178" s="25" t="s">
        <v>62</v>
      </c>
      <c r="H178" s="25" t="s">
        <v>63</v>
      </c>
      <c r="I178" s="27"/>
      <c r="J178" s="30"/>
      <c r="K178" s="22" t="s">
        <v>63</v>
      </c>
      <c r="L178" t="s">
        <v>66</v>
      </c>
      <c r="N178" s="25" t="s">
        <v>66</v>
      </c>
      <c r="O178" s="30"/>
      <c r="P178" s="86" t="s">
        <v>66</v>
      </c>
      <c r="R178" s="30"/>
      <c r="S178" s="86" t="s">
        <v>66</v>
      </c>
      <c r="U178" s="101" t="s">
        <v>63</v>
      </c>
      <c r="V178" s="27"/>
      <c r="W178" s="30"/>
      <c r="X178" s="22" t="s">
        <v>63</v>
      </c>
      <c r="Z178" s="30"/>
      <c r="AA178" s="22" t="s">
        <v>66</v>
      </c>
      <c r="AD178" s="25" t="s">
        <v>101</v>
      </c>
      <c r="AE178" s="30"/>
      <c r="AF178" s="22" t="s">
        <v>62</v>
      </c>
      <c r="AH178" s="30"/>
    </row>
    <row r="179" spans="1:34" x14ac:dyDescent="0.2">
      <c r="A179" s="14">
        <v>9</v>
      </c>
      <c r="B179" t="s">
        <v>67</v>
      </c>
      <c r="C179" t="s">
        <v>64</v>
      </c>
      <c r="E179" s="25" t="s">
        <v>64</v>
      </c>
      <c r="H179" s="25" t="s">
        <v>66</v>
      </c>
      <c r="I179" s="27"/>
      <c r="J179" s="30"/>
      <c r="K179" s="22" t="s">
        <v>66</v>
      </c>
      <c r="N179" s="25" t="s">
        <v>62</v>
      </c>
      <c r="O179" s="30"/>
      <c r="P179" s="86" t="s">
        <v>66</v>
      </c>
      <c r="Q179" s="36" t="s">
        <v>63</v>
      </c>
      <c r="R179" s="30"/>
      <c r="S179" s="86" t="s">
        <v>62</v>
      </c>
      <c r="U179" s="101" t="s">
        <v>62</v>
      </c>
      <c r="V179" s="27"/>
      <c r="W179" s="30"/>
      <c r="X179" s="22" t="s">
        <v>63</v>
      </c>
      <c r="Z179" s="30"/>
      <c r="AA179" s="22" t="s">
        <v>63</v>
      </c>
      <c r="AD179" s="25" t="s">
        <v>62</v>
      </c>
      <c r="AE179" s="30"/>
      <c r="AF179" s="22" t="s">
        <v>62</v>
      </c>
      <c r="AH179" s="30"/>
    </row>
    <row r="180" spans="1:34" x14ac:dyDescent="0.2">
      <c r="A180" s="14">
        <v>9.5</v>
      </c>
      <c r="B180" t="s">
        <v>64</v>
      </c>
      <c r="E180" s="25" t="s">
        <v>62</v>
      </c>
      <c r="H180" s="25" t="s">
        <v>66</v>
      </c>
      <c r="I180" s="27"/>
      <c r="J180" s="30"/>
      <c r="K180" s="22" t="s">
        <v>63</v>
      </c>
      <c r="N180" s="25" t="s">
        <v>66</v>
      </c>
      <c r="O180" s="30"/>
      <c r="P180" s="86" t="s">
        <v>66</v>
      </c>
      <c r="R180" s="30"/>
      <c r="S180" s="86" t="s">
        <v>66</v>
      </c>
      <c r="U180" s="101" t="s">
        <v>62</v>
      </c>
      <c r="V180" s="27"/>
      <c r="W180" s="30"/>
      <c r="X180" s="22" t="s">
        <v>63</v>
      </c>
      <c r="Z180" s="30"/>
      <c r="AA180" s="22" t="s">
        <v>63</v>
      </c>
      <c r="AD180" s="25" t="s">
        <v>63</v>
      </c>
      <c r="AE180" s="30"/>
      <c r="AF180" s="22" t="s">
        <v>62</v>
      </c>
      <c r="AH180" s="30"/>
    </row>
    <row r="181" spans="1:34" x14ac:dyDescent="0.2">
      <c r="A181" s="14">
        <v>10</v>
      </c>
      <c r="B181" t="s">
        <v>67</v>
      </c>
      <c r="C181" t="s">
        <v>64</v>
      </c>
      <c r="E181" s="25" t="s">
        <v>64</v>
      </c>
      <c r="H181" s="25" t="s">
        <v>66</v>
      </c>
      <c r="I181" s="27"/>
      <c r="J181" s="30"/>
      <c r="K181" s="22" t="s">
        <v>66</v>
      </c>
      <c r="N181" s="25" t="s">
        <v>66</v>
      </c>
      <c r="O181" s="30"/>
      <c r="P181" s="86" t="s">
        <v>66</v>
      </c>
      <c r="R181" s="30"/>
      <c r="S181" s="86" t="s">
        <v>66</v>
      </c>
      <c r="U181" s="101" t="s">
        <v>66</v>
      </c>
      <c r="V181" s="27"/>
      <c r="W181" s="30"/>
      <c r="X181" s="22" t="s">
        <v>66</v>
      </c>
      <c r="Y181" t="s">
        <v>63</v>
      </c>
      <c r="Z181" s="30"/>
      <c r="AA181" s="22" t="s">
        <v>63</v>
      </c>
      <c r="AD181" s="25" t="s">
        <v>207</v>
      </c>
      <c r="AE181" s="30"/>
      <c r="AF181" s="22" t="s">
        <v>207</v>
      </c>
      <c r="AG181" t="s">
        <v>68</v>
      </c>
      <c r="AH181" s="30"/>
    </row>
    <row r="182" spans="1:34" x14ac:dyDescent="0.2">
      <c r="A182" s="14">
        <v>10.5</v>
      </c>
      <c r="B182" t="s">
        <v>64</v>
      </c>
      <c r="E182" s="25" t="s">
        <v>64</v>
      </c>
      <c r="H182" s="25" t="s">
        <v>66</v>
      </c>
      <c r="I182" s="27"/>
      <c r="J182" s="30"/>
      <c r="K182" s="22" t="s">
        <v>62</v>
      </c>
      <c r="N182" s="25" t="s">
        <v>66</v>
      </c>
      <c r="O182" s="30"/>
      <c r="P182" s="86" t="s">
        <v>66</v>
      </c>
      <c r="R182" s="30"/>
      <c r="S182" s="86" t="s">
        <v>66</v>
      </c>
      <c r="U182" s="101" t="s">
        <v>62</v>
      </c>
      <c r="V182" s="27"/>
      <c r="W182" s="30"/>
      <c r="X182" s="22" t="s">
        <v>62</v>
      </c>
      <c r="Z182" s="30"/>
      <c r="AA182" s="22" t="s">
        <v>62</v>
      </c>
      <c r="AD182" s="25" t="s">
        <v>63</v>
      </c>
      <c r="AE182" s="30"/>
      <c r="AF182" s="22" t="s">
        <v>207</v>
      </c>
      <c r="AH182" s="30"/>
    </row>
    <row r="183" spans="1:34" x14ac:dyDescent="0.2">
      <c r="A183" s="14">
        <v>11</v>
      </c>
      <c r="B183" t="s">
        <v>67</v>
      </c>
      <c r="C183" t="s">
        <v>64</v>
      </c>
      <c r="E183" s="25" t="s">
        <v>64</v>
      </c>
      <c r="H183" s="25" t="s">
        <v>66</v>
      </c>
      <c r="I183" s="27"/>
      <c r="J183" s="30"/>
      <c r="K183" s="22" t="s">
        <v>62</v>
      </c>
      <c r="N183" s="25" t="s">
        <v>66</v>
      </c>
      <c r="O183" s="30"/>
      <c r="P183" s="86" t="s">
        <v>66</v>
      </c>
      <c r="R183" s="30"/>
      <c r="S183" s="86" t="s">
        <v>62</v>
      </c>
      <c r="U183" s="101" t="s">
        <v>62</v>
      </c>
      <c r="V183" s="27"/>
      <c r="W183" s="30"/>
      <c r="X183" s="22" t="s">
        <v>63</v>
      </c>
      <c r="Z183" s="30"/>
      <c r="AA183" s="22" t="s">
        <v>62</v>
      </c>
      <c r="AD183" s="25" t="s">
        <v>68</v>
      </c>
      <c r="AE183" s="30"/>
      <c r="AF183" s="22" t="s">
        <v>68</v>
      </c>
      <c r="AG183" t="s">
        <v>99</v>
      </c>
      <c r="AH183" s="30"/>
    </row>
    <row r="184" spans="1:34" x14ac:dyDescent="0.2">
      <c r="A184" s="14">
        <v>11.5</v>
      </c>
      <c r="B184" t="s">
        <v>67</v>
      </c>
      <c r="C184" t="s">
        <v>64</v>
      </c>
      <c r="D184" t="s">
        <v>66</v>
      </c>
      <c r="E184" s="25" t="s">
        <v>64</v>
      </c>
      <c r="H184" s="25" t="s">
        <v>66</v>
      </c>
      <c r="I184" s="27"/>
      <c r="J184" s="30"/>
      <c r="K184" s="22" t="s">
        <v>62</v>
      </c>
      <c r="N184" s="25" t="s">
        <v>63</v>
      </c>
      <c r="O184" s="30"/>
      <c r="P184" s="86" t="s">
        <v>63</v>
      </c>
      <c r="R184" s="30"/>
      <c r="S184" s="86" t="s">
        <v>66</v>
      </c>
      <c r="U184" s="101" t="s">
        <v>62</v>
      </c>
      <c r="V184" s="27"/>
      <c r="W184" s="30"/>
      <c r="X184" s="22" t="s">
        <v>63</v>
      </c>
      <c r="Z184" s="30"/>
      <c r="AA184" s="22" t="s">
        <v>62</v>
      </c>
      <c r="AD184" s="25" t="s">
        <v>62</v>
      </c>
      <c r="AE184" s="30"/>
      <c r="AF184" s="22" t="s">
        <v>99</v>
      </c>
      <c r="AH184" s="30"/>
    </row>
    <row r="185" spans="1:34" x14ac:dyDescent="0.2">
      <c r="A185" s="14">
        <v>12</v>
      </c>
      <c r="B185" t="s">
        <v>67</v>
      </c>
      <c r="E185" s="25" t="s">
        <v>64</v>
      </c>
      <c r="H185" s="25" t="s">
        <v>66</v>
      </c>
      <c r="I185" s="27"/>
      <c r="J185" s="30"/>
      <c r="K185" s="22" t="s">
        <v>62</v>
      </c>
      <c r="N185" s="25" t="s">
        <v>66</v>
      </c>
      <c r="O185" s="30"/>
      <c r="P185" s="86" t="s">
        <v>66</v>
      </c>
      <c r="R185" s="30"/>
      <c r="S185" s="86" t="s">
        <v>62</v>
      </c>
      <c r="U185" s="101" t="s">
        <v>62</v>
      </c>
      <c r="V185" s="27"/>
      <c r="W185" s="30"/>
      <c r="X185" s="22" t="s">
        <v>62</v>
      </c>
      <c r="Z185" s="30"/>
      <c r="AA185" s="22" t="s">
        <v>68</v>
      </c>
      <c r="AD185" s="25" t="s">
        <v>62</v>
      </c>
      <c r="AE185" s="30"/>
      <c r="AF185" s="22" t="s">
        <v>62</v>
      </c>
      <c r="AH185" s="30"/>
    </row>
    <row r="186" spans="1:34" x14ac:dyDescent="0.2">
      <c r="A186" s="14">
        <v>12.5</v>
      </c>
      <c r="B186" t="s">
        <v>64</v>
      </c>
      <c r="E186" s="25" t="s">
        <v>62</v>
      </c>
      <c r="H186" s="25" t="s">
        <v>62</v>
      </c>
      <c r="I186" s="27"/>
      <c r="J186" s="30"/>
      <c r="K186" s="22" t="s">
        <v>62</v>
      </c>
      <c r="N186" s="25" t="s">
        <v>66</v>
      </c>
      <c r="O186" s="30"/>
      <c r="P186" s="85" t="s">
        <v>62</v>
      </c>
      <c r="R186" s="30"/>
      <c r="S186" s="86" t="s">
        <v>62</v>
      </c>
      <c r="U186" s="101" t="s">
        <v>66</v>
      </c>
      <c r="V186" s="27"/>
      <c r="W186" s="30"/>
      <c r="X186" s="22" t="s">
        <v>63</v>
      </c>
      <c r="Z186" s="30"/>
      <c r="AA186" s="22" t="s">
        <v>62</v>
      </c>
      <c r="AD186" s="25" t="s">
        <v>62</v>
      </c>
      <c r="AE186" s="30"/>
      <c r="AF186" s="22" t="s">
        <v>62</v>
      </c>
      <c r="AH186" s="30"/>
    </row>
    <row r="187" spans="1:34" x14ac:dyDescent="0.2">
      <c r="A187" s="14">
        <v>13</v>
      </c>
      <c r="B187" t="s">
        <v>67</v>
      </c>
      <c r="C187" t="s">
        <v>64</v>
      </c>
      <c r="E187" s="25" t="s">
        <v>66</v>
      </c>
      <c r="H187" s="25" t="s">
        <v>66</v>
      </c>
      <c r="I187" s="27"/>
      <c r="J187" s="30"/>
      <c r="K187" s="22" t="s">
        <v>66</v>
      </c>
      <c r="N187" s="25" t="s">
        <v>66</v>
      </c>
      <c r="O187" s="30"/>
      <c r="P187" s="86" t="s">
        <v>63</v>
      </c>
      <c r="Q187" s="36" t="s">
        <v>68</v>
      </c>
      <c r="R187" s="30"/>
      <c r="S187" s="86" t="s">
        <v>62</v>
      </c>
      <c r="U187" s="101" t="s">
        <v>63</v>
      </c>
      <c r="V187" s="27"/>
      <c r="W187" s="30"/>
      <c r="X187" s="22" t="s">
        <v>62</v>
      </c>
      <c r="Z187" s="30"/>
      <c r="AA187" s="22" t="s">
        <v>63</v>
      </c>
      <c r="AD187" s="25" t="s">
        <v>63</v>
      </c>
      <c r="AE187" s="30"/>
      <c r="AF187" s="22" t="s">
        <v>101</v>
      </c>
      <c r="AH187" s="30"/>
    </row>
    <row r="188" spans="1:34" x14ac:dyDescent="0.2">
      <c r="A188" s="14">
        <v>13.5</v>
      </c>
      <c r="B188" t="s">
        <v>67</v>
      </c>
      <c r="C188" t="s">
        <v>64</v>
      </c>
      <c r="E188" s="25" t="s">
        <v>64</v>
      </c>
      <c r="H188" s="25" t="s">
        <v>66</v>
      </c>
      <c r="I188" s="27"/>
      <c r="J188" s="30"/>
      <c r="K188" s="22" t="s">
        <v>62</v>
      </c>
      <c r="N188" s="25" t="s">
        <v>66</v>
      </c>
      <c r="O188" s="30"/>
      <c r="P188" s="86" t="s">
        <v>63</v>
      </c>
      <c r="R188" s="30"/>
      <c r="S188" s="86" t="s">
        <v>62</v>
      </c>
      <c r="U188" s="101" t="s">
        <v>66</v>
      </c>
      <c r="V188" s="27"/>
      <c r="W188" s="30"/>
      <c r="X188" s="22" t="s">
        <v>68</v>
      </c>
      <c r="Z188" s="30"/>
      <c r="AA188" s="22" t="s">
        <v>62</v>
      </c>
      <c r="AD188" s="25" t="s">
        <v>68</v>
      </c>
      <c r="AE188" s="30"/>
      <c r="AF188" s="22" t="s">
        <v>63</v>
      </c>
      <c r="AH188" s="30"/>
    </row>
    <row r="189" spans="1:34" x14ac:dyDescent="0.2">
      <c r="A189" s="14">
        <v>14</v>
      </c>
      <c r="B189" t="s">
        <v>67</v>
      </c>
      <c r="E189" s="25" t="s">
        <v>62</v>
      </c>
      <c r="H189" s="25" t="s">
        <v>66</v>
      </c>
      <c r="I189" s="27"/>
      <c r="J189" s="30"/>
      <c r="K189" s="22" t="s">
        <v>62</v>
      </c>
      <c r="N189" s="25" t="s">
        <v>62</v>
      </c>
      <c r="O189" s="30"/>
      <c r="P189" s="86" t="s">
        <v>63</v>
      </c>
      <c r="Q189" s="36" t="s">
        <v>66</v>
      </c>
      <c r="R189" s="30"/>
      <c r="S189" s="86" t="s">
        <v>66</v>
      </c>
      <c r="U189" s="101" t="s">
        <v>62</v>
      </c>
      <c r="V189" s="27"/>
      <c r="W189" s="30"/>
      <c r="X189" s="22" t="s">
        <v>66</v>
      </c>
      <c r="Y189" t="s">
        <v>68</v>
      </c>
      <c r="Z189" s="30" t="s">
        <v>63</v>
      </c>
      <c r="AA189" s="22" t="s">
        <v>68</v>
      </c>
      <c r="AB189" s="22" t="s">
        <v>63</v>
      </c>
      <c r="AD189" s="25" t="s">
        <v>68</v>
      </c>
      <c r="AE189" s="30"/>
      <c r="AF189" s="22" t="s">
        <v>63</v>
      </c>
      <c r="AH189" s="30"/>
    </row>
    <row r="190" spans="1:34" x14ac:dyDescent="0.2">
      <c r="A190" s="14">
        <v>14.5</v>
      </c>
      <c r="B190" t="s">
        <v>67</v>
      </c>
      <c r="C190" t="s">
        <v>66</v>
      </c>
      <c r="E190" s="25" t="s">
        <v>71</v>
      </c>
      <c r="H190" s="25" t="s">
        <v>62</v>
      </c>
      <c r="I190" s="27"/>
      <c r="J190" s="30"/>
      <c r="K190" s="22" t="s">
        <v>71</v>
      </c>
      <c r="L190" t="s">
        <v>66</v>
      </c>
      <c r="M190" t="s">
        <v>68</v>
      </c>
      <c r="N190" s="25" t="s">
        <v>66</v>
      </c>
      <c r="O190" s="30"/>
      <c r="P190" s="86" t="s">
        <v>63</v>
      </c>
      <c r="Q190" s="36" t="s">
        <v>68</v>
      </c>
      <c r="R190" s="30"/>
      <c r="S190" s="86" t="s">
        <v>62</v>
      </c>
      <c r="U190" s="101" t="s">
        <v>66</v>
      </c>
      <c r="V190" s="27"/>
      <c r="W190" s="30"/>
      <c r="X190" s="22" t="s">
        <v>63</v>
      </c>
      <c r="Z190" s="30"/>
      <c r="AA190" s="22" t="s">
        <v>62</v>
      </c>
      <c r="AD190" s="25" t="s">
        <v>63</v>
      </c>
      <c r="AE190" s="30"/>
      <c r="AF190" s="22" t="s">
        <v>63</v>
      </c>
      <c r="AH190" s="30"/>
    </row>
    <row r="191" spans="1:34" x14ac:dyDescent="0.2">
      <c r="A191" s="14">
        <v>15</v>
      </c>
      <c r="B191" t="s">
        <v>67</v>
      </c>
      <c r="E191" s="25" t="s">
        <v>64</v>
      </c>
      <c r="H191" s="25" t="s">
        <v>71</v>
      </c>
      <c r="I191" s="27"/>
      <c r="J191" s="30"/>
      <c r="K191" s="22" t="s">
        <v>66</v>
      </c>
      <c r="N191" s="25" t="s">
        <v>66</v>
      </c>
      <c r="O191" s="30"/>
      <c r="P191" s="86" t="s">
        <v>66</v>
      </c>
      <c r="R191" s="30"/>
      <c r="S191" s="86" t="s">
        <v>66</v>
      </c>
      <c r="U191" s="101" t="s">
        <v>66</v>
      </c>
      <c r="V191" s="27"/>
      <c r="W191" s="30"/>
      <c r="X191" s="22" t="s">
        <v>62</v>
      </c>
      <c r="Z191" s="30"/>
      <c r="AA191" s="22" t="s">
        <v>66</v>
      </c>
      <c r="AB191" t="s">
        <v>63</v>
      </c>
      <c r="AD191" s="25" t="s">
        <v>63</v>
      </c>
      <c r="AE191" s="30"/>
      <c r="AF191" s="22" t="s">
        <v>63</v>
      </c>
      <c r="AH191" s="30"/>
    </row>
    <row r="192" spans="1:34" x14ac:dyDescent="0.2">
      <c r="A192" s="14">
        <v>15.5</v>
      </c>
      <c r="B192" t="s">
        <v>66</v>
      </c>
      <c r="E192" s="25" t="s">
        <v>71</v>
      </c>
      <c r="H192" s="25" t="s">
        <v>71</v>
      </c>
      <c r="I192" s="27"/>
      <c r="J192" s="30"/>
      <c r="K192" s="22" t="s">
        <v>63</v>
      </c>
      <c r="L192" t="s">
        <v>66</v>
      </c>
      <c r="N192" s="25" t="s">
        <v>63</v>
      </c>
      <c r="O192" s="30" t="s">
        <v>66</v>
      </c>
      <c r="P192" s="86" t="s">
        <v>62</v>
      </c>
      <c r="R192" s="30"/>
      <c r="S192" s="86" t="s">
        <v>66</v>
      </c>
      <c r="U192" s="101" t="s">
        <v>66</v>
      </c>
      <c r="V192" s="27"/>
      <c r="W192" s="30"/>
      <c r="X192" s="22" t="s">
        <v>66</v>
      </c>
      <c r="Y192" t="s">
        <v>63</v>
      </c>
      <c r="Z192" s="30"/>
      <c r="AA192" s="22" t="s">
        <v>62</v>
      </c>
      <c r="AD192" s="25" t="s">
        <v>68</v>
      </c>
      <c r="AE192" s="30"/>
      <c r="AF192" s="22" t="s">
        <v>63</v>
      </c>
      <c r="AG192" t="s">
        <v>68</v>
      </c>
      <c r="AH192" s="30"/>
    </row>
    <row r="193" spans="1:34" x14ac:dyDescent="0.2">
      <c r="A193" s="14">
        <v>16</v>
      </c>
      <c r="B193" t="s">
        <v>67</v>
      </c>
      <c r="C193" t="s">
        <v>64</v>
      </c>
      <c r="D193" t="s">
        <v>66</v>
      </c>
      <c r="E193" s="25" t="s">
        <v>64</v>
      </c>
      <c r="H193" s="25" t="s">
        <v>71</v>
      </c>
      <c r="I193" s="27" t="s">
        <v>66</v>
      </c>
      <c r="J193" s="30"/>
      <c r="K193" s="22" t="s">
        <v>66</v>
      </c>
      <c r="N193" s="25" t="s">
        <v>66</v>
      </c>
      <c r="O193" s="30"/>
      <c r="P193" s="86" t="s">
        <v>66</v>
      </c>
      <c r="R193" s="30"/>
      <c r="S193" s="86" t="s">
        <v>62</v>
      </c>
      <c r="U193" s="101" t="s">
        <v>63</v>
      </c>
      <c r="V193" s="110" t="s">
        <v>66</v>
      </c>
      <c r="W193" s="30"/>
      <c r="X193" s="22" t="s">
        <v>63</v>
      </c>
      <c r="Z193" s="30"/>
      <c r="AA193" s="22" t="s">
        <v>63</v>
      </c>
      <c r="AD193" s="25" t="s">
        <v>62</v>
      </c>
      <c r="AE193" s="30"/>
      <c r="AF193" s="22" t="s">
        <v>63</v>
      </c>
      <c r="AG193" t="s">
        <v>207</v>
      </c>
      <c r="AH193" s="30"/>
    </row>
    <row r="194" spans="1:34" x14ac:dyDescent="0.2">
      <c r="A194" s="14">
        <v>16.5</v>
      </c>
      <c r="B194" t="s">
        <v>62</v>
      </c>
      <c r="E194" s="25" t="s">
        <v>64</v>
      </c>
      <c r="H194" s="25" t="s">
        <v>71</v>
      </c>
      <c r="I194" s="27"/>
      <c r="J194" s="30"/>
      <c r="K194" s="22" t="s">
        <v>71</v>
      </c>
      <c r="N194" s="25" t="s">
        <v>66</v>
      </c>
      <c r="O194" s="30"/>
      <c r="P194" s="86" t="s">
        <v>66</v>
      </c>
      <c r="R194" s="30"/>
      <c r="S194" s="86" t="s">
        <v>62</v>
      </c>
      <c r="U194" s="101" t="s">
        <v>63</v>
      </c>
      <c r="V194" s="110" t="s">
        <v>66</v>
      </c>
      <c r="W194" s="30"/>
      <c r="X194" s="22" t="s">
        <v>62</v>
      </c>
      <c r="Z194" s="30"/>
      <c r="AA194" s="22" t="s">
        <v>66</v>
      </c>
      <c r="AD194" s="25" t="s">
        <v>66</v>
      </c>
      <c r="AE194" s="30" t="s">
        <v>63</v>
      </c>
      <c r="AF194" s="22" t="s">
        <v>63</v>
      </c>
      <c r="AG194" s="22" t="s">
        <v>101</v>
      </c>
      <c r="AH194" s="30" t="s">
        <v>66</v>
      </c>
    </row>
    <row r="195" spans="1:34" x14ac:dyDescent="0.2">
      <c r="A195" s="14">
        <v>17</v>
      </c>
      <c r="B195" t="s">
        <v>64</v>
      </c>
      <c r="E195" s="25" t="s">
        <v>64</v>
      </c>
      <c r="H195" s="25" t="s">
        <v>71</v>
      </c>
      <c r="I195" s="27"/>
      <c r="J195" s="30"/>
      <c r="K195" s="22" t="s">
        <v>71</v>
      </c>
      <c r="N195" s="25" t="s">
        <v>62</v>
      </c>
      <c r="O195" s="30"/>
      <c r="P195" s="86" t="s">
        <v>66</v>
      </c>
      <c r="R195" s="30"/>
      <c r="S195" s="86" t="s">
        <v>66</v>
      </c>
      <c r="U195" s="101" t="s">
        <v>63</v>
      </c>
      <c r="V195" s="110" t="s">
        <v>66</v>
      </c>
      <c r="W195" s="30"/>
      <c r="X195" s="22" t="s">
        <v>66</v>
      </c>
      <c r="Z195" s="30"/>
      <c r="AA195" s="22" t="s">
        <v>63</v>
      </c>
      <c r="AB195" t="s">
        <v>66</v>
      </c>
      <c r="AD195" s="25" t="s">
        <v>62</v>
      </c>
      <c r="AE195" s="30"/>
      <c r="AF195" s="22" t="s">
        <v>63</v>
      </c>
      <c r="AH195" s="30"/>
    </row>
    <row r="196" spans="1:34" x14ac:dyDescent="0.2">
      <c r="A196" s="14">
        <v>17.5</v>
      </c>
      <c r="B196" t="s">
        <v>67</v>
      </c>
      <c r="C196" t="s">
        <v>64</v>
      </c>
      <c r="E196" s="25" t="s">
        <v>64</v>
      </c>
      <c r="H196" s="25" t="s">
        <v>66</v>
      </c>
      <c r="I196" s="27"/>
      <c r="J196" s="30"/>
      <c r="K196" s="22" t="s">
        <v>66</v>
      </c>
      <c r="N196" s="25" t="s">
        <v>62</v>
      </c>
      <c r="O196" s="30"/>
      <c r="P196" s="86" t="s">
        <v>66</v>
      </c>
      <c r="R196" s="30"/>
      <c r="S196" s="86" t="s">
        <v>66</v>
      </c>
      <c r="U196" s="101" t="s">
        <v>63</v>
      </c>
      <c r="V196" s="27"/>
      <c r="W196" s="30"/>
      <c r="X196" s="22" t="s">
        <v>63</v>
      </c>
      <c r="Z196" s="30"/>
      <c r="AA196" s="22" t="s">
        <v>62</v>
      </c>
      <c r="AD196" s="25" t="s">
        <v>66</v>
      </c>
      <c r="AE196" s="30"/>
      <c r="AF196" s="22" t="s">
        <v>63</v>
      </c>
      <c r="AG196" t="s">
        <v>66</v>
      </c>
      <c r="AH196" s="30"/>
    </row>
    <row r="197" spans="1:34" x14ac:dyDescent="0.2">
      <c r="A197" s="14">
        <v>18</v>
      </c>
      <c r="B197" t="s">
        <v>67</v>
      </c>
      <c r="E197" s="25" t="s">
        <v>62</v>
      </c>
      <c r="H197" s="25" t="s">
        <v>62</v>
      </c>
      <c r="I197" s="27"/>
      <c r="J197" s="30"/>
      <c r="K197" s="22" t="s">
        <v>62</v>
      </c>
      <c r="N197" s="25" t="s">
        <v>66</v>
      </c>
      <c r="O197" s="30" t="s">
        <v>71</v>
      </c>
      <c r="P197" s="86" t="s">
        <v>66</v>
      </c>
      <c r="R197" s="30"/>
      <c r="S197" s="86" t="s">
        <v>66</v>
      </c>
      <c r="U197" s="101" t="s">
        <v>63</v>
      </c>
      <c r="V197" s="27"/>
      <c r="W197" s="30"/>
      <c r="X197" s="22" t="s">
        <v>66</v>
      </c>
      <c r="Y197" t="s">
        <v>63</v>
      </c>
      <c r="Z197" s="30"/>
      <c r="AA197" s="22" t="s">
        <v>66</v>
      </c>
      <c r="AB197" s="22" t="s">
        <v>63</v>
      </c>
      <c r="AD197" s="25" t="s">
        <v>62</v>
      </c>
      <c r="AE197" s="30"/>
      <c r="AF197" s="22" t="s">
        <v>63</v>
      </c>
      <c r="AH197" s="30"/>
    </row>
    <row r="198" spans="1:34" x14ac:dyDescent="0.2">
      <c r="A198" s="14">
        <v>18.5</v>
      </c>
      <c r="B198" t="s">
        <v>62</v>
      </c>
      <c r="E198" s="25" t="s">
        <v>66</v>
      </c>
      <c r="H198" s="25" t="s">
        <v>66</v>
      </c>
      <c r="I198" s="27"/>
      <c r="J198" s="30"/>
      <c r="K198" s="22" t="s">
        <v>63</v>
      </c>
      <c r="L198" t="s">
        <v>66</v>
      </c>
      <c r="N198" s="25" t="s">
        <v>66</v>
      </c>
      <c r="O198" s="30" t="s">
        <v>71</v>
      </c>
      <c r="P198" s="86" t="s">
        <v>66</v>
      </c>
      <c r="R198" s="30"/>
      <c r="S198" s="86" t="s">
        <v>62</v>
      </c>
      <c r="U198" s="101" t="s">
        <v>63</v>
      </c>
      <c r="V198" s="110" t="s">
        <v>71</v>
      </c>
      <c r="W198" s="30"/>
      <c r="X198" s="22" t="s">
        <v>71</v>
      </c>
      <c r="Y198" s="22" t="s">
        <v>63</v>
      </c>
      <c r="Z198" s="30"/>
      <c r="AA198" s="22" t="s">
        <v>63</v>
      </c>
      <c r="AD198" s="25" t="s">
        <v>63</v>
      </c>
      <c r="AE198" s="30"/>
      <c r="AF198" s="22" t="s">
        <v>63</v>
      </c>
      <c r="AH198" s="30"/>
    </row>
    <row r="199" spans="1:34" x14ac:dyDescent="0.2">
      <c r="A199" s="14">
        <v>19</v>
      </c>
      <c r="B199" t="s">
        <v>67</v>
      </c>
      <c r="C199" t="s">
        <v>64</v>
      </c>
      <c r="E199" s="25" t="s">
        <v>71</v>
      </c>
      <c r="H199" s="25" t="s">
        <v>62</v>
      </c>
      <c r="I199" s="27"/>
      <c r="J199" s="30"/>
      <c r="K199" s="22" t="s">
        <v>66</v>
      </c>
      <c r="N199" s="25" t="s">
        <v>66</v>
      </c>
      <c r="O199" s="30"/>
      <c r="P199" s="86" t="s">
        <v>63</v>
      </c>
      <c r="R199" s="30"/>
      <c r="S199" s="86" t="s">
        <v>62</v>
      </c>
      <c r="U199" s="101" t="s">
        <v>71</v>
      </c>
      <c r="V199" s="27"/>
      <c r="W199" s="30"/>
      <c r="X199" s="22" t="s">
        <v>71</v>
      </c>
      <c r="Z199" s="30"/>
      <c r="AA199" s="22" t="s">
        <v>71</v>
      </c>
      <c r="AD199" s="25" t="s">
        <v>62</v>
      </c>
      <c r="AE199" s="30"/>
      <c r="AF199" s="22" t="s">
        <v>63</v>
      </c>
      <c r="AH199" s="30"/>
    </row>
    <row r="200" spans="1:34" x14ac:dyDescent="0.2">
      <c r="A200" s="14">
        <v>19.5</v>
      </c>
      <c r="B200" t="s">
        <v>67</v>
      </c>
      <c r="C200" t="s">
        <v>64</v>
      </c>
      <c r="D200" t="s">
        <v>66</v>
      </c>
      <c r="E200" s="25" t="s">
        <v>64</v>
      </c>
      <c r="H200" s="25" t="s">
        <v>66</v>
      </c>
      <c r="I200" s="27"/>
      <c r="J200" s="30"/>
      <c r="K200" s="22" t="s">
        <v>66</v>
      </c>
      <c r="L200" t="s">
        <v>71</v>
      </c>
      <c r="N200" s="25" t="s">
        <v>62</v>
      </c>
      <c r="O200" s="30"/>
      <c r="P200" s="86" t="s">
        <v>63</v>
      </c>
      <c r="Q200" s="86" t="s">
        <v>66</v>
      </c>
      <c r="R200" s="88" t="s">
        <v>68</v>
      </c>
      <c r="S200" s="86" t="s">
        <v>62</v>
      </c>
      <c r="U200" s="101" t="s">
        <v>62</v>
      </c>
      <c r="V200" s="27"/>
      <c r="W200" s="30"/>
      <c r="X200" s="22" t="s">
        <v>63</v>
      </c>
      <c r="Z200" s="30"/>
      <c r="AA200" s="22" t="s">
        <v>71</v>
      </c>
      <c r="AD200" s="25" t="s">
        <v>62</v>
      </c>
      <c r="AE200" s="30"/>
      <c r="AF200" s="22" t="s">
        <v>63</v>
      </c>
      <c r="AH200" s="30"/>
    </row>
    <row r="201" spans="1:34" x14ac:dyDescent="0.2">
      <c r="A201" s="14">
        <v>20</v>
      </c>
      <c r="B201" t="s">
        <v>64</v>
      </c>
      <c r="E201" s="25" t="s">
        <v>62</v>
      </c>
      <c r="H201" s="25" t="s">
        <v>71</v>
      </c>
      <c r="I201" s="27"/>
      <c r="J201" s="30"/>
      <c r="K201" s="22" t="s">
        <v>71</v>
      </c>
      <c r="L201" t="s">
        <v>66</v>
      </c>
      <c r="M201" t="s">
        <v>63</v>
      </c>
      <c r="N201" s="25" t="s">
        <v>66</v>
      </c>
      <c r="O201" s="30"/>
      <c r="P201" s="86" t="s">
        <v>63</v>
      </c>
      <c r="R201" s="30"/>
      <c r="S201" s="86" t="s">
        <v>62</v>
      </c>
      <c r="U201" s="101" t="s">
        <v>63</v>
      </c>
      <c r="V201" s="27"/>
      <c r="W201" s="30"/>
      <c r="X201" s="22" t="s">
        <v>63</v>
      </c>
      <c r="Z201" s="30"/>
      <c r="AA201" s="22" t="s">
        <v>63</v>
      </c>
      <c r="AD201" s="25" t="s">
        <v>63</v>
      </c>
      <c r="AE201" s="30"/>
      <c r="AF201" s="22" t="s">
        <v>63</v>
      </c>
      <c r="AH201" s="30"/>
    </row>
    <row r="202" spans="1:34" x14ac:dyDescent="0.2">
      <c r="A202" s="14">
        <v>20.5</v>
      </c>
      <c r="B202" t="s">
        <v>67</v>
      </c>
      <c r="E202" s="25" t="s">
        <v>64</v>
      </c>
      <c r="F202" t="s">
        <v>68</v>
      </c>
      <c r="H202" s="25" t="s">
        <v>66</v>
      </c>
      <c r="I202" s="27" t="s">
        <v>71</v>
      </c>
      <c r="J202" s="30"/>
      <c r="K202" s="22" t="s">
        <v>66</v>
      </c>
      <c r="N202" s="25" t="s">
        <v>66</v>
      </c>
      <c r="O202" s="30"/>
      <c r="P202" s="86" t="s">
        <v>63</v>
      </c>
      <c r="R202" s="30"/>
      <c r="S202" s="86" t="s">
        <v>62</v>
      </c>
      <c r="U202" s="101" t="s">
        <v>63</v>
      </c>
      <c r="V202" s="27"/>
      <c r="W202" s="30"/>
      <c r="X202" s="22" t="s">
        <v>62</v>
      </c>
      <c r="Z202" s="30"/>
      <c r="AA202" s="22" t="s">
        <v>62</v>
      </c>
      <c r="AD202" s="25" t="s">
        <v>62</v>
      </c>
      <c r="AE202" s="30"/>
      <c r="AF202" s="22" t="s">
        <v>63</v>
      </c>
      <c r="AH202" s="30"/>
    </row>
    <row r="203" spans="1:34" x14ac:dyDescent="0.2">
      <c r="A203" s="14">
        <v>21</v>
      </c>
      <c r="B203" t="s">
        <v>67</v>
      </c>
      <c r="E203" s="25" t="s">
        <v>71</v>
      </c>
      <c r="H203" s="25" t="s">
        <v>62</v>
      </c>
      <c r="I203" s="27"/>
      <c r="J203" s="30"/>
      <c r="K203" s="22" t="s">
        <v>62</v>
      </c>
      <c r="N203" s="25" t="s">
        <v>71</v>
      </c>
      <c r="O203" s="30"/>
      <c r="P203" s="86" t="s">
        <v>66</v>
      </c>
      <c r="R203" s="30"/>
      <c r="S203" s="86" t="s">
        <v>62</v>
      </c>
      <c r="U203" s="101" t="s">
        <v>63</v>
      </c>
      <c r="V203" s="27"/>
      <c r="W203" s="30"/>
      <c r="X203" s="22" t="s">
        <v>63</v>
      </c>
      <c r="Z203" s="30"/>
      <c r="AA203" s="22" t="s">
        <v>62</v>
      </c>
      <c r="AD203" s="25" t="s">
        <v>62</v>
      </c>
      <c r="AE203" s="30"/>
      <c r="AF203" s="22" t="s">
        <v>68</v>
      </c>
      <c r="AH203" s="30"/>
    </row>
    <row r="204" spans="1:34" x14ac:dyDescent="0.2">
      <c r="A204" s="14">
        <v>21.5</v>
      </c>
      <c r="B204" t="s">
        <v>62</v>
      </c>
      <c r="E204" s="25" t="s">
        <v>64</v>
      </c>
      <c r="H204" s="25" t="s">
        <v>71</v>
      </c>
      <c r="I204" s="27"/>
      <c r="J204" s="30"/>
      <c r="K204" s="22" t="s">
        <v>62</v>
      </c>
      <c r="N204" s="25" t="s">
        <v>62</v>
      </c>
      <c r="O204" s="30"/>
      <c r="P204" s="86" t="s">
        <v>63</v>
      </c>
      <c r="R204" s="30"/>
      <c r="S204" s="86" t="s">
        <v>62</v>
      </c>
      <c r="U204" s="101" t="s">
        <v>63</v>
      </c>
      <c r="V204" s="27"/>
      <c r="W204" s="30"/>
      <c r="X204" s="22" t="s">
        <v>63</v>
      </c>
      <c r="Z204" s="30"/>
      <c r="AA204" s="22" t="s">
        <v>63</v>
      </c>
      <c r="AD204" s="25" t="s">
        <v>62</v>
      </c>
      <c r="AE204" s="30"/>
      <c r="AF204" s="22" t="s">
        <v>63</v>
      </c>
      <c r="AH204" s="30"/>
    </row>
    <row r="205" spans="1:34" x14ac:dyDescent="0.2">
      <c r="A205" s="14">
        <v>22</v>
      </c>
      <c r="B205" t="s">
        <v>67</v>
      </c>
      <c r="C205" t="s">
        <v>64</v>
      </c>
      <c r="E205" s="25" t="s">
        <v>64</v>
      </c>
      <c r="H205" s="25" t="s">
        <v>62</v>
      </c>
      <c r="I205" s="27"/>
      <c r="J205" s="30"/>
      <c r="K205" s="22" t="s">
        <v>66</v>
      </c>
      <c r="N205" s="25" t="s">
        <v>66</v>
      </c>
      <c r="O205" s="30"/>
      <c r="P205" s="86" t="s">
        <v>63</v>
      </c>
      <c r="R205" s="30"/>
      <c r="S205" s="86" t="s">
        <v>66</v>
      </c>
      <c r="U205" s="101" t="s">
        <v>66</v>
      </c>
      <c r="V205" s="27"/>
      <c r="W205" s="30"/>
      <c r="X205" s="22" t="s">
        <v>63</v>
      </c>
      <c r="Z205" s="30"/>
      <c r="AA205" s="22" t="s">
        <v>63</v>
      </c>
      <c r="AD205" s="25" t="s">
        <v>63</v>
      </c>
      <c r="AE205" s="30"/>
      <c r="AF205" s="22" t="s">
        <v>63</v>
      </c>
      <c r="AH205" s="30"/>
    </row>
    <row r="206" spans="1:34" x14ac:dyDescent="0.2">
      <c r="A206" s="14">
        <v>22.5</v>
      </c>
      <c r="B206" t="s">
        <v>67</v>
      </c>
      <c r="E206" s="25" t="s">
        <v>64</v>
      </c>
      <c r="F206" t="s">
        <v>71</v>
      </c>
      <c r="H206" s="25" t="s">
        <v>62</v>
      </c>
      <c r="I206" s="27"/>
      <c r="J206" s="30"/>
      <c r="K206" s="22" t="s">
        <v>62</v>
      </c>
      <c r="N206" s="25" t="s">
        <v>71</v>
      </c>
      <c r="O206" s="30"/>
      <c r="P206" s="86" t="s">
        <v>63</v>
      </c>
      <c r="Q206" s="36" t="s">
        <v>66</v>
      </c>
      <c r="R206" s="30"/>
      <c r="S206" s="86" t="s">
        <v>62</v>
      </c>
      <c r="U206" s="101" t="s">
        <v>63</v>
      </c>
      <c r="V206" s="27"/>
      <c r="W206" s="30"/>
      <c r="X206" s="22" t="s">
        <v>66</v>
      </c>
      <c r="Y206" t="s">
        <v>63</v>
      </c>
      <c r="Z206" s="30"/>
      <c r="AA206" s="22" t="s">
        <v>62</v>
      </c>
      <c r="AD206" s="25" t="s">
        <v>62</v>
      </c>
      <c r="AE206" s="30"/>
      <c r="AF206" s="22" t="s">
        <v>63</v>
      </c>
      <c r="AH206" s="30"/>
    </row>
    <row r="207" spans="1:34" x14ac:dyDescent="0.2">
      <c r="A207" s="14">
        <v>23</v>
      </c>
      <c r="B207" t="s">
        <v>65</v>
      </c>
      <c r="E207" s="25" t="s">
        <v>62</v>
      </c>
      <c r="H207" s="25" t="s">
        <v>71</v>
      </c>
      <c r="I207" s="27"/>
      <c r="J207" s="30"/>
      <c r="K207" s="22" t="s">
        <v>71</v>
      </c>
      <c r="N207" s="25" t="s">
        <v>62</v>
      </c>
      <c r="O207" s="30"/>
      <c r="P207" s="86" t="s">
        <v>63</v>
      </c>
      <c r="R207" s="30"/>
      <c r="S207" s="86" t="s">
        <v>62</v>
      </c>
      <c r="U207" s="101" t="s">
        <v>66</v>
      </c>
      <c r="V207" s="27"/>
      <c r="W207" s="30"/>
      <c r="X207" s="22" t="s">
        <v>63</v>
      </c>
      <c r="Z207" s="30"/>
      <c r="AA207" s="22" t="s">
        <v>66</v>
      </c>
      <c r="AD207" s="25" t="s">
        <v>66</v>
      </c>
      <c r="AE207" s="30" t="s">
        <v>63</v>
      </c>
      <c r="AF207" s="22" t="s">
        <v>63</v>
      </c>
      <c r="AG207" s="22" t="s">
        <v>99</v>
      </c>
      <c r="AH207" s="30" t="s">
        <v>66</v>
      </c>
    </row>
    <row r="208" spans="1:34" x14ac:dyDescent="0.2">
      <c r="A208" s="14">
        <v>23.5</v>
      </c>
      <c r="B208" t="s">
        <v>67</v>
      </c>
      <c r="C208" t="s">
        <v>64</v>
      </c>
      <c r="E208" s="25" t="s">
        <v>62</v>
      </c>
      <c r="H208" s="25" t="s">
        <v>71</v>
      </c>
      <c r="I208" s="27"/>
      <c r="J208" s="30"/>
      <c r="K208" s="22" t="s">
        <v>71</v>
      </c>
      <c r="N208" s="25" t="s">
        <v>62</v>
      </c>
      <c r="O208" s="30"/>
      <c r="P208" s="86" t="s">
        <v>63</v>
      </c>
      <c r="Q208" s="36" t="s">
        <v>66</v>
      </c>
      <c r="R208" s="30"/>
      <c r="S208" s="86" t="s">
        <v>62</v>
      </c>
      <c r="U208" s="101" t="s">
        <v>62</v>
      </c>
      <c r="V208" s="27"/>
      <c r="W208" s="30"/>
      <c r="X208" s="22" t="s">
        <v>66</v>
      </c>
      <c r="Z208" s="30"/>
      <c r="AA208" s="22" t="s">
        <v>63</v>
      </c>
      <c r="AD208" s="25" t="s">
        <v>66</v>
      </c>
      <c r="AE208" s="30" t="s">
        <v>63</v>
      </c>
      <c r="AF208" s="22" t="s">
        <v>63</v>
      </c>
      <c r="AH208" s="30"/>
    </row>
    <row r="209" spans="1:34" x14ac:dyDescent="0.2">
      <c r="A209" s="14">
        <v>24</v>
      </c>
      <c r="B209" t="s">
        <v>62</v>
      </c>
      <c r="E209" s="25" t="s">
        <v>62</v>
      </c>
      <c r="H209" s="25" t="s">
        <v>71</v>
      </c>
      <c r="I209" s="27"/>
      <c r="J209" s="30"/>
      <c r="K209" s="22" t="s">
        <v>71</v>
      </c>
      <c r="N209" s="25" t="s">
        <v>66</v>
      </c>
      <c r="O209" s="30" t="s">
        <v>63</v>
      </c>
      <c r="P209" s="86" t="s">
        <v>63</v>
      </c>
      <c r="Q209" s="36" t="s">
        <v>66</v>
      </c>
      <c r="R209" s="30"/>
      <c r="S209" s="86" t="s">
        <v>66</v>
      </c>
      <c r="U209" s="101" t="s">
        <v>63</v>
      </c>
      <c r="V209" s="27"/>
      <c r="W209" s="30"/>
      <c r="X209" s="22" t="s">
        <v>63</v>
      </c>
      <c r="Z209" s="30"/>
      <c r="AA209" s="22" t="s">
        <v>62</v>
      </c>
      <c r="AD209" s="25" t="s">
        <v>66</v>
      </c>
      <c r="AE209" s="30" t="s">
        <v>63</v>
      </c>
      <c r="AF209" s="22" t="s">
        <v>63</v>
      </c>
      <c r="AH209" s="30"/>
    </row>
    <row r="210" spans="1:34" x14ac:dyDescent="0.2">
      <c r="A210" s="14">
        <v>24.5</v>
      </c>
      <c r="B210" t="s">
        <v>62</v>
      </c>
      <c r="E210" s="25" t="s">
        <v>62</v>
      </c>
      <c r="H210" s="25" t="s">
        <v>71</v>
      </c>
      <c r="I210" s="27"/>
      <c r="J210" s="30"/>
      <c r="K210" s="22" t="s">
        <v>62</v>
      </c>
      <c r="N210" s="25" t="s">
        <v>62</v>
      </c>
      <c r="O210" s="30"/>
      <c r="P210" s="86" t="s">
        <v>66</v>
      </c>
      <c r="R210" s="30"/>
      <c r="S210" s="86" t="s">
        <v>62</v>
      </c>
      <c r="U210" s="101" t="s">
        <v>66</v>
      </c>
      <c r="V210" s="27"/>
      <c r="W210" s="30"/>
      <c r="X210" s="22" t="s">
        <v>62</v>
      </c>
      <c r="Z210" s="30"/>
      <c r="AA210" s="22" t="s">
        <v>66</v>
      </c>
      <c r="AD210" s="25" t="s">
        <v>66</v>
      </c>
      <c r="AE210" s="30"/>
      <c r="AF210" s="22" t="s">
        <v>63</v>
      </c>
      <c r="AH210" s="30"/>
    </row>
    <row r="211" spans="1:34" x14ac:dyDescent="0.2">
      <c r="A211" s="14">
        <v>25</v>
      </c>
      <c r="B211" t="s">
        <v>64</v>
      </c>
      <c r="E211" s="25" t="s">
        <v>64</v>
      </c>
      <c r="H211" s="25" t="s">
        <v>62</v>
      </c>
      <c r="I211" s="27"/>
      <c r="J211" s="30"/>
      <c r="K211" s="22" t="s">
        <v>62</v>
      </c>
      <c r="N211" s="25" t="s">
        <v>63</v>
      </c>
      <c r="O211" s="30"/>
      <c r="P211" s="86" t="s">
        <v>63</v>
      </c>
      <c r="Q211" s="36" t="s">
        <v>66</v>
      </c>
      <c r="R211" s="30"/>
      <c r="S211" s="86" t="s">
        <v>66</v>
      </c>
      <c r="U211" s="101" t="s">
        <v>66</v>
      </c>
      <c r="V211" s="27"/>
      <c r="W211" s="30"/>
      <c r="X211" s="22" t="s">
        <v>66</v>
      </c>
      <c r="Z211" s="30"/>
      <c r="AA211" s="22" t="s">
        <v>66</v>
      </c>
      <c r="AD211" s="25" t="s">
        <v>66</v>
      </c>
      <c r="AE211" s="30"/>
      <c r="AF211" s="22" t="s">
        <v>63</v>
      </c>
      <c r="AH211" s="30"/>
    </row>
    <row r="212" spans="1:34" x14ac:dyDescent="0.2">
      <c r="A212" s="14">
        <v>25.5</v>
      </c>
      <c r="B212" t="s">
        <v>67</v>
      </c>
      <c r="E212" s="25" t="s">
        <v>62</v>
      </c>
      <c r="H212" s="25" t="s">
        <v>62</v>
      </c>
      <c r="I212" s="27"/>
      <c r="J212" s="30"/>
      <c r="K212" s="22" t="s">
        <v>71</v>
      </c>
      <c r="N212" s="25" t="s">
        <v>62</v>
      </c>
      <c r="O212" s="30"/>
      <c r="P212" s="86" t="s">
        <v>66</v>
      </c>
      <c r="R212" s="30"/>
      <c r="S212" s="86" t="s">
        <v>66</v>
      </c>
      <c r="U212" s="101" t="s">
        <v>66</v>
      </c>
      <c r="V212" s="27"/>
      <c r="W212" s="30"/>
      <c r="X212" s="22" t="s">
        <v>66</v>
      </c>
      <c r="Y212" t="s">
        <v>63</v>
      </c>
      <c r="Z212" s="30"/>
      <c r="AA212" s="22" t="s">
        <v>66</v>
      </c>
      <c r="AD212" s="25" t="s">
        <v>62</v>
      </c>
      <c r="AE212" s="30"/>
      <c r="AF212" s="22" t="s">
        <v>63</v>
      </c>
      <c r="AH212" s="30"/>
    </row>
    <row r="213" spans="1:34" x14ac:dyDescent="0.2">
      <c r="A213" s="14">
        <v>26</v>
      </c>
      <c r="B213" t="s">
        <v>62</v>
      </c>
      <c r="E213" s="25" t="s">
        <v>62</v>
      </c>
      <c r="H213" s="25" t="s">
        <v>62</v>
      </c>
      <c r="I213" s="27"/>
      <c r="J213" s="30"/>
      <c r="K213" s="22" t="s">
        <v>62</v>
      </c>
      <c r="N213" s="25" t="s">
        <v>62</v>
      </c>
      <c r="O213" s="30"/>
      <c r="P213" s="86" t="s">
        <v>66</v>
      </c>
      <c r="Q213" s="36" t="s">
        <v>63</v>
      </c>
      <c r="R213" s="30"/>
      <c r="S213" s="86" t="s">
        <v>62</v>
      </c>
      <c r="U213" s="101" t="s">
        <v>63</v>
      </c>
      <c r="V213" s="85" t="s">
        <v>66</v>
      </c>
      <c r="W213" s="30"/>
      <c r="X213" s="22" t="s">
        <v>66</v>
      </c>
      <c r="Y213" t="s">
        <v>63</v>
      </c>
      <c r="Z213" s="30"/>
      <c r="AA213" s="22" t="s">
        <v>62</v>
      </c>
      <c r="AD213" s="25" t="s">
        <v>62</v>
      </c>
      <c r="AE213" s="30"/>
      <c r="AF213" s="22" t="s">
        <v>62</v>
      </c>
      <c r="AH213" s="30"/>
    </row>
    <row r="214" spans="1:34" x14ac:dyDescent="0.2">
      <c r="A214" s="14">
        <v>26.5</v>
      </c>
      <c r="B214" t="s">
        <v>62</v>
      </c>
      <c r="E214" s="25" t="s">
        <v>62</v>
      </c>
      <c r="H214" s="25" t="s">
        <v>66</v>
      </c>
      <c r="I214" s="27"/>
      <c r="J214" s="30"/>
      <c r="K214" s="22" t="s">
        <v>66</v>
      </c>
      <c r="N214" s="25" t="s">
        <v>66</v>
      </c>
      <c r="O214" s="30"/>
      <c r="P214" s="86" t="s">
        <v>66</v>
      </c>
      <c r="R214" s="30"/>
      <c r="S214" s="86" t="s">
        <v>62</v>
      </c>
      <c r="U214" s="101" t="s">
        <v>66</v>
      </c>
      <c r="V214" s="27"/>
      <c r="W214" s="30"/>
      <c r="X214" s="22" t="s">
        <v>66</v>
      </c>
      <c r="Z214" s="30"/>
      <c r="AA214" s="22" t="s">
        <v>62</v>
      </c>
      <c r="AD214" s="25" t="s">
        <v>62</v>
      </c>
      <c r="AE214" s="30"/>
      <c r="AF214" s="22" t="s">
        <v>63</v>
      </c>
      <c r="AG214" t="s">
        <v>101</v>
      </c>
      <c r="AH214" s="30" t="s">
        <v>66</v>
      </c>
    </row>
    <row r="215" spans="1:34" x14ac:dyDescent="0.2">
      <c r="A215" s="14">
        <v>27</v>
      </c>
      <c r="B215" t="s">
        <v>67</v>
      </c>
      <c r="E215" s="25" t="s">
        <v>62</v>
      </c>
      <c r="H215" s="25" t="s">
        <v>71</v>
      </c>
      <c r="I215" s="27"/>
      <c r="J215" s="30"/>
      <c r="K215" s="22" t="s">
        <v>62</v>
      </c>
      <c r="N215" s="25" t="s">
        <v>62</v>
      </c>
      <c r="O215" s="30"/>
      <c r="P215" s="86" t="s">
        <v>66</v>
      </c>
      <c r="R215" s="30"/>
      <c r="S215" s="86" t="s">
        <v>66</v>
      </c>
      <c r="U215" s="101" t="s">
        <v>66</v>
      </c>
      <c r="V215" s="27"/>
      <c r="W215" s="30"/>
      <c r="X215" s="22" t="s">
        <v>62</v>
      </c>
      <c r="Z215" s="30"/>
      <c r="AA215" s="22" t="s">
        <v>62</v>
      </c>
      <c r="AD215" s="25" t="s">
        <v>66</v>
      </c>
      <c r="AE215" s="30"/>
      <c r="AF215" s="22" t="s">
        <v>63</v>
      </c>
      <c r="AG215" t="s">
        <v>101</v>
      </c>
      <c r="AH215" s="30"/>
    </row>
    <row r="216" spans="1:34" x14ac:dyDescent="0.2">
      <c r="A216" s="14">
        <v>27.5</v>
      </c>
      <c r="B216" t="s">
        <v>64</v>
      </c>
      <c r="E216" s="25" t="s">
        <v>64</v>
      </c>
      <c r="H216" s="25" t="s">
        <v>62</v>
      </c>
      <c r="I216" s="27"/>
      <c r="J216" s="30"/>
      <c r="K216" s="22" t="s">
        <v>62</v>
      </c>
      <c r="N216" s="25" t="s">
        <v>62</v>
      </c>
      <c r="O216" s="30"/>
      <c r="P216" s="86" t="s">
        <v>66</v>
      </c>
      <c r="R216" s="30"/>
      <c r="S216" s="86" t="s">
        <v>66</v>
      </c>
      <c r="U216" s="101" t="s">
        <v>66</v>
      </c>
      <c r="V216" s="27"/>
      <c r="W216" s="30"/>
      <c r="X216" s="22" t="s">
        <v>63</v>
      </c>
      <c r="Z216" s="30"/>
      <c r="AA216" s="22" t="s">
        <v>66</v>
      </c>
      <c r="AD216" s="25" t="s">
        <v>63</v>
      </c>
      <c r="AE216" s="30"/>
      <c r="AF216" s="22" t="s">
        <v>66</v>
      </c>
      <c r="AH216" s="30"/>
    </row>
    <row r="217" spans="1:34" x14ac:dyDescent="0.2">
      <c r="A217" s="14">
        <v>28</v>
      </c>
      <c r="B217" t="s">
        <v>64</v>
      </c>
      <c r="E217" s="25" t="s">
        <v>71</v>
      </c>
      <c r="H217" s="25" t="s">
        <v>66</v>
      </c>
      <c r="I217" s="27"/>
      <c r="J217" s="30"/>
      <c r="K217" s="22" t="s">
        <v>62</v>
      </c>
      <c r="N217" s="25" t="s">
        <v>66</v>
      </c>
      <c r="O217" s="30" t="s">
        <v>71</v>
      </c>
      <c r="P217" s="86" t="s">
        <v>66</v>
      </c>
      <c r="Q217" s="86" t="s">
        <v>63</v>
      </c>
      <c r="R217" s="30"/>
      <c r="S217" s="86" t="s">
        <v>66</v>
      </c>
      <c r="U217" s="101" t="s">
        <v>63</v>
      </c>
      <c r="V217" s="27"/>
      <c r="W217" s="30"/>
      <c r="X217" s="22" t="s">
        <v>63</v>
      </c>
      <c r="Z217" s="30"/>
      <c r="AA217" s="22" t="s">
        <v>63</v>
      </c>
      <c r="AD217" s="25" t="s">
        <v>62</v>
      </c>
      <c r="AE217" s="30"/>
      <c r="AF217" s="22" t="s">
        <v>63</v>
      </c>
      <c r="AH217" s="30"/>
    </row>
    <row r="218" spans="1:34" x14ac:dyDescent="0.2">
      <c r="A218" s="14">
        <v>28.5</v>
      </c>
      <c r="B218" t="s">
        <v>67</v>
      </c>
      <c r="E218" s="25" t="s">
        <v>62</v>
      </c>
      <c r="H218" s="25" t="s">
        <v>62</v>
      </c>
      <c r="I218" s="27"/>
      <c r="J218" s="30"/>
      <c r="K218" s="22" t="s">
        <v>62</v>
      </c>
      <c r="N218" s="25" t="s">
        <v>66</v>
      </c>
      <c r="O218" s="30"/>
      <c r="P218" s="86" t="s">
        <v>66</v>
      </c>
      <c r="Q218" s="36" t="s">
        <v>63</v>
      </c>
      <c r="R218" s="30"/>
      <c r="S218" s="86" t="s">
        <v>66</v>
      </c>
      <c r="U218" s="101" t="s">
        <v>63</v>
      </c>
      <c r="V218" s="85" t="s">
        <v>66</v>
      </c>
      <c r="W218" s="30"/>
      <c r="X218" s="22" t="s">
        <v>66</v>
      </c>
      <c r="Z218" s="30"/>
      <c r="AA218" s="22" t="s">
        <v>63</v>
      </c>
      <c r="AD218" s="25" t="s">
        <v>66</v>
      </c>
      <c r="AE218" s="30" t="s">
        <v>63</v>
      </c>
      <c r="AF218" s="22" t="s">
        <v>101</v>
      </c>
      <c r="AH218" s="30"/>
    </row>
    <row r="219" spans="1:34" x14ac:dyDescent="0.2">
      <c r="A219" s="14">
        <v>29</v>
      </c>
      <c r="B219" t="s">
        <v>67</v>
      </c>
      <c r="C219" t="s">
        <v>64</v>
      </c>
      <c r="E219" s="25" t="s">
        <v>62</v>
      </c>
      <c r="H219" s="25" t="s">
        <v>62</v>
      </c>
      <c r="I219" s="27"/>
      <c r="J219" s="30"/>
      <c r="K219" s="22" t="s">
        <v>71</v>
      </c>
      <c r="N219" s="25" t="s">
        <v>62</v>
      </c>
      <c r="O219" s="30"/>
      <c r="P219" s="86" t="s">
        <v>66</v>
      </c>
      <c r="Q219" s="36" t="s">
        <v>63</v>
      </c>
      <c r="R219" s="89" t="s">
        <v>68</v>
      </c>
      <c r="S219" s="85" t="s">
        <v>71</v>
      </c>
      <c r="T219" s="85" t="s">
        <v>66</v>
      </c>
      <c r="U219" s="108" t="s">
        <v>62</v>
      </c>
      <c r="V219" s="27"/>
      <c r="W219" s="30"/>
      <c r="X219" s="22" t="s">
        <v>63</v>
      </c>
      <c r="Z219" s="30"/>
      <c r="AA219" s="22" t="s">
        <v>66</v>
      </c>
      <c r="AB219" t="s">
        <v>63</v>
      </c>
      <c r="AD219" s="25" t="s">
        <v>62</v>
      </c>
      <c r="AE219" s="30"/>
      <c r="AF219" s="22" t="s">
        <v>62</v>
      </c>
      <c r="AH219" s="30"/>
    </row>
    <row r="220" spans="1:34" x14ac:dyDescent="0.2">
      <c r="A220" s="14">
        <v>29.5</v>
      </c>
      <c r="B220" t="s">
        <v>67</v>
      </c>
      <c r="E220" s="25" t="s">
        <v>62</v>
      </c>
      <c r="H220" s="25" t="s">
        <v>66</v>
      </c>
      <c r="I220" s="27"/>
      <c r="J220" s="30"/>
      <c r="K220" s="22" t="s">
        <v>66</v>
      </c>
      <c r="N220" s="25" t="s">
        <v>66</v>
      </c>
      <c r="O220" s="30"/>
      <c r="P220" s="86" t="s">
        <v>66</v>
      </c>
      <c r="R220" s="30"/>
      <c r="S220" s="85" t="s">
        <v>66</v>
      </c>
      <c r="U220" s="108" t="s">
        <v>66</v>
      </c>
      <c r="V220" s="27"/>
      <c r="W220" s="30"/>
      <c r="X220" s="22" t="s">
        <v>66</v>
      </c>
      <c r="Y220" t="s">
        <v>63</v>
      </c>
      <c r="Z220" s="30"/>
      <c r="AA220" s="22" t="s">
        <v>66</v>
      </c>
      <c r="AD220" s="25" t="s">
        <v>63</v>
      </c>
      <c r="AE220" s="30"/>
      <c r="AF220" s="22" t="s">
        <v>63</v>
      </c>
      <c r="AH220" s="30"/>
    </row>
    <row r="221" spans="1:34" x14ac:dyDescent="0.2">
      <c r="A221" s="14">
        <v>30</v>
      </c>
      <c r="B221" t="s">
        <v>64</v>
      </c>
      <c r="E221" s="25" t="s">
        <v>62</v>
      </c>
      <c r="H221" s="25" t="s">
        <v>62</v>
      </c>
      <c r="I221" s="27"/>
      <c r="J221" s="30"/>
      <c r="K221" s="22" t="s">
        <v>71</v>
      </c>
      <c r="L221" t="s">
        <v>66</v>
      </c>
      <c r="N221" s="25" t="s">
        <v>66</v>
      </c>
      <c r="O221" s="30"/>
      <c r="P221" s="86" t="s">
        <v>66</v>
      </c>
      <c r="R221" s="30"/>
      <c r="S221" s="85" t="s">
        <v>62</v>
      </c>
      <c r="U221" s="108" t="s">
        <v>66</v>
      </c>
      <c r="V221" s="27"/>
      <c r="W221" s="30"/>
      <c r="X221" s="22" t="s">
        <v>62</v>
      </c>
      <c r="Z221" s="30"/>
      <c r="AA221" s="22" t="s">
        <v>66</v>
      </c>
      <c r="AD221" s="25" t="s">
        <v>62</v>
      </c>
      <c r="AE221" s="30"/>
      <c r="AF221" s="22" t="s">
        <v>63</v>
      </c>
      <c r="AG221" t="s">
        <v>99</v>
      </c>
      <c r="AH221" s="30"/>
    </row>
    <row r="222" spans="1:34" x14ac:dyDescent="0.2">
      <c r="A222" s="14">
        <v>30.5</v>
      </c>
      <c r="B222" t="s">
        <v>64</v>
      </c>
      <c r="E222" s="25" t="s">
        <v>62</v>
      </c>
      <c r="H222" s="25" t="s">
        <v>66</v>
      </c>
      <c r="I222" s="27" t="s">
        <v>71</v>
      </c>
      <c r="J222" s="30"/>
      <c r="K222" s="22" t="s">
        <v>62</v>
      </c>
      <c r="N222" s="25" t="s">
        <v>62</v>
      </c>
      <c r="O222" s="30"/>
      <c r="P222" s="86" t="s">
        <v>66</v>
      </c>
      <c r="R222" s="30"/>
      <c r="S222" s="85" t="s">
        <v>62</v>
      </c>
      <c r="U222" s="108" t="s">
        <v>66</v>
      </c>
      <c r="V222" s="27"/>
      <c r="W222" s="30"/>
      <c r="X222" s="22" t="s">
        <v>62</v>
      </c>
      <c r="Z222" s="30"/>
      <c r="AA222" s="22" t="s">
        <v>63</v>
      </c>
      <c r="AD222" s="25" t="s">
        <v>62</v>
      </c>
      <c r="AE222" s="30"/>
      <c r="AF222" s="22" t="s">
        <v>63</v>
      </c>
      <c r="AH222" s="30"/>
    </row>
    <row r="223" spans="1:34" x14ac:dyDescent="0.2">
      <c r="A223" s="14">
        <v>31</v>
      </c>
      <c r="B223" t="s">
        <v>64</v>
      </c>
      <c r="E223" s="25" t="s">
        <v>62</v>
      </c>
      <c r="H223" s="25" t="s">
        <v>62</v>
      </c>
      <c r="I223" s="27"/>
      <c r="J223" s="30"/>
      <c r="K223" s="22" t="s">
        <v>62</v>
      </c>
      <c r="N223" s="25" t="s">
        <v>66</v>
      </c>
      <c r="O223" s="30"/>
      <c r="P223" s="86" t="s">
        <v>66</v>
      </c>
      <c r="R223" s="30"/>
      <c r="S223" s="85" t="s">
        <v>62</v>
      </c>
      <c r="U223" s="108" t="s">
        <v>66</v>
      </c>
      <c r="V223" s="27"/>
      <c r="W223" s="30"/>
      <c r="X223" s="22" t="s">
        <v>62</v>
      </c>
      <c r="Z223" s="30"/>
      <c r="AA223" s="22" t="s">
        <v>63</v>
      </c>
      <c r="AD223" s="25" t="s">
        <v>62</v>
      </c>
      <c r="AE223" s="30"/>
      <c r="AF223" s="22" t="s">
        <v>63</v>
      </c>
      <c r="AH223" s="30"/>
    </row>
    <row r="224" spans="1:34" x14ac:dyDescent="0.2">
      <c r="A224" s="14">
        <v>31.5</v>
      </c>
      <c r="B224" t="s">
        <v>64</v>
      </c>
      <c r="E224" s="25" t="s">
        <v>64</v>
      </c>
      <c r="H224" s="25" t="s">
        <v>62</v>
      </c>
      <c r="I224" s="27"/>
      <c r="J224" s="30"/>
      <c r="K224" s="22" t="s">
        <v>71</v>
      </c>
      <c r="N224" s="25" t="s">
        <v>66</v>
      </c>
      <c r="O224" s="30"/>
      <c r="P224" s="86" t="s">
        <v>66</v>
      </c>
      <c r="Q224" s="36" t="s">
        <v>63</v>
      </c>
      <c r="R224" s="30"/>
      <c r="S224" s="85" t="s">
        <v>62</v>
      </c>
      <c r="U224" s="108" t="s">
        <v>62</v>
      </c>
      <c r="V224" s="27"/>
      <c r="W224" s="30"/>
      <c r="X224" s="22" t="s">
        <v>62</v>
      </c>
      <c r="Z224" s="30"/>
      <c r="AA224" s="22" t="s">
        <v>62</v>
      </c>
      <c r="AD224" s="25" t="s">
        <v>62</v>
      </c>
      <c r="AE224" s="30"/>
      <c r="AF224" s="22" t="s">
        <v>63</v>
      </c>
      <c r="AH224" s="30"/>
    </row>
    <row r="225" spans="1:34" x14ac:dyDescent="0.2">
      <c r="A225" s="14">
        <v>32</v>
      </c>
      <c r="B225" t="s">
        <v>65</v>
      </c>
      <c r="E225" s="25" t="s">
        <v>64</v>
      </c>
      <c r="H225" s="25" t="s">
        <v>62</v>
      </c>
      <c r="I225" s="27"/>
      <c r="J225" s="30"/>
      <c r="K225" s="22" t="s">
        <v>66</v>
      </c>
      <c r="N225" s="25" t="s">
        <v>66</v>
      </c>
      <c r="O225" s="30"/>
      <c r="P225" s="86" t="s">
        <v>66</v>
      </c>
      <c r="R225" s="30"/>
      <c r="S225" s="85" t="s">
        <v>62</v>
      </c>
      <c r="U225" s="108" t="s">
        <v>62</v>
      </c>
      <c r="V225" s="27"/>
      <c r="W225" s="30"/>
      <c r="X225" s="22" t="s">
        <v>63</v>
      </c>
      <c r="Z225" s="30"/>
      <c r="AA225" s="22" t="s">
        <v>63</v>
      </c>
      <c r="AD225" s="25" t="s">
        <v>62</v>
      </c>
      <c r="AE225" s="30"/>
      <c r="AF225" s="22" t="s">
        <v>63</v>
      </c>
      <c r="AG225" t="s">
        <v>66</v>
      </c>
      <c r="AH225" s="30"/>
    </row>
    <row r="226" spans="1:34" x14ac:dyDescent="0.2">
      <c r="A226" s="14">
        <v>32.5</v>
      </c>
      <c r="B226" t="s">
        <v>67</v>
      </c>
      <c r="C226" t="s">
        <v>64</v>
      </c>
      <c r="E226" s="25" t="s">
        <v>64</v>
      </c>
      <c r="H226" s="25" t="s">
        <v>62</v>
      </c>
      <c r="I226" s="27"/>
      <c r="J226" s="30"/>
      <c r="K226" s="22" t="s">
        <v>62</v>
      </c>
      <c r="N226" s="25" t="s">
        <v>62</v>
      </c>
      <c r="O226" s="30"/>
      <c r="P226" s="86" t="s">
        <v>62</v>
      </c>
      <c r="R226" s="30"/>
      <c r="S226" s="85" t="s">
        <v>62</v>
      </c>
      <c r="U226" s="108" t="s">
        <v>62</v>
      </c>
      <c r="V226" s="27"/>
      <c r="W226" s="30"/>
      <c r="X226" s="22" t="s">
        <v>63</v>
      </c>
      <c r="Z226" s="30"/>
      <c r="AA226" s="22" t="s">
        <v>63</v>
      </c>
      <c r="AD226" s="25" t="s">
        <v>62</v>
      </c>
      <c r="AE226" s="30"/>
      <c r="AF226" s="22" t="s">
        <v>63</v>
      </c>
      <c r="AH226" s="30"/>
    </row>
    <row r="227" spans="1:34" x14ac:dyDescent="0.2">
      <c r="A227" s="14">
        <v>33</v>
      </c>
      <c r="B227" t="s">
        <v>67</v>
      </c>
      <c r="E227" s="25" t="s">
        <v>62</v>
      </c>
      <c r="H227" s="25" t="s">
        <v>62</v>
      </c>
      <c r="I227" s="27"/>
      <c r="J227" s="30"/>
      <c r="K227" s="22" t="s">
        <v>62</v>
      </c>
      <c r="N227" s="25" t="s">
        <v>66</v>
      </c>
      <c r="O227" s="30"/>
      <c r="P227" s="86" t="s">
        <v>66</v>
      </c>
      <c r="R227" s="30"/>
      <c r="S227" s="85" t="s">
        <v>71</v>
      </c>
      <c r="T227" s="36" t="s">
        <v>66</v>
      </c>
      <c r="U227" s="108" t="s">
        <v>62</v>
      </c>
      <c r="V227" s="27"/>
      <c r="W227" s="30"/>
      <c r="X227" s="22" t="s">
        <v>62</v>
      </c>
      <c r="Z227" s="30"/>
      <c r="AA227" s="22" t="s">
        <v>63</v>
      </c>
      <c r="AD227" s="25" t="s">
        <v>62</v>
      </c>
      <c r="AE227" s="30"/>
      <c r="AF227" s="22" t="s">
        <v>62</v>
      </c>
      <c r="AH227" s="30"/>
    </row>
    <row r="228" spans="1:34" x14ac:dyDescent="0.2">
      <c r="A228" s="14">
        <v>33.5</v>
      </c>
      <c r="B228" t="s">
        <v>67</v>
      </c>
      <c r="C228" t="s">
        <v>64</v>
      </c>
      <c r="D228" t="s">
        <v>71</v>
      </c>
      <c r="E228" s="25" t="s">
        <v>64</v>
      </c>
      <c r="H228" s="25" t="s">
        <v>71</v>
      </c>
      <c r="I228" s="27"/>
      <c r="J228" s="30"/>
      <c r="K228" s="22" t="s">
        <v>62</v>
      </c>
      <c r="N228" s="25" t="s">
        <v>71</v>
      </c>
      <c r="O228" s="30"/>
      <c r="P228" s="86" t="s">
        <v>62</v>
      </c>
      <c r="R228" s="30"/>
      <c r="S228" s="85" t="s">
        <v>71</v>
      </c>
      <c r="U228" s="108" t="s">
        <v>62</v>
      </c>
      <c r="V228" s="27"/>
      <c r="W228" s="30"/>
      <c r="X228" s="22" t="s">
        <v>62</v>
      </c>
      <c r="Z228" s="30"/>
      <c r="AA228" s="22" t="s">
        <v>62</v>
      </c>
      <c r="AD228" s="25" t="s">
        <v>66</v>
      </c>
      <c r="AE228" s="30"/>
      <c r="AF228" s="22" t="s">
        <v>63</v>
      </c>
      <c r="AG228" t="s">
        <v>66</v>
      </c>
      <c r="AH228" s="30"/>
    </row>
    <row r="229" spans="1:34" x14ac:dyDescent="0.2">
      <c r="A229" s="14">
        <v>34</v>
      </c>
      <c r="B229" t="s">
        <v>64</v>
      </c>
      <c r="E229" s="25" t="s">
        <v>71</v>
      </c>
      <c r="H229" s="25" t="s">
        <v>62</v>
      </c>
      <c r="I229" s="27"/>
      <c r="J229" s="30"/>
      <c r="K229" s="22" t="s">
        <v>62</v>
      </c>
      <c r="N229" s="25" t="s">
        <v>62</v>
      </c>
      <c r="O229" s="30"/>
      <c r="P229" s="86" t="s">
        <v>63</v>
      </c>
      <c r="R229" s="30"/>
      <c r="S229" s="85" t="s">
        <v>62</v>
      </c>
      <c r="U229" s="108" t="s">
        <v>63</v>
      </c>
      <c r="V229" s="27"/>
      <c r="W229" s="30"/>
      <c r="X229" s="22" t="s">
        <v>62</v>
      </c>
      <c r="Z229" s="30"/>
      <c r="AA229" s="22" t="s">
        <v>63</v>
      </c>
      <c r="AD229" s="25" t="s">
        <v>62</v>
      </c>
      <c r="AE229" s="30"/>
      <c r="AF229" s="22" t="s">
        <v>63</v>
      </c>
      <c r="AH229" s="30"/>
    </row>
    <row r="230" spans="1:34" x14ac:dyDescent="0.2">
      <c r="A230" s="14">
        <v>34.5</v>
      </c>
      <c r="B230" t="s">
        <v>67</v>
      </c>
      <c r="E230" s="25" t="s">
        <v>64</v>
      </c>
      <c r="H230" s="25" t="s">
        <v>71</v>
      </c>
      <c r="I230" s="27"/>
      <c r="J230" s="30"/>
      <c r="K230" s="22" t="s">
        <v>71</v>
      </c>
      <c r="N230" s="25" t="s">
        <v>71</v>
      </c>
      <c r="O230" s="30"/>
      <c r="P230" s="86" t="s">
        <v>62</v>
      </c>
      <c r="R230" s="30"/>
      <c r="S230" s="85" t="s">
        <v>62</v>
      </c>
      <c r="U230" s="108" t="s">
        <v>63</v>
      </c>
      <c r="V230" s="27"/>
      <c r="W230" s="30"/>
      <c r="X230" s="22" t="s">
        <v>62</v>
      </c>
      <c r="Z230" s="30"/>
      <c r="AA230" s="22" t="s">
        <v>63</v>
      </c>
      <c r="AD230" s="25" t="s">
        <v>62</v>
      </c>
      <c r="AE230" s="30"/>
      <c r="AF230" s="22" t="s">
        <v>63</v>
      </c>
      <c r="AH230" s="30"/>
    </row>
    <row r="231" spans="1:34" x14ac:dyDescent="0.2">
      <c r="A231" s="14">
        <v>35</v>
      </c>
      <c r="B231" t="s">
        <v>64</v>
      </c>
      <c r="E231" s="25" t="s">
        <v>64</v>
      </c>
      <c r="H231" s="25" t="s">
        <v>71</v>
      </c>
      <c r="I231" s="27"/>
      <c r="J231" s="30"/>
      <c r="K231" s="22" t="s">
        <v>71</v>
      </c>
      <c r="N231" s="25" t="s">
        <v>71</v>
      </c>
      <c r="O231" s="30"/>
      <c r="P231" s="86" t="s">
        <v>62</v>
      </c>
      <c r="R231" s="30"/>
      <c r="S231" s="85" t="s">
        <v>71</v>
      </c>
      <c r="U231" s="108" t="s">
        <v>62</v>
      </c>
      <c r="V231" s="27"/>
      <c r="W231" s="30"/>
      <c r="X231" s="22" t="s">
        <v>62</v>
      </c>
      <c r="Z231" s="30"/>
      <c r="AA231" s="22" t="s">
        <v>63</v>
      </c>
      <c r="AD231" s="25" t="s">
        <v>62</v>
      </c>
      <c r="AE231" s="30"/>
      <c r="AF231" s="22" t="s">
        <v>101</v>
      </c>
      <c r="AH231" s="30"/>
    </row>
    <row r="232" spans="1:34" x14ac:dyDescent="0.2">
      <c r="A232" s="14">
        <v>35.5</v>
      </c>
      <c r="B232" t="s">
        <v>67</v>
      </c>
      <c r="C232" t="s">
        <v>64</v>
      </c>
      <c r="E232" s="25" t="s">
        <v>62</v>
      </c>
      <c r="H232" s="25" t="s">
        <v>62</v>
      </c>
      <c r="I232" s="27"/>
      <c r="J232" s="30"/>
      <c r="K232" s="22" t="s">
        <v>62</v>
      </c>
      <c r="N232" s="25" t="s">
        <v>62</v>
      </c>
      <c r="O232" s="30"/>
      <c r="P232" s="86" t="s">
        <v>62</v>
      </c>
      <c r="R232" s="30"/>
      <c r="S232" s="85" t="s">
        <v>62</v>
      </c>
      <c r="U232" s="108" t="s">
        <v>63</v>
      </c>
      <c r="V232" s="27"/>
      <c r="W232" s="30"/>
      <c r="X232" s="22" t="s">
        <v>62</v>
      </c>
      <c r="Z232" s="30"/>
      <c r="AA232" s="22" t="s">
        <v>63</v>
      </c>
      <c r="AD232" s="25" t="s">
        <v>62</v>
      </c>
      <c r="AE232" s="30"/>
      <c r="AF232" s="22" t="s">
        <v>63</v>
      </c>
      <c r="AG232" t="s">
        <v>101</v>
      </c>
      <c r="AH232" s="30"/>
    </row>
    <row r="233" spans="1:34" x14ac:dyDescent="0.2">
      <c r="A233" s="14">
        <v>36</v>
      </c>
      <c r="B233" t="s">
        <v>64</v>
      </c>
      <c r="E233" s="25" t="s">
        <v>62</v>
      </c>
      <c r="H233" s="25" t="s">
        <v>62</v>
      </c>
      <c r="I233" s="27"/>
      <c r="J233" s="30"/>
      <c r="K233" s="22" t="s">
        <v>62</v>
      </c>
      <c r="N233" s="25" t="s">
        <v>62</v>
      </c>
      <c r="O233" s="30"/>
      <c r="P233" s="86" t="s">
        <v>62</v>
      </c>
      <c r="R233" s="30"/>
      <c r="S233" s="85" t="s">
        <v>62</v>
      </c>
      <c r="U233" s="108" t="s">
        <v>63</v>
      </c>
      <c r="V233" s="27"/>
      <c r="W233" s="30"/>
      <c r="X233" s="22" t="s">
        <v>62</v>
      </c>
      <c r="Z233" s="30"/>
      <c r="AA233" s="22" t="s">
        <v>62</v>
      </c>
      <c r="AD233" s="25" t="s">
        <v>62</v>
      </c>
      <c r="AE233" s="30"/>
      <c r="AF233" s="22" t="s">
        <v>63</v>
      </c>
      <c r="AH233" s="30"/>
    </row>
    <row r="234" spans="1:34" x14ac:dyDescent="0.2">
      <c r="A234" s="14">
        <v>36.5</v>
      </c>
      <c r="B234" t="s">
        <v>67</v>
      </c>
      <c r="E234" s="25" t="s">
        <v>62</v>
      </c>
      <c r="H234" s="25" t="s">
        <v>62</v>
      </c>
      <c r="I234" s="27"/>
      <c r="J234" s="30"/>
      <c r="K234" s="22" t="s">
        <v>62</v>
      </c>
      <c r="N234" s="25" t="s">
        <v>62</v>
      </c>
      <c r="O234" s="30"/>
      <c r="P234" s="86" t="s">
        <v>62</v>
      </c>
      <c r="R234" s="30"/>
      <c r="S234" s="85" t="s">
        <v>62</v>
      </c>
      <c r="U234" s="108" t="s">
        <v>62</v>
      </c>
      <c r="V234" s="27"/>
      <c r="W234" s="30"/>
      <c r="X234" s="22" t="s">
        <v>62</v>
      </c>
      <c r="Z234" s="30"/>
      <c r="AA234" s="22" t="s">
        <v>63</v>
      </c>
      <c r="AD234" s="25" t="s">
        <v>62</v>
      </c>
      <c r="AE234" s="30"/>
      <c r="AF234" s="22" t="s">
        <v>62</v>
      </c>
      <c r="AH234" s="30"/>
    </row>
    <row r="235" spans="1:34" x14ac:dyDescent="0.2">
      <c r="A235" s="14">
        <v>37</v>
      </c>
      <c r="B235" t="s">
        <v>62</v>
      </c>
      <c r="E235" s="25" t="s">
        <v>62</v>
      </c>
      <c r="H235" s="25" t="s">
        <v>62</v>
      </c>
      <c r="I235" s="27"/>
      <c r="J235" s="30"/>
      <c r="K235" s="22" t="s">
        <v>62</v>
      </c>
      <c r="N235" s="25" t="s">
        <v>62</v>
      </c>
      <c r="O235" s="30"/>
      <c r="P235" s="86" t="s">
        <v>62</v>
      </c>
      <c r="R235" s="30"/>
      <c r="S235" s="85" t="s">
        <v>62</v>
      </c>
      <c r="U235" s="108" t="s">
        <v>62</v>
      </c>
      <c r="V235" s="27"/>
      <c r="W235" s="30"/>
      <c r="X235" s="22" t="s">
        <v>62</v>
      </c>
      <c r="Z235" s="30"/>
      <c r="AA235" s="22" t="s">
        <v>62</v>
      </c>
      <c r="AD235" s="25" t="s">
        <v>62</v>
      </c>
      <c r="AE235" s="30"/>
      <c r="AF235" s="22" t="s">
        <v>62</v>
      </c>
      <c r="AH235" s="30"/>
    </row>
    <row r="236" spans="1:34" x14ac:dyDescent="0.2">
      <c r="A236" s="14">
        <v>37.5</v>
      </c>
      <c r="B236" t="s">
        <v>64</v>
      </c>
      <c r="E236" s="25" t="s">
        <v>62</v>
      </c>
      <c r="H236" s="25" t="s">
        <v>62</v>
      </c>
      <c r="I236" s="27"/>
      <c r="J236" s="30"/>
      <c r="K236" s="22" t="s">
        <v>62</v>
      </c>
      <c r="N236" s="25" t="s">
        <v>62</v>
      </c>
      <c r="O236" s="30"/>
      <c r="P236" s="86" t="s">
        <v>62</v>
      </c>
      <c r="R236" s="30"/>
      <c r="S236" s="85" t="s">
        <v>62</v>
      </c>
      <c r="U236" s="108" t="s">
        <v>62</v>
      </c>
      <c r="V236" s="27"/>
      <c r="W236" s="30"/>
      <c r="X236" s="22" t="s">
        <v>62</v>
      </c>
      <c r="Z236" s="30"/>
      <c r="AA236" s="22" t="s">
        <v>62</v>
      </c>
      <c r="AD236" s="25" t="s">
        <v>62</v>
      </c>
      <c r="AE236" s="30"/>
      <c r="AF236" s="22" t="s">
        <v>63</v>
      </c>
      <c r="AH236" s="30"/>
    </row>
    <row r="237" spans="1:34" x14ac:dyDescent="0.2">
      <c r="A237" s="14">
        <v>38</v>
      </c>
      <c r="B237" t="s">
        <v>62</v>
      </c>
      <c r="E237" s="25" t="s">
        <v>62</v>
      </c>
      <c r="H237" s="25" t="s">
        <v>62</v>
      </c>
      <c r="I237" s="27"/>
      <c r="J237" s="30"/>
      <c r="K237" s="22" t="s">
        <v>62</v>
      </c>
      <c r="N237" s="25" t="s">
        <v>62</v>
      </c>
      <c r="O237" s="30"/>
      <c r="P237" s="86" t="s">
        <v>62</v>
      </c>
      <c r="R237" s="30"/>
      <c r="S237" s="85" t="s">
        <v>62</v>
      </c>
      <c r="U237" s="108" t="s">
        <v>62</v>
      </c>
      <c r="V237" s="27"/>
      <c r="W237" s="30"/>
      <c r="X237" s="22" t="s">
        <v>62</v>
      </c>
      <c r="Z237" s="30"/>
      <c r="AA237" s="22" t="s">
        <v>62</v>
      </c>
      <c r="AD237" s="25" t="s">
        <v>62</v>
      </c>
      <c r="AE237" s="30"/>
      <c r="AF237" s="22" t="s">
        <v>62</v>
      </c>
      <c r="AH237" s="30"/>
    </row>
    <row r="238" spans="1:34" x14ac:dyDescent="0.2">
      <c r="A238" s="14">
        <v>38.5</v>
      </c>
      <c r="B238" t="s">
        <v>64</v>
      </c>
      <c r="E238" s="25" t="s">
        <v>62</v>
      </c>
      <c r="H238" s="25" t="s">
        <v>68</v>
      </c>
      <c r="I238" s="27"/>
      <c r="J238" s="30"/>
      <c r="K238" s="22" t="s">
        <v>62</v>
      </c>
      <c r="N238" s="25" t="s">
        <v>62</v>
      </c>
      <c r="O238" s="30"/>
      <c r="P238" s="86" t="s">
        <v>62</v>
      </c>
      <c r="R238" s="30"/>
      <c r="S238" s="85" t="s">
        <v>62</v>
      </c>
      <c r="U238" s="108" t="s">
        <v>62</v>
      </c>
      <c r="V238" s="27"/>
      <c r="W238" s="30"/>
      <c r="X238" s="22" t="s">
        <v>62</v>
      </c>
      <c r="Z238" s="30"/>
      <c r="AA238" s="22" t="s">
        <v>62</v>
      </c>
      <c r="AD238" s="25" t="s">
        <v>62</v>
      </c>
      <c r="AE238" s="30"/>
      <c r="AF238" s="22" t="s">
        <v>63</v>
      </c>
      <c r="AH238" s="30"/>
    </row>
    <row r="239" spans="1:34" x14ac:dyDescent="0.2">
      <c r="A239" s="14">
        <v>39</v>
      </c>
      <c r="B239" t="s">
        <v>67</v>
      </c>
      <c r="E239" s="25" t="s">
        <v>62</v>
      </c>
      <c r="H239" s="25" t="s">
        <v>68</v>
      </c>
      <c r="I239" s="27"/>
      <c r="J239" s="30"/>
      <c r="K239" s="22" t="s">
        <v>71</v>
      </c>
      <c r="N239" s="25" t="s">
        <v>62</v>
      </c>
      <c r="O239" s="30"/>
      <c r="P239" s="86" t="s">
        <v>62</v>
      </c>
      <c r="R239" s="30"/>
      <c r="S239" s="85" t="s">
        <v>62</v>
      </c>
      <c r="U239" s="108" t="s">
        <v>62</v>
      </c>
      <c r="V239" s="27"/>
      <c r="W239" s="30"/>
      <c r="X239" s="22" t="s">
        <v>62</v>
      </c>
      <c r="Z239" s="30"/>
      <c r="AA239" s="22" t="s">
        <v>63</v>
      </c>
      <c r="AD239" s="25" t="s">
        <v>62</v>
      </c>
      <c r="AE239" s="30"/>
      <c r="AF239" s="22" t="s">
        <v>63</v>
      </c>
      <c r="AH239" s="30"/>
    </row>
    <row r="240" spans="1:34" x14ac:dyDescent="0.2">
      <c r="A240" s="14">
        <v>39.5</v>
      </c>
      <c r="B240" t="s">
        <v>67</v>
      </c>
      <c r="C240" t="s">
        <v>64</v>
      </c>
      <c r="E240" s="25" t="s">
        <v>62</v>
      </c>
      <c r="H240" s="25" t="s">
        <v>62</v>
      </c>
      <c r="I240" s="27"/>
      <c r="J240" s="30"/>
      <c r="K240" s="22" t="s">
        <v>62</v>
      </c>
      <c r="N240" s="25" t="s">
        <v>62</v>
      </c>
      <c r="O240" s="30"/>
      <c r="P240" s="86" t="s">
        <v>62</v>
      </c>
      <c r="R240" s="30"/>
      <c r="S240" s="85" t="s">
        <v>62</v>
      </c>
      <c r="U240" s="108" t="s">
        <v>62</v>
      </c>
      <c r="V240" s="27"/>
      <c r="W240" s="30"/>
      <c r="X240" s="22" t="s">
        <v>62</v>
      </c>
      <c r="Z240" s="30"/>
      <c r="AA240" s="22" t="s">
        <v>62</v>
      </c>
      <c r="AD240" s="25" t="s">
        <v>62</v>
      </c>
      <c r="AE240" s="30"/>
      <c r="AF240" s="22" t="s">
        <v>62</v>
      </c>
      <c r="AH240" s="30"/>
    </row>
    <row r="241" spans="1:34" x14ac:dyDescent="0.2">
      <c r="A241" s="14">
        <v>40</v>
      </c>
      <c r="B241" t="s">
        <v>67</v>
      </c>
      <c r="E241" s="25" t="s">
        <v>62</v>
      </c>
      <c r="H241" s="25" t="s">
        <v>68</v>
      </c>
      <c r="I241" s="27"/>
      <c r="J241" s="30"/>
      <c r="K241" s="22" t="s">
        <v>63</v>
      </c>
      <c r="N241" s="25" t="s">
        <v>62</v>
      </c>
      <c r="O241" s="30"/>
      <c r="P241" s="86" t="s">
        <v>63</v>
      </c>
      <c r="R241" s="30"/>
      <c r="S241" s="85" t="s">
        <v>62</v>
      </c>
      <c r="U241" s="108" t="s">
        <v>62</v>
      </c>
      <c r="V241" s="27"/>
      <c r="W241" s="30"/>
      <c r="X241" s="22" t="s">
        <v>62</v>
      </c>
      <c r="Z241" s="30"/>
      <c r="AA241" s="22" t="s">
        <v>62</v>
      </c>
      <c r="AD241" s="25" t="s">
        <v>69</v>
      </c>
      <c r="AE241" s="30"/>
      <c r="AF241" s="22" t="s">
        <v>69</v>
      </c>
      <c r="AH241" s="30"/>
    </row>
    <row r="242" spans="1:34" x14ac:dyDescent="0.2">
      <c r="A242" s="14">
        <v>40.5</v>
      </c>
      <c r="B242" t="s">
        <v>67</v>
      </c>
      <c r="C242" t="s">
        <v>64</v>
      </c>
      <c r="E242" s="25" t="s">
        <v>62</v>
      </c>
      <c r="H242" s="25" t="s">
        <v>71</v>
      </c>
      <c r="I242" s="27"/>
      <c r="J242" s="30"/>
      <c r="K242" s="22" t="s">
        <v>62</v>
      </c>
      <c r="N242" s="25" t="s">
        <v>63</v>
      </c>
      <c r="O242" s="30"/>
      <c r="P242" s="86" t="s">
        <v>63</v>
      </c>
      <c r="R242" s="30"/>
      <c r="S242" s="85" t="s">
        <v>62</v>
      </c>
      <c r="U242" s="108" t="s">
        <v>63</v>
      </c>
      <c r="V242" s="110" t="s">
        <v>69</v>
      </c>
      <c r="W242" s="30"/>
      <c r="X242" s="22" t="s">
        <v>69</v>
      </c>
      <c r="Z242" s="30"/>
      <c r="AA242" s="22" t="s">
        <v>69</v>
      </c>
      <c r="AD242" s="25" t="s">
        <v>62</v>
      </c>
      <c r="AE242" s="30"/>
      <c r="AF242" s="22" t="s">
        <v>69</v>
      </c>
      <c r="AH242" s="30"/>
    </row>
    <row r="243" spans="1:34" x14ac:dyDescent="0.2">
      <c r="A243" s="14">
        <v>41</v>
      </c>
      <c r="B243" t="s">
        <v>67</v>
      </c>
      <c r="E243" s="25" t="s">
        <v>63</v>
      </c>
      <c r="H243" s="25" t="s">
        <v>62</v>
      </c>
      <c r="I243" s="27"/>
      <c r="J243" s="30"/>
      <c r="K243" s="22" t="s">
        <v>69</v>
      </c>
      <c r="N243" s="25" t="s">
        <v>62</v>
      </c>
      <c r="O243" s="30"/>
      <c r="P243" s="86" t="s">
        <v>63</v>
      </c>
      <c r="R243" s="30"/>
      <c r="S243" s="85" t="s">
        <v>71</v>
      </c>
      <c r="U243" s="108" t="s">
        <v>63</v>
      </c>
      <c r="V243" s="27"/>
      <c r="W243" s="30"/>
      <c r="X243" s="22" t="s">
        <v>69</v>
      </c>
      <c r="Z243" s="30"/>
      <c r="AA243" s="22" t="s">
        <v>69</v>
      </c>
      <c r="AD243" s="25" t="s">
        <v>69</v>
      </c>
      <c r="AE243" s="30"/>
      <c r="AF243" s="22" t="s">
        <v>69</v>
      </c>
      <c r="AG243" t="s">
        <v>63</v>
      </c>
      <c r="AH243" s="30"/>
    </row>
    <row r="244" spans="1:34" x14ac:dyDescent="0.2">
      <c r="A244" s="14">
        <v>41.5</v>
      </c>
      <c r="B244" t="s">
        <v>62</v>
      </c>
      <c r="E244" s="25" t="s">
        <v>69</v>
      </c>
      <c r="H244" s="25" t="s">
        <v>62</v>
      </c>
      <c r="I244" s="27"/>
      <c r="J244" s="30"/>
      <c r="K244" s="22" t="s">
        <v>62</v>
      </c>
      <c r="N244" s="25" t="s">
        <v>63</v>
      </c>
      <c r="O244" s="30"/>
      <c r="P244" s="86" t="s">
        <v>63</v>
      </c>
      <c r="R244" s="30"/>
      <c r="S244" s="85" t="s">
        <v>69</v>
      </c>
      <c r="U244" s="108" t="s">
        <v>69</v>
      </c>
      <c r="V244" s="27"/>
      <c r="W244" s="30"/>
      <c r="X244" s="22" t="s">
        <v>69</v>
      </c>
      <c r="Z244" s="30"/>
      <c r="AA244" s="22" t="s">
        <v>69</v>
      </c>
      <c r="AD244" s="25" t="s">
        <v>69</v>
      </c>
      <c r="AE244" s="30"/>
      <c r="AF244" s="22" t="s">
        <v>69</v>
      </c>
      <c r="AH244" s="30"/>
    </row>
    <row r="245" spans="1:34" x14ac:dyDescent="0.2">
      <c r="A245" s="14">
        <v>42</v>
      </c>
      <c r="B245" t="s">
        <v>64</v>
      </c>
      <c r="E245" s="25" t="s">
        <v>62</v>
      </c>
      <c r="H245" s="25" t="s">
        <v>62</v>
      </c>
      <c r="I245" s="27"/>
      <c r="J245" s="30"/>
      <c r="K245" s="22" t="s">
        <v>62</v>
      </c>
      <c r="N245" s="25" t="s">
        <v>62</v>
      </c>
      <c r="O245" s="30"/>
      <c r="P245" s="86" t="s">
        <v>63</v>
      </c>
      <c r="R245" s="30"/>
      <c r="S245" s="85" t="s">
        <v>69</v>
      </c>
      <c r="U245" s="108" t="s">
        <v>69</v>
      </c>
      <c r="V245" s="27"/>
      <c r="W245" s="30"/>
      <c r="X245" s="22" t="s">
        <v>62</v>
      </c>
      <c r="Z245" s="30"/>
      <c r="AA245" s="22" t="s">
        <v>63</v>
      </c>
      <c r="AB245" t="s">
        <v>99</v>
      </c>
      <c r="AD245" s="25" t="s">
        <v>62</v>
      </c>
      <c r="AE245" s="30"/>
      <c r="AF245" s="22" t="s">
        <v>63</v>
      </c>
      <c r="AG245" s="22"/>
      <c r="AH245" s="30"/>
    </row>
    <row r="246" spans="1:34" x14ac:dyDescent="0.2">
      <c r="A246" s="14">
        <v>42.5</v>
      </c>
      <c r="B246" t="s">
        <v>67</v>
      </c>
      <c r="C246" t="s">
        <v>64</v>
      </c>
      <c r="E246" s="25" t="s">
        <v>62</v>
      </c>
      <c r="H246" s="25" t="s">
        <v>62</v>
      </c>
      <c r="I246" s="27"/>
      <c r="J246" s="30"/>
      <c r="K246" s="22" t="s">
        <v>62</v>
      </c>
      <c r="N246" s="25" t="s">
        <v>62</v>
      </c>
      <c r="O246" s="30"/>
      <c r="P246" s="86" t="s">
        <v>62</v>
      </c>
      <c r="R246" s="30"/>
      <c r="S246" s="85" t="s">
        <v>62</v>
      </c>
      <c r="U246" s="108" t="s">
        <v>62</v>
      </c>
      <c r="V246" s="27"/>
      <c r="W246" s="30"/>
      <c r="X246" s="22" t="s">
        <v>62</v>
      </c>
      <c r="Z246" s="30"/>
      <c r="AA246" s="22" t="s">
        <v>63</v>
      </c>
      <c r="AD246" s="25" t="s">
        <v>69</v>
      </c>
      <c r="AE246" s="30"/>
      <c r="AF246" s="22" t="s">
        <v>62</v>
      </c>
      <c r="AH246" s="30"/>
    </row>
    <row r="247" spans="1:34" x14ac:dyDescent="0.2">
      <c r="A247" s="14">
        <v>43</v>
      </c>
      <c r="B247" t="s">
        <v>67</v>
      </c>
      <c r="E247" s="25" t="s">
        <v>64</v>
      </c>
      <c r="H247" s="25" t="s">
        <v>62</v>
      </c>
      <c r="I247" s="27"/>
      <c r="J247" s="30"/>
      <c r="K247" s="22" t="s">
        <v>62</v>
      </c>
      <c r="N247" s="25" t="s">
        <v>62</v>
      </c>
      <c r="O247" s="30"/>
      <c r="P247" s="86" t="s">
        <v>63</v>
      </c>
      <c r="R247" s="30"/>
      <c r="S247" s="85" t="s">
        <v>62</v>
      </c>
      <c r="U247" s="108" t="s">
        <v>62</v>
      </c>
      <c r="V247" s="27"/>
      <c r="W247" s="30"/>
      <c r="X247" s="22" t="s">
        <v>66</v>
      </c>
      <c r="Z247" s="30"/>
      <c r="AA247" s="22" t="s">
        <v>62</v>
      </c>
      <c r="AD247" s="25" t="s">
        <v>62</v>
      </c>
      <c r="AE247" s="30"/>
      <c r="AF247" s="22" t="s">
        <v>62</v>
      </c>
      <c r="AH247" s="30"/>
    </row>
    <row r="248" spans="1:34" x14ac:dyDescent="0.2">
      <c r="A248" s="14">
        <v>43.5</v>
      </c>
      <c r="B248" t="s">
        <v>67</v>
      </c>
      <c r="C248" t="s">
        <v>64</v>
      </c>
      <c r="E248" s="25" t="s">
        <v>62</v>
      </c>
      <c r="H248" s="25" t="s">
        <v>62</v>
      </c>
      <c r="I248" s="27"/>
      <c r="J248" s="30"/>
      <c r="K248" s="22" t="s">
        <v>71</v>
      </c>
      <c r="N248" s="25" t="s">
        <v>62</v>
      </c>
      <c r="O248" s="30"/>
      <c r="P248" s="86" t="s">
        <v>63</v>
      </c>
      <c r="R248" s="30"/>
      <c r="S248" s="85" t="s">
        <v>66</v>
      </c>
      <c r="U248" s="108" t="s">
        <v>69</v>
      </c>
      <c r="V248" s="27"/>
      <c r="W248" s="30"/>
      <c r="X248" s="22" t="s">
        <v>62</v>
      </c>
      <c r="Z248" s="30"/>
      <c r="AA248" s="22" t="s">
        <v>69</v>
      </c>
      <c r="AB248" t="s">
        <v>68</v>
      </c>
      <c r="AD248" s="25" t="s">
        <v>66</v>
      </c>
      <c r="AE248" s="30"/>
      <c r="AF248" s="22" t="s">
        <v>69</v>
      </c>
      <c r="AH248" s="30"/>
    </row>
    <row r="249" spans="1:34" x14ac:dyDescent="0.2">
      <c r="A249" s="14">
        <v>44</v>
      </c>
      <c r="B249" t="s">
        <v>67</v>
      </c>
      <c r="E249" s="25" t="s">
        <v>64</v>
      </c>
      <c r="H249" s="25" t="s">
        <v>71</v>
      </c>
      <c r="I249" s="27"/>
      <c r="J249" s="30"/>
      <c r="K249" s="22" t="s">
        <v>71</v>
      </c>
      <c r="N249" s="25" t="s">
        <v>71</v>
      </c>
      <c r="O249" s="30"/>
      <c r="P249" s="86" t="s">
        <v>66</v>
      </c>
      <c r="R249" s="30"/>
      <c r="S249" s="85" t="s">
        <v>66</v>
      </c>
      <c r="U249" s="108" t="s">
        <v>66</v>
      </c>
      <c r="V249" s="27"/>
      <c r="W249" s="30"/>
      <c r="X249" s="22" t="s">
        <v>66</v>
      </c>
      <c r="Z249" s="30"/>
      <c r="AA249" s="22" t="s">
        <v>66</v>
      </c>
      <c r="AD249" s="25" t="s">
        <v>66</v>
      </c>
      <c r="AE249" s="30"/>
      <c r="AF249" s="22" t="s">
        <v>63</v>
      </c>
      <c r="AG249" t="s">
        <v>101</v>
      </c>
      <c r="AH249" s="30"/>
    </row>
    <row r="250" spans="1:34" x14ac:dyDescent="0.2">
      <c r="A250" s="14">
        <v>44.5</v>
      </c>
      <c r="B250" t="s">
        <v>64</v>
      </c>
      <c r="E250" s="25" t="s">
        <v>64</v>
      </c>
      <c r="H250" s="25" t="s">
        <v>71</v>
      </c>
      <c r="I250" s="27"/>
      <c r="J250" s="30"/>
      <c r="K250" s="22" t="s">
        <v>71</v>
      </c>
      <c r="N250" s="25" t="s">
        <v>62</v>
      </c>
      <c r="O250" s="30"/>
      <c r="P250" s="86" t="s">
        <v>62</v>
      </c>
      <c r="R250" s="30"/>
      <c r="S250" s="85" t="s">
        <v>66</v>
      </c>
      <c r="U250" s="108" t="s">
        <v>66</v>
      </c>
      <c r="V250" s="27"/>
      <c r="W250" s="30"/>
      <c r="X250" s="22" t="s">
        <v>62</v>
      </c>
      <c r="Z250" s="30"/>
      <c r="AA250" s="22" t="s">
        <v>66</v>
      </c>
      <c r="AD250" s="25" t="s">
        <v>66</v>
      </c>
      <c r="AE250" s="30"/>
      <c r="AF250" s="22" t="s">
        <v>62</v>
      </c>
      <c r="AH250" s="30"/>
    </row>
    <row r="251" spans="1:34" x14ac:dyDescent="0.2">
      <c r="A251" s="14">
        <v>45</v>
      </c>
      <c r="B251" t="s">
        <v>62</v>
      </c>
      <c r="E251" s="25" t="s">
        <v>62</v>
      </c>
      <c r="H251" s="25" t="s">
        <v>62</v>
      </c>
      <c r="I251" s="27"/>
      <c r="J251" s="30"/>
      <c r="K251" s="22" t="s">
        <v>62</v>
      </c>
      <c r="N251" s="25" t="s">
        <v>62</v>
      </c>
      <c r="O251" s="30"/>
      <c r="P251" s="86" t="s">
        <v>63</v>
      </c>
      <c r="Q251" s="36" t="s">
        <v>68</v>
      </c>
      <c r="R251" s="30"/>
      <c r="S251" s="86" t="s">
        <v>66</v>
      </c>
      <c r="U251" s="108" t="s">
        <v>62</v>
      </c>
      <c r="V251" s="27"/>
      <c r="W251" s="30"/>
      <c r="X251" s="22" t="s">
        <v>66</v>
      </c>
      <c r="Z251" s="30"/>
      <c r="AA251" s="22" t="s">
        <v>66</v>
      </c>
      <c r="AB251" t="s">
        <v>68</v>
      </c>
      <c r="AD251" s="25" t="s">
        <v>62</v>
      </c>
      <c r="AE251" s="30"/>
      <c r="AF251" s="22" t="s">
        <v>63</v>
      </c>
      <c r="AH251" s="30"/>
    </row>
    <row r="252" spans="1:34" x14ac:dyDescent="0.2">
      <c r="A252" s="14">
        <v>45.5</v>
      </c>
      <c r="B252" t="s">
        <v>67</v>
      </c>
      <c r="E252" s="25" t="s">
        <v>64</v>
      </c>
      <c r="H252" s="25" t="s">
        <v>62</v>
      </c>
      <c r="I252" s="27"/>
      <c r="J252" s="30"/>
      <c r="K252" s="22" t="s">
        <v>71</v>
      </c>
      <c r="N252" s="25" t="s">
        <v>63</v>
      </c>
      <c r="O252" s="30" t="s">
        <v>68</v>
      </c>
      <c r="P252" s="86" t="s">
        <v>68</v>
      </c>
      <c r="R252" s="30"/>
      <c r="S252" s="86" t="s">
        <v>62</v>
      </c>
      <c r="U252" s="108" t="s">
        <v>63</v>
      </c>
      <c r="V252" s="27"/>
      <c r="W252" s="30"/>
      <c r="X252" s="22" t="s">
        <v>66</v>
      </c>
      <c r="Z252" s="30"/>
      <c r="AA252" s="22" t="s">
        <v>66</v>
      </c>
      <c r="AB252" t="s">
        <v>63</v>
      </c>
      <c r="AC252" t="s">
        <v>68</v>
      </c>
      <c r="AD252" s="25" t="s">
        <v>66</v>
      </c>
      <c r="AE252" s="30"/>
      <c r="AF252" s="22" t="s">
        <v>63</v>
      </c>
      <c r="AH252" s="30"/>
    </row>
    <row r="253" spans="1:34" x14ac:dyDescent="0.2">
      <c r="A253" s="14">
        <v>46</v>
      </c>
      <c r="B253" t="s">
        <v>64</v>
      </c>
      <c r="E253" s="25" t="s">
        <v>62</v>
      </c>
      <c r="H253" s="25" t="s">
        <v>62</v>
      </c>
      <c r="I253" s="27"/>
      <c r="J253" s="30"/>
      <c r="K253" s="22" t="s">
        <v>71</v>
      </c>
      <c r="L253" t="s">
        <v>66</v>
      </c>
      <c r="N253" s="25" t="s">
        <v>66</v>
      </c>
      <c r="O253" s="30"/>
      <c r="P253" s="86" t="s">
        <v>68</v>
      </c>
      <c r="R253" s="30"/>
      <c r="S253" s="86" t="s">
        <v>62</v>
      </c>
      <c r="U253" s="108" t="s">
        <v>63</v>
      </c>
      <c r="V253" s="27"/>
      <c r="W253" s="30"/>
      <c r="X253" s="22" t="s">
        <v>71</v>
      </c>
      <c r="Z253" s="30"/>
      <c r="AA253" s="22" t="s">
        <v>66</v>
      </c>
      <c r="AB253" t="s">
        <v>68</v>
      </c>
      <c r="AD253" s="25" t="s">
        <v>63</v>
      </c>
      <c r="AE253" s="30"/>
      <c r="AF253" s="22" t="s">
        <v>63</v>
      </c>
      <c r="AG253" s="22" t="s">
        <v>101</v>
      </c>
      <c r="AH253" s="30"/>
    </row>
    <row r="254" spans="1:34" x14ac:dyDescent="0.2">
      <c r="A254" s="14">
        <v>46.5</v>
      </c>
      <c r="B254" t="s">
        <v>67</v>
      </c>
      <c r="E254" s="25" t="s">
        <v>62</v>
      </c>
      <c r="H254" s="25" t="s">
        <v>62</v>
      </c>
      <c r="I254" s="27"/>
      <c r="J254" s="30"/>
      <c r="K254" s="22" t="s">
        <v>71</v>
      </c>
      <c r="N254" s="25" t="s">
        <v>63</v>
      </c>
      <c r="O254" s="30"/>
      <c r="P254" s="86" t="s">
        <v>63</v>
      </c>
      <c r="Q254" s="36" t="s">
        <v>66</v>
      </c>
      <c r="R254" s="89" t="s">
        <v>68</v>
      </c>
      <c r="S254" s="85" t="s">
        <v>66</v>
      </c>
      <c r="U254" s="108" t="s">
        <v>66</v>
      </c>
      <c r="V254" s="27"/>
      <c r="W254" s="30"/>
      <c r="X254" s="22" t="s">
        <v>66</v>
      </c>
      <c r="Z254" s="30"/>
      <c r="AA254" s="22" t="s">
        <v>66</v>
      </c>
      <c r="AD254" s="25" t="s">
        <v>66</v>
      </c>
      <c r="AE254" s="30"/>
      <c r="AF254" s="22" t="s">
        <v>63</v>
      </c>
      <c r="AH254" s="30"/>
    </row>
    <row r="255" spans="1:34" x14ac:dyDescent="0.2">
      <c r="A255" s="14">
        <v>47</v>
      </c>
      <c r="B255" t="s">
        <v>67</v>
      </c>
      <c r="C255" t="s">
        <v>64</v>
      </c>
      <c r="E255" s="25" t="s">
        <v>64</v>
      </c>
      <c r="H255" s="25" t="s">
        <v>62</v>
      </c>
      <c r="I255" s="27"/>
      <c r="J255" s="30"/>
      <c r="K255" s="22" t="s">
        <v>71</v>
      </c>
      <c r="N255" s="25" t="s">
        <v>66</v>
      </c>
      <c r="O255" s="30"/>
      <c r="P255" s="86" t="s">
        <v>63</v>
      </c>
      <c r="Q255" s="36" t="s">
        <v>66</v>
      </c>
      <c r="R255" s="30"/>
      <c r="S255" s="86" t="s">
        <v>66</v>
      </c>
      <c r="U255" s="108" t="s">
        <v>63</v>
      </c>
      <c r="V255" s="27"/>
      <c r="W255" s="30"/>
      <c r="X255" s="22" t="s">
        <v>62</v>
      </c>
      <c r="Z255" s="30"/>
      <c r="AA255" s="22" t="s">
        <v>62</v>
      </c>
      <c r="AD255" s="25" t="s">
        <v>101</v>
      </c>
      <c r="AE255" s="30"/>
      <c r="AF255" s="22" t="s">
        <v>62</v>
      </c>
      <c r="AH255" s="30"/>
    </row>
    <row r="256" spans="1:34" x14ac:dyDescent="0.2">
      <c r="A256" s="14">
        <v>47.5</v>
      </c>
      <c r="B256" t="s">
        <v>62</v>
      </c>
      <c r="E256" s="25" t="s">
        <v>62</v>
      </c>
      <c r="H256" s="25" t="s">
        <v>62</v>
      </c>
      <c r="I256" s="27"/>
      <c r="J256" s="30"/>
      <c r="K256" s="22" t="s">
        <v>66</v>
      </c>
      <c r="L256" t="s">
        <v>63</v>
      </c>
      <c r="N256" s="25" t="s">
        <v>66</v>
      </c>
      <c r="O256" s="30"/>
      <c r="P256" s="86" t="s">
        <v>62</v>
      </c>
      <c r="R256" s="30"/>
      <c r="S256" s="86" t="s">
        <v>66</v>
      </c>
      <c r="U256" s="108" t="s">
        <v>68</v>
      </c>
      <c r="V256" s="110" t="s">
        <v>66</v>
      </c>
      <c r="W256" s="30"/>
      <c r="X256" s="22" t="s">
        <v>66</v>
      </c>
      <c r="Z256" s="30"/>
      <c r="AA256" s="22" t="s">
        <v>66</v>
      </c>
      <c r="AD256" s="25" t="s">
        <v>62</v>
      </c>
      <c r="AE256" s="30"/>
      <c r="AF256" s="22" t="s">
        <v>62</v>
      </c>
      <c r="AH256" s="30"/>
    </row>
    <row r="257" spans="1:34" x14ac:dyDescent="0.2">
      <c r="A257" s="14">
        <v>48</v>
      </c>
      <c r="B257" t="s">
        <v>67</v>
      </c>
      <c r="E257" s="25" t="s">
        <v>63</v>
      </c>
      <c r="H257" s="25" t="s">
        <v>62</v>
      </c>
      <c r="I257" s="27"/>
      <c r="J257" s="30"/>
      <c r="K257" s="22" t="s">
        <v>66</v>
      </c>
      <c r="N257" s="25" t="s">
        <v>63</v>
      </c>
      <c r="O257" s="30"/>
      <c r="P257" s="86" t="s">
        <v>63</v>
      </c>
      <c r="Q257" s="36" t="s">
        <v>66</v>
      </c>
      <c r="R257" s="30"/>
      <c r="S257" s="86" t="s">
        <v>66</v>
      </c>
      <c r="T257" s="86" t="s">
        <v>68</v>
      </c>
      <c r="U257" s="112" t="s">
        <v>63</v>
      </c>
      <c r="V257" s="86" t="s">
        <v>66</v>
      </c>
      <c r="W257" s="30"/>
      <c r="X257" s="22" t="s">
        <v>66</v>
      </c>
      <c r="Y257" s="22" t="s">
        <v>68</v>
      </c>
      <c r="Z257" s="30"/>
      <c r="AA257" s="22" t="s">
        <v>66</v>
      </c>
      <c r="AD257" s="25" t="s">
        <v>62</v>
      </c>
      <c r="AE257" s="30"/>
      <c r="AF257" s="22" t="s">
        <v>62</v>
      </c>
      <c r="AH257" s="30"/>
    </row>
    <row r="258" spans="1:34" x14ac:dyDescent="0.2">
      <c r="A258" s="14">
        <v>48.5</v>
      </c>
      <c r="B258" t="s">
        <v>67</v>
      </c>
      <c r="C258" t="s">
        <v>64</v>
      </c>
      <c r="E258" s="25" t="s">
        <v>64</v>
      </c>
      <c r="H258" s="25" t="s">
        <v>62</v>
      </c>
      <c r="I258" s="27"/>
      <c r="J258" s="30"/>
      <c r="K258" s="22" t="s">
        <v>62</v>
      </c>
      <c r="N258" s="25" t="s">
        <v>66</v>
      </c>
      <c r="O258" s="30"/>
      <c r="P258" s="86" t="s">
        <v>63</v>
      </c>
      <c r="Q258" s="36" t="s">
        <v>66</v>
      </c>
      <c r="R258" s="30"/>
      <c r="S258" s="86" t="s">
        <v>66</v>
      </c>
      <c r="U258" s="112" t="s">
        <v>63</v>
      </c>
      <c r="V258" s="86" t="s">
        <v>66</v>
      </c>
      <c r="W258" s="30"/>
      <c r="X258" s="22" t="s">
        <v>66</v>
      </c>
      <c r="Z258" s="30"/>
      <c r="AA258" s="22" t="s">
        <v>66</v>
      </c>
      <c r="AD258" s="25" t="s">
        <v>62</v>
      </c>
      <c r="AE258" s="30"/>
      <c r="AF258" s="22" t="s">
        <v>63</v>
      </c>
      <c r="AG258" t="s">
        <v>207</v>
      </c>
      <c r="AH258" s="30"/>
    </row>
    <row r="259" spans="1:34" x14ac:dyDescent="0.2">
      <c r="A259" s="14">
        <v>49</v>
      </c>
      <c r="B259" t="s">
        <v>64</v>
      </c>
      <c r="E259" s="25" t="s">
        <v>62</v>
      </c>
      <c r="H259" s="25" t="s">
        <v>62</v>
      </c>
      <c r="I259" s="27"/>
      <c r="J259" s="30"/>
      <c r="K259" s="22" t="s">
        <v>66</v>
      </c>
      <c r="N259" s="25" t="s">
        <v>69</v>
      </c>
      <c r="O259" s="30"/>
      <c r="P259" s="86" t="s">
        <v>63</v>
      </c>
      <c r="Q259" s="36" t="s">
        <v>66</v>
      </c>
      <c r="R259" s="30"/>
      <c r="S259" s="86" t="s">
        <v>66</v>
      </c>
      <c r="U259" s="112" t="s">
        <v>66</v>
      </c>
      <c r="V259" s="27"/>
      <c r="W259" s="30"/>
      <c r="X259" s="22" t="s">
        <v>62</v>
      </c>
      <c r="Z259" s="30"/>
      <c r="AA259" s="22" t="s">
        <v>66</v>
      </c>
      <c r="AD259" s="25" t="s">
        <v>62</v>
      </c>
      <c r="AE259" s="30"/>
      <c r="AF259" s="22" t="s">
        <v>63</v>
      </c>
      <c r="AH259" s="30"/>
    </row>
    <row r="260" spans="1:34" x14ac:dyDescent="0.2">
      <c r="A260" s="14">
        <v>49.5</v>
      </c>
      <c r="B260" t="s">
        <v>67</v>
      </c>
      <c r="E260" s="25" t="s">
        <v>64</v>
      </c>
      <c r="H260" s="25" t="s">
        <v>62</v>
      </c>
      <c r="I260" s="27"/>
      <c r="J260" s="30"/>
      <c r="K260" s="22" t="s">
        <v>71</v>
      </c>
      <c r="N260" s="25" t="s">
        <v>66</v>
      </c>
      <c r="O260" s="30"/>
      <c r="P260" s="86" t="s">
        <v>63</v>
      </c>
      <c r="Q260" s="36" t="s">
        <v>66</v>
      </c>
      <c r="R260" s="30"/>
      <c r="S260" s="86" t="s">
        <v>66</v>
      </c>
      <c r="U260" s="112" t="s">
        <v>66</v>
      </c>
      <c r="V260" s="27"/>
      <c r="W260" s="30"/>
      <c r="X260" s="22" t="s">
        <v>66</v>
      </c>
      <c r="Z260" s="30"/>
      <c r="AA260" s="22" t="s">
        <v>62</v>
      </c>
      <c r="AD260" s="25" t="s">
        <v>62</v>
      </c>
      <c r="AE260" s="30"/>
      <c r="AF260" s="22" t="s">
        <v>66</v>
      </c>
      <c r="AG260" t="s">
        <v>63</v>
      </c>
      <c r="AH260" s="30"/>
    </row>
    <row r="261" spans="1:34" x14ac:dyDescent="0.2">
      <c r="A261" s="14">
        <v>50</v>
      </c>
      <c r="B261" t="s">
        <v>64</v>
      </c>
      <c r="E261" s="25" t="s">
        <v>64</v>
      </c>
      <c r="H261" s="25" t="s">
        <v>71</v>
      </c>
      <c r="I261" s="27"/>
      <c r="J261" s="30"/>
      <c r="K261" s="22" t="s">
        <v>62</v>
      </c>
      <c r="N261" s="25" t="s">
        <v>66</v>
      </c>
      <c r="O261" s="30"/>
      <c r="P261" s="86" t="s">
        <v>63</v>
      </c>
      <c r="R261" s="30"/>
      <c r="S261" s="86" t="s">
        <v>66</v>
      </c>
      <c r="U261" s="108" t="s">
        <v>63</v>
      </c>
      <c r="V261" s="110" t="s">
        <v>68</v>
      </c>
      <c r="W261" s="89" t="s">
        <v>66</v>
      </c>
      <c r="X261" s="85" t="s">
        <v>66</v>
      </c>
      <c r="Z261" s="30"/>
      <c r="AA261" s="22" t="s">
        <v>66</v>
      </c>
      <c r="AD261" s="25" t="s">
        <v>62</v>
      </c>
      <c r="AE261" s="30"/>
      <c r="AF261" s="22" t="s">
        <v>62</v>
      </c>
      <c r="AH261" s="30"/>
    </row>
    <row r="262" spans="1:34" x14ac:dyDescent="0.2">
      <c r="A262" s="14">
        <v>50.5</v>
      </c>
      <c r="B262" t="s">
        <v>67</v>
      </c>
      <c r="C262" t="s">
        <v>64</v>
      </c>
      <c r="E262" s="25" t="s">
        <v>64</v>
      </c>
      <c r="H262" s="25" t="s">
        <v>71</v>
      </c>
      <c r="I262" s="27"/>
      <c r="J262" s="30"/>
      <c r="K262" s="22" t="s">
        <v>71</v>
      </c>
      <c r="L262" t="s">
        <v>63</v>
      </c>
      <c r="M262" t="s">
        <v>66</v>
      </c>
      <c r="N262" s="25" t="s">
        <v>66</v>
      </c>
      <c r="O262" s="30" t="s">
        <v>63</v>
      </c>
      <c r="P262" s="86" t="s">
        <v>63</v>
      </c>
      <c r="Q262" s="86" t="s">
        <v>68</v>
      </c>
      <c r="R262" s="30"/>
      <c r="S262" s="86" t="s">
        <v>66</v>
      </c>
      <c r="U262" s="112" t="s">
        <v>66</v>
      </c>
      <c r="V262" s="27"/>
      <c r="W262" s="30"/>
      <c r="X262" s="85" t="s">
        <v>66</v>
      </c>
      <c r="Z262" s="30"/>
      <c r="AA262" s="22" t="s">
        <v>66</v>
      </c>
      <c r="AD262" s="25" t="s">
        <v>62</v>
      </c>
      <c r="AE262" s="30"/>
      <c r="AF262" s="22" t="s">
        <v>63</v>
      </c>
      <c r="AH262" s="30"/>
    </row>
    <row r="263" spans="1:34" x14ac:dyDescent="0.2">
      <c r="A263" s="14">
        <v>51</v>
      </c>
      <c r="B263" t="s">
        <v>67</v>
      </c>
      <c r="C263" t="s">
        <v>64</v>
      </c>
      <c r="D263" t="s">
        <v>69</v>
      </c>
      <c r="E263" s="25" t="s">
        <v>64</v>
      </c>
      <c r="F263" s="22" t="s">
        <v>65</v>
      </c>
      <c r="H263" s="25" t="s">
        <v>71</v>
      </c>
      <c r="I263" s="27" t="s">
        <v>69</v>
      </c>
      <c r="J263" s="30"/>
      <c r="K263" s="22" t="s">
        <v>71</v>
      </c>
      <c r="L263" s="22" t="s">
        <v>69</v>
      </c>
      <c r="N263" s="25" t="s">
        <v>69</v>
      </c>
      <c r="O263" s="30"/>
      <c r="P263" s="86" t="s">
        <v>63</v>
      </c>
      <c r="Q263" s="86" t="s">
        <v>66</v>
      </c>
      <c r="R263" s="30"/>
      <c r="S263" s="86" t="s">
        <v>62</v>
      </c>
      <c r="U263" s="112" t="s">
        <v>69</v>
      </c>
      <c r="V263" s="86" t="s">
        <v>66</v>
      </c>
      <c r="W263" s="30"/>
      <c r="X263" s="86" t="s">
        <v>66</v>
      </c>
      <c r="Z263" s="30"/>
      <c r="AA263" s="22" t="s">
        <v>66</v>
      </c>
      <c r="AD263" s="25" t="s">
        <v>63</v>
      </c>
      <c r="AE263" s="30"/>
      <c r="AF263" s="22" t="s">
        <v>63</v>
      </c>
      <c r="AH263" s="30"/>
    </row>
    <row r="264" spans="1:34" x14ac:dyDescent="0.2">
      <c r="A264" s="14">
        <v>51.5</v>
      </c>
      <c r="B264" t="s">
        <v>67</v>
      </c>
      <c r="C264" t="s">
        <v>64</v>
      </c>
      <c r="E264" s="25" t="s">
        <v>64</v>
      </c>
      <c r="H264" s="25" t="s">
        <v>71</v>
      </c>
      <c r="I264" s="27"/>
      <c r="J264" s="30"/>
      <c r="K264" s="22" t="s">
        <v>62</v>
      </c>
      <c r="N264" s="25" t="s">
        <v>66</v>
      </c>
      <c r="O264" s="30"/>
      <c r="P264" s="86" t="s">
        <v>63</v>
      </c>
      <c r="Q264" s="86" t="s">
        <v>66</v>
      </c>
      <c r="R264" s="30"/>
      <c r="S264" s="86" t="s">
        <v>62</v>
      </c>
      <c r="U264" s="112" t="s">
        <v>66</v>
      </c>
      <c r="V264" s="27"/>
      <c r="W264" s="30"/>
      <c r="X264" s="86" t="s">
        <v>66</v>
      </c>
      <c r="Z264" s="30"/>
      <c r="AA264" s="22" t="s">
        <v>66</v>
      </c>
      <c r="AD264" s="25" t="s">
        <v>62</v>
      </c>
      <c r="AE264" s="30"/>
      <c r="AF264" s="22" t="s">
        <v>63</v>
      </c>
      <c r="AH264" s="30"/>
    </row>
    <row r="265" spans="1:34" x14ac:dyDescent="0.2">
      <c r="A265" s="14">
        <v>52</v>
      </c>
      <c r="B265" t="s">
        <v>67</v>
      </c>
      <c r="C265" t="s">
        <v>66</v>
      </c>
      <c r="E265" s="25" t="s">
        <v>64</v>
      </c>
      <c r="H265" s="25" t="s">
        <v>71</v>
      </c>
      <c r="I265" s="27" t="s">
        <v>65</v>
      </c>
      <c r="J265" s="30"/>
      <c r="K265" s="22" t="s">
        <v>71</v>
      </c>
      <c r="L265" s="22" t="s">
        <v>69</v>
      </c>
      <c r="M265" s="22" t="s">
        <v>66</v>
      </c>
      <c r="N265" s="48" t="s">
        <v>68</v>
      </c>
      <c r="O265" s="30"/>
      <c r="P265" s="86" t="s">
        <v>63</v>
      </c>
      <c r="R265" s="30"/>
      <c r="S265" s="86" t="s">
        <v>62</v>
      </c>
      <c r="U265" s="112" t="s">
        <v>207</v>
      </c>
      <c r="V265" s="27"/>
      <c r="W265" s="30"/>
      <c r="X265" s="86" t="s">
        <v>63</v>
      </c>
      <c r="Z265" s="30"/>
      <c r="AA265" s="22" t="s">
        <v>66</v>
      </c>
      <c r="AD265" s="25" t="s">
        <v>207</v>
      </c>
      <c r="AE265" s="30"/>
      <c r="AF265" s="22" t="s">
        <v>207</v>
      </c>
      <c r="AH265" s="30"/>
    </row>
    <row r="266" spans="1:34" x14ac:dyDescent="0.2">
      <c r="A266" s="14">
        <v>52.5</v>
      </c>
      <c r="B266" t="s">
        <v>67</v>
      </c>
      <c r="C266" t="s">
        <v>64</v>
      </c>
      <c r="E266" s="25" t="s">
        <v>64</v>
      </c>
      <c r="H266" s="25" t="s">
        <v>62</v>
      </c>
      <c r="I266" s="27"/>
      <c r="J266" s="30"/>
      <c r="K266" s="22" t="s">
        <v>62</v>
      </c>
      <c r="N266" s="48" t="s">
        <v>62</v>
      </c>
      <c r="O266" s="30"/>
      <c r="P266" s="86" t="s">
        <v>63</v>
      </c>
      <c r="R266" s="30"/>
      <c r="S266" s="86" t="s">
        <v>62</v>
      </c>
      <c r="U266" s="112" t="s">
        <v>63</v>
      </c>
      <c r="V266" s="27"/>
      <c r="W266" s="30"/>
      <c r="X266" s="86" t="s">
        <v>69</v>
      </c>
      <c r="Z266" s="30"/>
      <c r="AA266" s="22" t="s">
        <v>66</v>
      </c>
      <c r="AB266" t="s">
        <v>63</v>
      </c>
      <c r="AD266" s="25" t="s">
        <v>62</v>
      </c>
      <c r="AE266" s="30"/>
      <c r="AF266" s="22" t="s">
        <v>69</v>
      </c>
      <c r="AG266" s="22" t="s">
        <v>68</v>
      </c>
      <c r="AH266" s="30" t="s">
        <v>66</v>
      </c>
    </row>
    <row r="267" spans="1:34" x14ac:dyDescent="0.2">
      <c r="A267" s="14">
        <v>53</v>
      </c>
      <c r="B267" t="s">
        <v>67</v>
      </c>
      <c r="C267" t="s">
        <v>64</v>
      </c>
      <c r="E267" s="25" t="s">
        <v>65</v>
      </c>
      <c r="H267" s="25" t="s">
        <v>62</v>
      </c>
      <c r="I267" s="27"/>
      <c r="J267" s="30"/>
      <c r="K267" s="22" t="s">
        <v>62</v>
      </c>
      <c r="N267" s="48" t="s">
        <v>66</v>
      </c>
      <c r="O267" s="30" t="s">
        <v>63</v>
      </c>
      <c r="P267" s="86" t="s">
        <v>63</v>
      </c>
      <c r="R267" s="30"/>
      <c r="S267" s="86" t="s">
        <v>66</v>
      </c>
      <c r="U267" s="112" t="s">
        <v>63</v>
      </c>
      <c r="V267" s="110" t="s">
        <v>66</v>
      </c>
      <c r="W267" s="30"/>
      <c r="X267" s="86" t="s">
        <v>63</v>
      </c>
      <c r="Z267" s="30"/>
      <c r="AA267" s="22" t="s">
        <v>66</v>
      </c>
      <c r="AD267" s="25" t="s">
        <v>62</v>
      </c>
      <c r="AE267" s="30"/>
      <c r="AF267" s="22" t="s">
        <v>69</v>
      </c>
      <c r="AH267" s="30"/>
    </row>
    <row r="268" spans="1:34" x14ac:dyDescent="0.2">
      <c r="A268" s="14">
        <v>53.5</v>
      </c>
      <c r="B268" t="s">
        <v>67</v>
      </c>
      <c r="C268" t="s">
        <v>64</v>
      </c>
      <c r="E268" s="25" t="s">
        <v>62</v>
      </c>
      <c r="H268" s="25" t="s">
        <v>62</v>
      </c>
      <c r="I268" s="27"/>
      <c r="J268" s="30"/>
      <c r="K268" s="22" t="s">
        <v>62</v>
      </c>
      <c r="N268" s="48" t="s">
        <v>66</v>
      </c>
      <c r="O268" s="30"/>
      <c r="P268" s="86" t="s">
        <v>63</v>
      </c>
      <c r="R268" s="30"/>
      <c r="S268" s="86" t="s">
        <v>66</v>
      </c>
      <c r="U268" s="112" t="s">
        <v>63</v>
      </c>
      <c r="V268" s="110" t="s">
        <v>66</v>
      </c>
      <c r="W268" s="30"/>
      <c r="X268" s="86" t="s">
        <v>66</v>
      </c>
      <c r="Z268" s="30"/>
      <c r="AA268" s="22" t="s">
        <v>66</v>
      </c>
      <c r="AD268" s="25" t="s">
        <v>63</v>
      </c>
      <c r="AE268" s="30"/>
      <c r="AF268" s="22" t="s">
        <v>62</v>
      </c>
      <c r="AH268" s="30"/>
    </row>
    <row r="269" spans="1:34" x14ac:dyDescent="0.2">
      <c r="A269" s="14">
        <v>54</v>
      </c>
      <c r="B269" t="s">
        <v>67</v>
      </c>
      <c r="C269" t="s">
        <v>64</v>
      </c>
      <c r="E269" s="25" t="s">
        <v>71</v>
      </c>
      <c r="H269" s="25" t="s">
        <v>62</v>
      </c>
      <c r="I269" s="27"/>
      <c r="J269" s="30"/>
      <c r="K269" s="22" t="s">
        <v>71</v>
      </c>
      <c r="L269" t="s">
        <v>66</v>
      </c>
      <c r="N269" s="48" t="s">
        <v>62</v>
      </c>
      <c r="O269" s="30"/>
      <c r="P269" s="86" t="s">
        <v>63</v>
      </c>
      <c r="R269" s="30"/>
      <c r="S269" s="86" t="s">
        <v>62</v>
      </c>
      <c r="U269" s="112" t="s">
        <v>63</v>
      </c>
      <c r="V269" s="27"/>
      <c r="W269" s="30"/>
      <c r="X269" s="86" t="s">
        <v>66</v>
      </c>
      <c r="Y269" t="s">
        <v>63</v>
      </c>
      <c r="Z269" s="30"/>
      <c r="AA269" s="22" t="s">
        <v>66</v>
      </c>
      <c r="AB269" s="22" t="s">
        <v>63</v>
      </c>
      <c r="AD269" s="25" t="s">
        <v>63</v>
      </c>
      <c r="AE269" s="30"/>
      <c r="AF269" s="22" t="s">
        <v>63</v>
      </c>
      <c r="AH269" s="30"/>
    </row>
    <row r="270" spans="1:34" x14ac:dyDescent="0.2">
      <c r="A270" s="14">
        <v>54.5</v>
      </c>
      <c r="B270" t="s">
        <v>67</v>
      </c>
      <c r="C270" t="s">
        <v>64</v>
      </c>
      <c r="E270" s="25" t="s">
        <v>64</v>
      </c>
      <c r="H270" s="25" t="s">
        <v>62</v>
      </c>
      <c r="I270" s="27"/>
      <c r="J270" s="30"/>
      <c r="K270" s="22" t="s">
        <v>62</v>
      </c>
      <c r="N270" s="48" t="s">
        <v>71</v>
      </c>
      <c r="O270" s="30"/>
      <c r="P270" s="86" t="s">
        <v>63</v>
      </c>
      <c r="Q270" s="36" t="s">
        <v>68</v>
      </c>
      <c r="R270" s="30"/>
      <c r="S270" s="86" t="s">
        <v>62</v>
      </c>
      <c r="U270" s="112" t="s">
        <v>63</v>
      </c>
      <c r="V270" s="27"/>
      <c r="W270" s="30"/>
      <c r="X270" s="86" t="s">
        <v>62</v>
      </c>
      <c r="Z270" s="30"/>
      <c r="AA270" s="22" t="s">
        <v>62</v>
      </c>
      <c r="AD270" s="25" t="s">
        <v>63</v>
      </c>
      <c r="AE270" s="30"/>
      <c r="AF270" s="22" t="s">
        <v>62</v>
      </c>
      <c r="AH270" s="30"/>
    </row>
    <row r="271" spans="1:34" x14ac:dyDescent="0.2">
      <c r="A271" s="14">
        <v>55</v>
      </c>
      <c r="B271" t="s">
        <v>67</v>
      </c>
      <c r="E271" s="25" t="s">
        <v>64</v>
      </c>
      <c r="H271" s="25" t="s">
        <v>62</v>
      </c>
      <c r="I271" s="27"/>
      <c r="J271" s="30"/>
      <c r="K271" s="22" t="s">
        <v>66</v>
      </c>
      <c r="N271" s="48" t="s">
        <v>66</v>
      </c>
      <c r="O271" s="30"/>
      <c r="P271" s="86" t="s">
        <v>63</v>
      </c>
      <c r="Q271" s="36" t="s">
        <v>66</v>
      </c>
      <c r="R271" s="30"/>
      <c r="S271" s="86" t="s">
        <v>62</v>
      </c>
      <c r="U271" s="112" t="s">
        <v>63</v>
      </c>
      <c r="V271" s="27"/>
      <c r="W271" s="30"/>
      <c r="X271" s="86" t="s">
        <v>62</v>
      </c>
      <c r="Z271" s="30"/>
      <c r="AA271" s="22" t="s">
        <v>62</v>
      </c>
      <c r="AD271" s="25" t="s">
        <v>66</v>
      </c>
      <c r="AE271" s="30"/>
      <c r="AF271" s="22" t="s">
        <v>62</v>
      </c>
      <c r="AH271" s="30"/>
    </row>
    <row r="272" spans="1:34" x14ac:dyDescent="0.2">
      <c r="A272" s="14">
        <v>55.5</v>
      </c>
      <c r="B272" t="s">
        <v>67</v>
      </c>
      <c r="E272" s="25" t="s">
        <v>62</v>
      </c>
      <c r="H272" s="25" t="s">
        <v>68</v>
      </c>
      <c r="I272" s="27"/>
      <c r="J272" s="30"/>
      <c r="K272" s="22" t="s">
        <v>65</v>
      </c>
      <c r="N272" s="48" t="s">
        <v>63</v>
      </c>
      <c r="O272" s="30" t="s">
        <v>68</v>
      </c>
      <c r="P272" s="86" t="s">
        <v>63</v>
      </c>
      <c r="R272" s="30"/>
      <c r="S272" s="86" t="s">
        <v>62</v>
      </c>
      <c r="U272" s="112" t="s">
        <v>63</v>
      </c>
      <c r="V272" s="110" t="s">
        <v>66</v>
      </c>
      <c r="W272" s="30"/>
      <c r="X272" s="86" t="s">
        <v>62</v>
      </c>
      <c r="Z272" s="30"/>
      <c r="AA272" s="22" t="s">
        <v>63</v>
      </c>
      <c r="AD272" s="25" t="s">
        <v>62</v>
      </c>
      <c r="AE272" s="30"/>
      <c r="AF272" s="22" t="s">
        <v>63</v>
      </c>
      <c r="AH272" s="30"/>
    </row>
    <row r="273" spans="1:34" x14ac:dyDescent="0.2">
      <c r="A273" s="14">
        <v>56</v>
      </c>
      <c r="B273" t="s">
        <v>67</v>
      </c>
      <c r="E273" s="25" t="s">
        <v>64</v>
      </c>
      <c r="H273" s="25" t="s">
        <v>71</v>
      </c>
      <c r="I273" s="27"/>
      <c r="J273" s="30"/>
      <c r="K273" s="22" t="s">
        <v>62</v>
      </c>
      <c r="N273" s="48" t="s">
        <v>66</v>
      </c>
      <c r="O273" s="30"/>
      <c r="P273" s="86" t="s">
        <v>63</v>
      </c>
      <c r="Q273" s="36" t="s">
        <v>68</v>
      </c>
      <c r="R273" s="30"/>
      <c r="S273" s="86" t="s">
        <v>66</v>
      </c>
      <c r="T273" s="86" t="s">
        <v>68</v>
      </c>
      <c r="U273" s="112" t="s">
        <v>63</v>
      </c>
      <c r="V273" s="86" t="s">
        <v>66</v>
      </c>
      <c r="W273" s="30"/>
      <c r="X273" s="86" t="s">
        <v>66</v>
      </c>
      <c r="Z273" s="30"/>
      <c r="AA273" s="22" t="s">
        <v>62</v>
      </c>
      <c r="AD273" s="25" t="s">
        <v>62</v>
      </c>
      <c r="AE273" s="30"/>
      <c r="AF273" s="22" t="s">
        <v>63</v>
      </c>
      <c r="AH273" s="30"/>
    </row>
    <row r="274" spans="1:34" x14ac:dyDescent="0.2">
      <c r="A274" s="14">
        <v>56.5</v>
      </c>
      <c r="B274" t="s">
        <v>64</v>
      </c>
      <c r="E274" s="25" t="s">
        <v>64</v>
      </c>
      <c r="H274" s="25" t="s">
        <v>62</v>
      </c>
      <c r="I274" s="27"/>
      <c r="J274" s="30"/>
      <c r="K274" s="22" t="s">
        <v>71</v>
      </c>
      <c r="L274" t="s">
        <v>66</v>
      </c>
      <c r="N274" s="48" t="s">
        <v>66</v>
      </c>
      <c r="O274" s="30"/>
      <c r="P274" s="86" t="s">
        <v>63</v>
      </c>
      <c r="Q274" s="36" t="s">
        <v>66</v>
      </c>
      <c r="R274" s="30"/>
      <c r="S274" s="86" t="s">
        <v>66</v>
      </c>
      <c r="U274" s="112" t="s">
        <v>63</v>
      </c>
      <c r="V274" s="86" t="s">
        <v>66</v>
      </c>
      <c r="W274" s="30"/>
      <c r="X274" s="86" t="s">
        <v>62</v>
      </c>
      <c r="Z274" s="30"/>
      <c r="AA274" s="22" t="s">
        <v>66</v>
      </c>
      <c r="AD274" s="25" t="s">
        <v>63</v>
      </c>
      <c r="AE274" s="30"/>
      <c r="AF274" s="22" t="s">
        <v>63</v>
      </c>
      <c r="AH274" s="30"/>
    </row>
    <row r="275" spans="1:34" x14ac:dyDescent="0.2">
      <c r="A275" s="14">
        <v>57</v>
      </c>
      <c r="B275" t="s">
        <v>67</v>
      </c>
      <c r="C275" t="s">
        <v>64</v>
      </c>
      <c r="E275" s="25" t="s">
        <v>64</v>
      </c>
      <c r="H275" s="25" t="s">
        <v>62</v>
      </c>
      <c r="I275" s="27"/>
      <c r="J275" s="30"/>
      <c r="K275" s="22" t="s">
        <v>62</v>
      </c>
      <c r="N275" s="48" t="s">
        <v>66</v>
      </c>
      <c r="O275" s="30"/>
      <c r="P275" s="86" t="s">
        <v>62</v>
      </c>
      <c r="R275" s="30"/>
      <c r="S275" s="86" t="s">
        <v>62</v>
      </c>
      <c r="U275" s="112" t="s">
        <v>66</v>
      </c>
      <c r="V275" s="27"/>
      <c r="W275" s="30"/>
      <c r="X275" s="86" t="s">
        <v>62</v>
      </c>
      <c r="Z275" s="30"/>
      <c r="AA275" s="22" t="s">
        <v>62</v>
      </c>
      <c r="AD275" s="25" t="s">
        <v>62</v>
      </c>
      <c r="AE275" s="30"/>
      <c r="AF275" s="22" t="s">
        <v>62</v>
      </c>
      <c r="AH275" s="30"/>
    </row>
    <row r="276" spans="1:34" x14ac:dyDescent="0.2">
      <c r="A276" s="14">
        <v>57.5</v>
      </c>
      <c r="B276" t="s">
        <v>67</v>
      </c>
      <c r="E276" s="25" t="s">
        <v>64</v>
      </c>
      <c r="H276" s="25" t="s">
        <v>71</v>
      </c>
      <c r="I276" s="27" t="s">
        <v>66</v>
      </c>
      <c r="J276" s="30"/>
      <c r="K276" s="22" t="s">
        <v>71</v>
      </c>
      <c r="L276" s="22" t="s">
        <v>66</v>
      </c>
      <c r="N276" s="48" t="s">
        <v>66</v>
      </c>
      <c r="O276" s="30"/>
      <c r="P276" s="86" t="s">
        <v>66</v>
      </c>
      <c r="Q276" s="86" t="s">
        <v>63</v>
      </c>
      <c r="R276" s="30"/>
      <c r="S276" s="86" t="s">
        <v>66</v>
      </c>
      <c r="U276" s="112" t="s">
        <v>63</v>
      </c>
      <c r="V276" s="27"/>
      <c r="W276" s="30"/>
      <c r="X276" s="86" t="s">
        <v>62</v>
      </c>
      <c r="Z276" s="30"/>
      <c r="AA276" s="22" t="s">
        <v>63</v>
      </c>
      <c r="AD276" s="25" t="s">
        <v>62</v>
      </c>
      <c r="AE276" s="30"/>
      <c r="AF276" s="22" t="s">
        <v>66</v>
      </c>
      <c r="AH276" s="30"/>
    </row>
    <row r="277" spans="1:34" x14ac:dyDescent="0.2">
      <c r="A277" s="14">
        <v>58</v>
      </c>
      <c r="B277" t="s">
        <v>62</v>
      </c>
      <c r="E277" s="25" t="s">
        <v>71</v>
      </c>
      <c r="H277" s="25" t="s">
        <v>71</v>
      </c>
      <c r="I277" s="27"/>
      <c r="J277" s="30"/>
      <c r="K277" s="22" t="s">
        <v>62</v>
      </c>
      <c r="N277" s="48" t="s">
        <v>62</v>
      </c>
      <c r="O277" s="30"/>
      <c r="P277" s="86" t="s">
        <v>66</v>
      </c>
      <c r="R277" s="30"/>
      <c r="S277" s="86" t="s">
        <v>62</v>
      </c>
      <c r="U277" s="112" t="s">
        <v>66</v>
      </c>
      <c r="V277" s="27"/>
      <c r="W277" s="30"/>
      <c r="X277" s="86" t="s">
        <v>62</v>
      </c>
      <c r="Z277" s="30"/>
      <c r="AA277" s="22" t="s">
        <v>62</v>
      </c>
      <c r="AD277" s="25" t="s">
        <v>62</v>
      </c>
      <c r="AE277" s="30"/>
      <c r="AF277" s="22" t="s">
        <v>63</v>
      </c>
      <c r="AH277" s="30"/>
    </row>
    <row r="278" spans="1:34" x14ac:dyDescent="0.2">
      <c r="A278" s="14">
        <v>58.5</v>
      </c>
      <c r="B278" t="s">
        <v>67</v>
      </c>
      <c r="E278" s="25" t="s">
        <v>62</v>
      </c>
      <c r="H278" s="25" t="s">
        <v>62</v>
      </c>
      <c r="I278" s="27"/>
      <c r="J278" s="30"/>
      <c r="K278" s="22" t="s">
        <v>62</v>
      </c>
      <c r="N278" s="48" t="s">
        <v>63</v>
      </c>
      <c r="O278" s="30"/>
      <c r="P278" s="86" t="s">
        <v>62</v>
      </c>
      <c r="R278" s="30"/>
      <c r="S278" s="86" t="s">
        <v>62</v>
      </c>
      <c r="U278" s="112" t="s">
        <v>63</v>
      </c>
      <c r="V278" s="27"/>
      <c r="W278" s="30"/>
      <c r="X278" s="86" t="s">
        <v>62</v>
      </c>
      <c r="Z278" s="30"/>
      <c r="AA278" s="22" t="s">
        <v>62</v>
      </c>
      <c r="AD278" s="25" t="s">
        <v>62</v>
      </c>
      <c r="AE278" s="30"/>
      <c r="AF278" s="22" t="s">
        <v>62</v>
      </c>
      <c r="AH278" s="30"/>
    </row>
    <row r="279" spans="1:34" x14ac:dyDescent="0.2">
      <c r="A279" s="14">
        <v>59</v>
      </c>
      <c r="B279" t="s">
        <v>62</v>
      </c>
      <c r="E279" s="25" t="s">
        <v>62</v>
      </c>
      <c r="H279" s="25" t="s">
        <v>62</v>
      </c>
      <c r="I279" s="27"/>
      <c r="J279" s="30"/>
      <c r="K279" s="22" t="s">
        <v>62</v>
      </c>
      <c r="N279" s="48" t="s">
        <v>63</v>
      </c>
      <c r="O279" s="30"/>
      <c r="P279" s="86" t="s">
        <v>62</v>
      </c>
      <c r="R279" s="30"/>
      <c r="S279" s="86" t="s">
        <v>62</v>
      </c>
      <c r="U279" s="112" t="s">
        <v>62</v>
      </c>
      <c r="V279" s="27"/>
      <c r="W279" s="30"/>
      <c r="X279" s="86" t="s">
        <v>62</v>
      </c>
      <c r="Z279" s="30"/>
      <c r="AA279" s="22" t="s">
        <v>62</v>
      </c>
      <c r="AD279" s="25" t="s">
        <v>62</v>
      </c>
      <c r="AE279" s="30"/>
      <c r="AF279" s="22" t="s">
        <v>62</v>
      </c>
      <c r="AH279" s="30"/>
    </row>
    <row r="280" spans="1:34" x14ac:dyDescent="0.2">
      <c r="A280" s="14">
        <v>59.5</v>
      </c>
      <c r="B280" t="s">
        <v>67</v>
      </c>
      <c r="C280" t="s">
        <v>64</v>
      </c>
      <c r="E280" s="25" t="s">
        <v>64</v>
      </c>
      <c r="H280" s="25" t="s">
        <v>62</v>
      </c>
      <c r="I280" s="27"/>
      <c r="J280" s="30"/>
      <c r="K280" s="22" t="s">
        <v>62</v>
      </c>
      <c r="N280" s="48" t="s">
        <v>62</v>
      </c>
      <c r="O280" s="30"/>
      <c r="P280" s="86" t="s">
        <v>62</v>
      </c>
      <c r="R280" s="30"/>
      <c r="S280" s="86" t="s">
        <v>62</v>
      </c>
      <c r="U280" s="112" t="s">
        <v>62</v>
      </c>
      <c r="V280" s="27"/>
      <c r="W280" s="30"/>
      <c r="X280" s="86" t="s">
        <v>207</v>
      </c>
      <c r="Z280" s="30"/>
      <c r="AA280" s="22" t="s">
        <v>63</v>
      </c>
      <c r="AD280" s="25" t="s">
        <v>62</v>
      </c>
      <c r="AE280" s="30"/>
      <c r="AF280" s="22" t="s">
        <v>63</v>
      </c>
      <c r="AH280" s="30"/>
    </row>
    <row r="281" spans="1:34" x14ac:dyDescent="0.2">
      <c r="A281" s="14">
        <v>60</v>
      </c>
      <c r="B281" t="s">
        <v>64</v>
      </c>
      <c r="E281" s="25" t="s">
        <v>71</v>
      </c>
      <c r="F281" t="s">
        <v>63</v>
      </c>
      <c r="H281" s="25" t="s">
        <v>62</v>
      </c>
      <c r="I281" s="27"/>
      <c r="J281" s="30"/>
      <c r="K281" s="22" t="s">
        <v>71</v>
      </c>
      <c r="N281" s="48" t="s">
        <v>71</v>
      </c>
      <c r="O281" s="30" t="s">
        <v>63</v>
      </c>
      <c r="P281" s="86" t="s">
        <v>63</v>
      </c>
      <c r="R281" s="30"/>
      <c r="S281" s="86" t="s">
        <v>62</v>
      </c>
      <c r="U281" s="112" t="s">
        <v>63</v>
      </c>
      <c r="V281" s="27"/>
      <c r="W281" s="30"/>
      <c r="X281" s="86" t="s">
        <v>63</v>
      </c>
      <c r="Z281" s="30"/>
      <c r="AA281" s="22" t="s">
        <v>62</v>
      </c>
      <c r="AD281" s="25" t="s">
        <v>62</v>
      </c>
      <c r="AE281" s="30"/>
      <c r="AF281" s="22" t="s">
        <v>63</v>
      </c>
      <c r="AH281" s="30"/>
    </row>
    <row r="282" spans="1:34" x14ac:dyDescent="0.2">
      <c r="H282" s="25"/>
      <c r="I282" s="27"/>
      <c r="J282" s="30"/>
      <c r="R282" s="30"/>
      <c r="S282" s="36"/>
      <c r="U282" s="25"/>
      <c r="V282" s="27"/>
      <c r="W282" s="30"/>
      <c r="Z282" s="30"/>
      <c r="AD282" s="25"/>
      <c r="AE282" s="30"/>
      <c r="AH282" s="30"/>
    </row>
    <row r="283" spans="1:34" x14ac:dyDescent="0.2">
      <c r="A283" s="19" t="s">
        <v>72</v>
      </c>
      <c r="B283" s="15">
        <v>2006</v>
      </c>
      <c r="E283" s="15">
        <v>2007</v>
      </c>
      <c r="H283" s="28">
        <v>2008</v>
      </c>
      <c r="I283" s="27"/>
      <c r="J283" s="30"/>
      <c r="K283" s="28">
        <v>2009</v>
      </c>
      <c r="N283" s="15">
        <v>2010</v>
      </c>
      <c r="O283" s="16"/>
      <c r="P283" s="15">
        <v>2011</v>
      </c>
      <c r="Q283" s="16"/>
      <c r="R283" s="32"/>
      <c r="S283" s="28">
        <v>2012</v>
      </c>
      <c r="T283" s="16"/>
      <c r="U283" s="28">
        <v>2013</v>
      </c>
      <c r="V283" s="16"/>
      <c r="W283" s="32"/>
      <c r="X283" s="28">
        <v>2014</v>
      </c>
      <c r="Z283" s="30"/>
      <c r="AA283" s="28">
        <v>2015</v>
      </c>
      <c r="AD283" s="28">
        <v>2016</v>
      </c>
      <c r="AE283" s="30"/>
      <c r="AF283" s="28">
        <v>2017</v>
      </c>
      <c r="AH283" s="30"/>
    </row>
    <row r="284" spans="1:34" x14ac:dyDescent="0.2">
      <c r="A284" s="18" t="s">
        <v>65</v>
      </c>
      <c r="B284">
        <f>COUNTIF(B39:D281,"RKAL")</f>
        <v>4</v>
      </c>
      <c r="E284" s="24">
        <f>COUNTIF(E39:G281,"RKAL")</f>
        <v>5</v>
      </c>
      <c r="H284" s="25">
        <f>COUNTIF(H39:J281,"RKAL")</f>
        <v>9</v>
      </c>
      <c r="I284" s="27"/>
      <c r="J284" s="30"/>
      <c r="K284" s="25">
        <f>COUNTIF(K39:M281,"RKAL")</f>
        <v>4</v>
      </c>
      <c r="N284" s="25">
        <f>COUNTIF(N39:O281,"RKAL")</f>
        <v>0</v>
      </c>
      <c r="P284" s="25">
        <f>COUNTIF(P39:Q281,"RK")</f>
        <v>0</v>
      </c>
      <c r="R284" s="30"/>
      <c r="S284" s="25">
        <f>COUNTIF(S39:T281,"RK")</f>
        <v>0</v>
      </c>
      <c r="U284" s="25">
        <f>COUNTIF(U39:W281,"RK")</f>
        <v>1</v>
      </c>
      <c r="V284" s="27"/>
      <c r="W284" s="30"/>
      <c r="X284" s="25">
        <f>COUNTIF(X39:Z281,"RK")</f>
        <v>1</v>
      </c>
      <c r="Z284" s="30"/>
      <c r="AA284" s="25">
        <f>COUNTIF(AA39:AC281,"RK")</f>
        <v>0</v>
      </c>
      <c r="AD284" s="25">
        <f>COUNTIF(AD39:AE281,"RK")</f>
        <v>2</v>
      </c>
      <c r="AE284" s="30"/>
      <c r="AF284" s="25">
        <f>COUNTIF(AF39:AH281,"RK")</f>
        <v>6</v>
      </c>
      <c r="AH284" s="30"/>
    </row>
    <row r="285" spans="1:34" x14ac:dyDescent="0.2">
      <c r="A285" s="18" t="s">
        <v>67</v>
      </c>
      <c r="B285">
        <f>COUNTIF(B39:D281,"RKDO")</f>
        <v>152</v>
      </c>
      <c r="E285" s="25">
        <f>COUNTIF(E39:G281,"RKDO")</f>
        <v>4</v>
      </c>
      <c r="H285" s="25">
        <f>COUNTIF(H39:J281,"RKDO")</f>
        <v>0</v>
      </c>
      <c r="I285" s="27"/>
      <c r="J285" s="30"/>
      <c r="K285" s="25">
        <f>COUNTIF(K39:M281,"RKDO")</f>
        <v>0</v>
      </c>
      <c r="N285" s="25">
        <f>COUNTIF(N39:O281,"RKDO")</f>
        <v>0</v>
      </c>
      <c r="P285" s="25">
        <f>COUNTIF(P39:Q281,"RKDO")</f>
        <v>0</v>
      </c>
      <c r="R285" s="30"/>
      <c r="S285" s="25">
        <f>COUNTIF(S39:T281,"RKDO")</f>
        <v>0</v>
      </c>
      <c r="U285" s="25">
        <f>COUNTIF(U39:W281,"RKDO")</f>
        <v>0</v>
      </c>
      <c r="V285" s="27"/>
      <c r="W285" s="30"/>
      <c r="X285" s="25">
        <f>COUNTIF(X39:Z281,"RKDO")</f>
        <v>0</v>
      </c>
      <c r="Z285" s="30"/>
      <c r="AA285" s="25">
        <f>COUNTIF(AA39:AC281,"RKDO")</f>
        <v>0</v>
      </c>
      <c r="AD285" s="25">
        <f>COUNTIF(AD39:AF281,"RKDO")</f>
        <v>0</v>
      </c>
      <c r="AE285" s="30"/>
      <c r="AF285" s="25">
        <f>COUNTIF(AF39:AH281,"RKDO")</f>
        <v>0</v>
      </c>
      <c r="AH285" s="30"/>
    </row>
    <row r="286" spans="1:34" x14ac:dyDescent="0.2">
      <c r="A286" s="18" t="s">
        <v>64</v>
      </c>
      <c r="B286">
        <f>COUNTIF(B39:D281,"RKDE")</f>
        <v>88</v>
      </c>
      <c r="E286" s="25">
        <f>COUNTIF(E39:G281,"RKDE")</f>
        <v>91</v>
      </c>
      <c r="H286" s="25">
        <f>COUNTIF(H39:J281,"RKDE")</f>
        <v>0</v>
      </c>
      <c r="I286" s="27"/>
      <c r="J286" s="30"/>
      <c r="K286" s="25">
        <f>COUNTIF(K39:M281,"RKDE")</f>
        <v>0</v>
      </c>
      <c r="N286" s="25">
        <f>COUNTIF(N39:O281,"RKDE")</f>
        <v>0</v>
      </c>
      <c r="P286" s="25">
        <f>COUNTIF(P39:Q281,"RKDE")</f>
        <v>0</v>
      </c>
      <c r="R286" s="30"/>
      <c r="S286" s="25">
        <f>COUNTIF(S39:T281,"RKDE")</f>
        <v>0</v>
      </c>
      <c r="U286" s="25">
        <f>COUNTIF(U39:W281,"RKDE")</f>
        <v>0</v>
      </c>
      <c r="V286" s="27"/>
      <c r="W286" s="30"/>
      <c r="X286" s="25">
        <f>COUNTIF(X39:Z281,"RKDE")</f>
        <v>0</v>
      </c>
      <c r="Z286" s="30"/>
      <c r="AA286" s="25">
        <f>COUNTIF(AA39:AC281,"RKDE")</f>
        <v>0</v>
      </c>
      <c r="AD286" s="25">
        <f>COUNTIF(AD39:AF281,"RKDE")</f>
        <v>0</v>
      </c>
      <c r="AE286" s="30"/>
      <c r="AF286" s="25">
        <f>COUNTIF(AF39:AH281,"RKDE")</f>
        <v>0</v>
      </c>
      <c r="AH286" s="30"/>
    </row>
    <row r="287" spans="1:34" x14ac:dyDescent="0.2">
      <c r="A287" s="18" t="s">
        <v>71</v>
      </c>
      <c r="B287">
        <f>COUNTIF(B39:D281,"PP")</f>
        <v>8</v>
      </c>
      <c r="E287" s="25">
        <f>COUNTIF(E39:G281,"PP")</f>
        <v>21</v>
      </c>
      <c r="H287" s="25">
        <f>COUNTIF(H39:J281,"PP")</f>
        <v>70</v>
      </c>
      <c r="I287" s="27"/>
      <c r="J287" s="30"/>
      <c r="K287" s="25">
        <f>COUNTIF(K39:M281,"PP")</f>
        <v>63</v>
      </c>
      <c r="N287" s="25">
        <f>COUNTIF(N39:O281,"PP")</f>
        <v>29</v>
      </c>
      <c r="P287" s="25">
        <f>COUNTIF(P39:R281,"PP")</f>
        <v>3</v>
      </c>
      <c r="R287" s="30"/>
      <c r="S287" s="25">
        <f>COUNTIF(S39:T281,"PP")</f>
        <v>7</v>
      </c>
      <c r="U287" s="25">
        <f>COUNTIF(U39:W281,"PP")</f>
        <v>6</v>
      </c>
      <c r="V287" s="27"/>
      <c r="W287" s="30"/>
      <c r="X287" s="25">
        <f>COUNTIF(X39:Z281,"PP")</f>
        <v>9</v>
      </c>
      <c r="Z287" s="30"/>
      <c r="AA287" s="25">
        <f>COUNTIF(AA39:AC281,"PP")</f>
        <v>3</v>
      </c>
      <c r="AD287" s="25">
        <f>COUNTIF(AD39:AF281,"PP")</f>
        <v>0</v>
      </c>
      <c r="AE287" s="30"/>
      <c r="AF287" s="25">
        <f>COUNTIF(AF39:AH281,"PP")</f>
        <v>0</v>
      </c>
      <c r="AH287" s="30"/>
    </row>
    <row r="288" spans="1:34" x14ac:dyDescent="0.2">
      <c r="A288" s="18" t="s">
        <v>63</v>
      </c>
      <c r="B288">
        <f>COUNTIF(B39:D281,"KO")</f>
        <v>4</v>
      </c>
      <c r="E288" s="25">
        <f>COUNTIF(E39:G281,"KO")</f>
        <v>13</v>
      </c>
      <c r="H288" s="25">
        <f>COUNTIF(H39:J281,"KO")</f>
        <v>9</v>
      </c>
      <c r="I288" s="27"/>
      <c r="J288" s="30"/>
      <c r="K288" s="25">
        <f>COUNTIF(K39:M281,"KO")</f>
        <v>21</v>
      </c>
      <c r="N288" s="25">
        <f>COUNTIF(N39:O281,"KO")</f>
        <v>32</v>
      </c>
      <c r="P288" s="25">
        <f>COUNTIF(P39:R281,"KO")</f>
        <v>126</v>
      </c>
      <c r="R288" s="30"/>
      <c r="S288" s="25">
        <f>COUNTIF(S39:T281,"KO")</f>
        <v>6</v>
      </c>
      <c r="U288" s="25">
        <f>COUNTIF(U39:W281,"KO")</f>
        <v>130</v>
      </c>
      <c r="V288" s="27"/>
      <c r="W288" s="30"/>
      <c r="X288" s="25">
        <f>COUNTIF(X39:Z281,"KO")</f>
        <v>96</v>
      </c>
      <c r="Z288" s="30"/>
      <c r="AA288" s="25">
        <f>COUNTIF(AA39:AC281,"KO")</f>
        <v>71</v>
      </c>
      <c r="AD288" s="25">
        <f>COUNTIF(AD39:AE281,"KO")</f>
        <v>62</v>
      </c>
      <c r="AE288" s="30"/>
      <c r="AF288" s="25">
        <f>COUNTIF(AF39:AH281,"KO")</f>
        <v>129</v>
      </c>
      <c r="AH288" s="30"/>
    </row>
    <row r="289" spans="1:34" x14ac:dyDescent="0.2">
      <c r="A289" s="18" t="s">
        <v>62</v>
      </c>
      <c r="B289">
        <f>COUNTIF(B39:D281,"BALI")</f>
        <v>21</v>
      </c>
      <c r="E289" s="25">
        <f>COUNTIF(E39:G281,"BALI")</f>
        <v>89</v>
      </c>
      <c r="H289" s="25">
        <f>COUNTIF(H39:J281,"BALI")</f>
        <v>73</v>
      </c>
      <c r="I289" s="27"/>
      <c r="J289" s="30"/>
      <c r="K289" s="25">
        <f>COUNTIF(K39:M281,"BALI")</f>
        <v>81</v>
      </c>
      <c r="N289" s="25">
        <f>COUNTIF(N39:O281,"BALI")</f>
        <v>56</v>
      </c>
      <c r="P289" s="25">
        <f>COUNTIF(P39:R281,"BALI")</f>
        <v>30</v>
      </c>
      <c r="R289" s="30"/>
      <c r="S289" s="25">
        <f>COUNTIF(S39:T281,"BALI")</f>
        <v>131</v>
      </c>
      <c r="U289" s="25">
        <f>COUNTIF(U39:W281,"BALI")</f>
        <v>47</v>
      </c>
      <c r="V289" s="27"/>
      <c r="W289" s="30"/>
      <c r="X289" s="25">
        <f>COUNTIF(X39:Z281,"BALI")</f>
        <v>81</v>
      </c>
      <c r="Z289" s="30"/>
      <c r="AA289" s="25">
        <f>COUNTIF(AA39:AC281,"BALI")</f>
        <v>73</v>
      </c>
      <c r="AD289" s="25">
        <f>COUNTIF(AD39:AE281,"BALI")</f>
        <v>101</v>
      </c>
      <c r="AE289" s="30"/>
      <c r="AF289" s="25">
        <f>COUNTIF(AF39:AH281,"BALI")</f>
        <v>71</v>
      </c>
      <c r="AH289" s="30"/>
    </row>
    <row r="290" spans="1:34" x14ac:dyDescent="0.2">
      <c r="A290" s="18" t="s">
        <v>66</v>
      </c>
      <c r="B290">
        <f>COUNTIF(B39:D281,"SG")</f>
        <v>87</v>
      </c>
      <c r="E290" s="25">
        <f>COUNTIF(E39:G281,"SG")</f>
        <v>54</v>
      </c>
      <c r="H290" s="25">
        <f>COUNTIF(H39:J281,"SG")</f>
        <v>123</v>
      </c>
      <c r="I290" s="27"/>
      <c r="J290" s="30"/>
      <c r="K290" s="25">
        <f>COUNTIF(K39:M281,"SG")</f>
        <v>114</v>
      </c>
      <c r="N290" s="25">
        <f>COUNTIF(N39:O281,"SG")</f>
        <v>150</v>
      </c>
      <c r="P290" s="25">
        <f>COUNTIF(P39:Q281,"SG")</f>
        <v>140</v>
      </c>
      <c r="R290" s="30"/>
      <c r="S290" s="25">
        <f>COUNTIF(S39:T281,"SG")</f>
        <v>98</v>
      </c>
      <c r="U290" s="25">
        <f>COUNTIF(U39:W281,"SG")</f>
        <v>120</v>
      </c>
      <c r="V290" s="27"/>
      <c r="W290" s="30"/>
      <c r="X290" s="25">
        <f>COUNTIF(X39:Z281,"SG")</f>
        <v>97</v>
      </c>
      <c r="Z290" s="30"/>
      <c r="AA290" s="25">
        <f>COUNTIF(AA39:AC281,"SG")</f>
        <v>106</v>
      </c>
      <c r="AD290" s="25">
        <f>COUNTIF(AD39:AE281,"SG")</f>
        <v>65</v>
      </c>
      <c r="AE290" s="30"/>
      <c r="AF290" s="25">
        <f>COUNTIF(AF39:AH281,"SG")</f>
        <v>37</v>
      </c>
      <c r="AH290" s="30"/>
    </row>
    <row r="291" spans="1:34" x14ac:dyDescent="0.2">
      <c r="A291" s="18" t="s">
        <v>68</v>
      </c>
      <c r="B291">
        <f>COUNTIF(B39:D281,"WW")</f>
        <v>0</v>
      </c>
      <c r="E291" s="25">
        <f>COUNTIF(E39:G281,"WW")</f>
        <v>2</v>
      </c>
      <c r="H291" s="25">
        <f>COUNTIF(H39:J281,"WW")</f>
        <v>13</v>
      </c>
      <c r="I291" s="27"/>
      <c r="J291" s="30"/>
      <c r="K291" s="25">
        <f>COUNTIF(K39:M281,"WW")</f>
        <v>4</v>
      </c>
      <c r="N291" s="25">
        <f>COUNTIF(N39:O281,"WW")</f>
        <v>8</v>
      </c>
      <c r="P291" s="25">
        <f>COUNTIF(P39:R281,"WW")</f>
        <v>28</v>
      </c>
      <c r="R291" s="30"/>
      <c r="S291" s="25">
        <f>COUNTIF(S39:T281,"WW")</f>
        <v>3</v>
      </c>
      <c r="U291" s="25">
        <f>COUNTIF(U39:W281,"WW")</f>
        <v>6</v>
      </c>
      <c r="V291" s="27"/>
      <c r="W291" s="30"/>
      <c r="X291" s="25">
        <f>COUNTIF(X39:Z281,"WW")</f>
        <v>8</v>
      </c>
      <c r="Z291" s="30"/>
      <c r="AA291" s="25">
        <f>COUNTIF(AA39:AC281,"WW")</f>
        <v>10</v>
      </c>
      <c r="AD291" s="25">
        <f>COUNTIF(AD39:AE281,"WW")</f>
        <v>7</v>
      </c>
      <c r="AE291" s="30"/>
      <c r="AF291" s="25">
        <f>COUNTIF(AF39:AH281,"WW")</f>
        <v>10</v>
      </c>
      <c r="AH291" s="30"/>
    </row>
    <row r="292" spans="1:34" x14ac:dyDescent="0.2">
      <c r="A292" s="18" t="s">
        <v>150</v>
      </c>
      <c r="E292" s="25"/>
      <c r="H292" s="25"/>
      <c r="I292" s="27"/>
      <c r="J292" s="30"/>
      <c r="K292" s="25">
        <f>COUNTIF(K40:M282,"WWDO")</f>
        <v>1</v>
      </c>
      <c r="N292" s="25">
        <f>COUNTIF(N40:O282,"WWDO")</f>
        <v>0</v>
      </c>
      <c r="P292" s="25">
        <f>COUNTIF(P40:Q282,"WWDO")</f>
        <v>0</v>
      </c>
      <c r="R292" s="30"/>
      <c r="S292" s="25">
        <f>COUNTIF(S40:T282,"WWDO")</f>
        <v>0</v>
      </c>
      <c r="U292" s="25">
        <f>COUNTIF(U40:W282,"WWDO")</f>
        <v>0</v>
      </c>
      <c r="V292" s="27"/>
      <c r="W292" s="30"/>
      <c r="X292" s="25">
        <f>COUNTIF(X40:Z282,"WWDO")</f>
        <v>0</v>
      </c>
      <c r="Z292" s="30"/>
      <c r="AA292" s="25">
        <f>COUNTIF(AA40:AC282,"WWDO")</f>
        <v>0</v>
      </c>
      <c r="AD292" s="25">
        <f>COUNTIF(AD40:AF282,"WWDO")</f>
        <v>0</v>
      </c>
      <c r="AE292" s="30"/>
      <c r="AF292" s="25">
        <f>COUNTIF(AF40:AH282,"WWDO")</f>
        <v>0</v>
      </c>
      <c r="AH292" s="30"/>
    </row>
    <row r="293" spans="1:34" x14ac:dyDescent="0.2">
      <c r="A293" s="18" t="s">
        <v>70</v>
      </c>
      <c r="B293">
        <f>COUNTIF(B39:D281,"AS")</f>
        <v>0</v>
      </c>
      <c r="E293" s="25">
        <f>COUNTIF(E39:G281,"AS")</f>
        <v>0</v>
      </c>
      <c r="H293" s="25">
        <f>COUNTIF(H39:J281,"AS")</f>
        <v>0</v>
      </c>
      <c r="I293" s="27"/>
      <c r="J293" s="30"/>
      <c r="K293" s="25">
        <f>COUNTIF(K39:M281,"AS")</f>
        <v>0</v>
      </c>
      <c r="N293" s="25">
        <f>COUNTIF(N39:O281,"AS")</f>
        <v>0</v>
      </c>
      <c r="P293" s="25">
        <f>COUNTIF(P39:Q281,"AS")</f>
        <v>0</v>
      </c>
      <c r="R293" s="30"/>
      <c r="S293" s="25">
        <f>COUNTIF(S39:T281,"AS")</f>
        <v>0</v>
      </c>
      <c r="U293" s="25">
        <f>COUNTIF(U39:V281,"AS")</f>
        <v>0</v>
      </c>
      <c r="V293" s="27"/>
      <c r="W293" s="30"/>
      <c r="X293" s="25">
        <f>COUNTIF(X39:Y281,"AS")</f>
        <v>0</v>
      </c>
      <c r="Z293" s="30"/>
      <c r="AA293" s="25">
        <f>COUNTIF(AA39:AC281,"AS")</f>
        <v>0</v>
      </c>
      <c r="AD293" s="25">
        <f>COUNTIF(AD39:AF281,"AS")</f>
        <v>0</v>
      </c>
      <c r="AE293" s="30"/>
      <c r="AF293" s="25">
        <f>COUNTIF(AF39:AH281,"AS")</f>
        <v>0</v>
      </c>
      <c r="AH293" s="30"/>
    </row>
    <row r="294" spans="1:34" x14ac:dyDescent="0.2">
      <c r="A294" s="18" t="s">
        <v>69</v>
      </c>
      <c r="B294">
        <f>COUNTIF(B39:D281,"PS")</f>
        <v>1</v>
      </c>
      <c r="E294" s="25">
        <f>COUNTIF(E39:G281,"PS")</f>
        <v>4</v>
      </c>
      <c r="H294" s="25">
        <f>COUNTIF(H39:J281,"PS")</f>
        <v>4</v>
      </c>
      <c r="I294" s="27"/>
      <c r="J294" s="30"/>
      <c r="K294" s="25">
        <f>COUNTIF(K39:M281,"PS")</f>
        <v>7</v>
      </c>
      <c r="N294" s="25">
        <f>COUNTIF(N39:O281,"PS")</f>
        <v>2</v>
      </c>
      <c r="P294" s="25">
        <f>COUNTIF(P39:R281,"PS")</f>
        <v>1</v>
      </c>
      <c r="R294" s="30"/>
      <c r="S294" s="25">
        <f>COUNTIF(S39:T281,"PS")</f>
        <v>5</v>
      </c>
      <c r="U294" s="25">
        <f>COUNTIF(U39:W281,"PS")</f>
        <v>7</v>
      </c>
      <c r="V294" s="27"/>
      <c r="W294" s="30"/>
      <c r="X294" s="25">
        <f>COUNTIF(X39:Z281,"PS")</f>
        <v>9</v>
      </c>
      <c r="Z294" s="30"/>
      <c r="AA294" s="25">
        <f>COUNTIF(AA39:AC281,"PS")</f>
        <v>8</v>
      </c>
      <c r="AD294" s="25">
        <f>COUNTIF(AD39:AE281,"PS")</f>
        <v>11</v>
      </c>
      <c r="AE294" s="30"/>
      <c r="AF294" s="25">
        <f>COUNTIF(AF39:AH281,"PS")</f>
        <v>15</v>
      </c>
      <c r="AH294" s="30"/>
    </row>
    <row r="295" spans="1:34" x14ac:dyDescent="0.2">
      <c r="A295" s="18" t="s">
        <v>101</v>
      </c>
      <c r="E295" s="27"/>
      <c r="H295" s="25">
        <f>COUNTIF(H39:J281,"CG")</f>
        <v>1</v>
      </c>
      <c r="I295" s="27"/>
      <c r="J295" s="27"/>
      <c r="K295" s="25">
        <f>COUNTIF(K39:M281,"CG")</f>
        <v>0</v>
      </c>
      <c r="N295" s="25">
        <f>COUNTIF(N39:O281,"CG")</f>
        <v>0</v>
      </c>
      <c r="P295" s="25">
        <f>COUNTIF(P39:Q281,"CG")</f>
        <v>0</v>
      </c>
      <c r="R295" s="30"/>
      <c r="S295" s="25">
        <f>COUNTIF(S39:T281,"CG")</f>
        <v>0</v>
      </c>
      <c r="U295" s="25">
        <f>COUNTIF(U39:V281,"CG")</f>
        <v>0</v>
      </c>
      <c r="V295" s="27"/>
      <c r="W295" s="30"/>
      <c r="X295" s="25">
        <f>COUNTIF(X39:Y281,"CG")</f>
        <v>0</v>
      </c>
      <c r="Z295" s="30"/>
      <c r="AA295" s="25">
        <f>COUNTIF(AA39:AC281,"CG")</f>
        <v>4</v>
      </c>
      <c r="AD295" s="25">
        <f>COUNTIF(AD39:AE281,"CG")</f>
        <v>28</v>
      </c>
      <c r="AE295" s="30"/>
      <c r="AF295" s="25">
        <f>COUNTIF(AF39:AH281,"CG")</f>
        <v>15</v>
      </c>
      <c r="AH295" s="30"/>
    </row>
    <row r="296" spans="1:34" x14ac:dyDescent="0.2">
      <c r="A296" s="18" t="s">
        <v>99</v>
      </c>
      <c r="E296" s="27"/>
      <c r="H296" s="27"/>
      <c r="I296" s="27"/>
      <c r="J296" s="27"/>
      <c r="K296" s="27"/>
      <c r="N296" s="27"/>
      <c r="P296" s="27"/>
      <c r="R296" s="30"/>
      <c r="S296" s="27"/>
      <c r="U296" s="25"/>
      <c r="V296" s="27"/>
      <c r="W296" s="30"/>
      <c r="X296" s="25"/>
      <c r="Z296" s="30"/>
      <c r="AA296" s="25">
        <f>COUNTIF(AA40:AC282,"MU")</f>
        <v>8</v>
      </c>
      <c r="AD296" s="25">
        <f>COUNTIF(AD40:AE282,"MU")</f>
        <v>4</v>
      </c>
      <c r="AE296" s="30"/>
      <c r="AF296" s="25">
        <f>COUNTIF(AF40:AH282,"MU")</f>
        <v>5</v>
      </c>
      <c r="AH296" s="30"/>
    </row>
    <row r="297" spans="1:34" x14ac:dyDescent="0.2">
      <c r="R297" s="30"/>
      <c r="U297" s="25"/>
      <c r="V297" s="27"/>
      <c r="W297" s="30"/>
      <c r="X297" s="25"/>
      <c r="Z297" s="30"/>
      <c r="AA297" s="25"/>
      <c r="AD297" s="25"/>
      <c r="AE297" s="30"/>
      <c r="AF297" s="25"/>
      <c r="AH297" s="30"/>
    </row>
    <row r="298" spans="1:34" x14ac:dyDescent="0.2">
      <c r="A298" s="18" t="s">
        <v>102</v>
      </c>
      <c r="B298">
        <f>SUM(B284:B294)</f>
        <v>365</v>
      </c>
      <c r="E298">
        <f>SUM(E284:E294)</f>
        <v>283</v>
      </c>
      <c r="H298">
        <f>SUM(H284:H295)</f>
        <v>302</v>
      </c>
      <c r="K298">
        <f>SUM(K284:K295)</f>
        <v>295</v>
      </c>
      <c r="N298">
        <f>SUM(N284:N295)</f>
        <v>277</v>
      </c>
      <c r="P298">
        <f>SUM(P284:P295)</f>
        <v>328</v>
      </c>
      <c r="R298" s="30"/>
      <c r="S298">
        <f>SUM(S284:S295)</f>
        <v>250</v>
      </c>
      <c r="U298" s="25">
        <f>SUM(U284:U295)</f>
        <v>317</v>
      </c>
      <c r="V298" s="27"/>
      <c r="W298" s="30"/>
      <c r="X298" s="25">
        <f>SUM(X284:X295)</f>
        <v>301</v>
      </c>
      <c r="Z298" s="30"/>
      <c r="AA298" s="25">
        <f>SUM(AA284:AA296)</f>
        <v>283</v>
      </c>
      <c r="AD298" s="25">
        <f>SUM(AD284:AD296)</f>
        <v>280</v>
      </c>
      <c r="AE298" s="30"/>
      <c r="AF298" s="25">
        <f>SUM(AF284:AF296)</f>
        <v>288</v>
      </c>
      <c r="AH298" s="30"/>
    </row>
    <row r="302" spans="1:34" x14ac:dyDescent="0.2">
      <c r="A302" s="19" t="s">
        <v>72</v>
      </c>
      <c r="B302" s="15">
        <v>2006</v>
      </c>
      <c r="C302">
        <v>2007</v>
      </c>
      <c r="D302">
        <v>2008</v>
      </c>
      <c r="E302">
        <v>2009</v>
      </c>
      <c r="F302">
        <v>2010</v>
      </c>
      <c r="G302">
        <v>2011</v>
      </c>
      <c r="H302">
        <v>2012</v>
      </c>
      <c r="I302">
        <v>2013</v>
      </c>
      <c r="J302">
        <v>2014</v>
      </c>
      <c r="K302">
        <v>2015</v>
      </c>
      <c r="L302">
        <v>2016</v>
      </c>
      <c r="M302">
        <v>2017</v>
      </c>
    </row>
    <row r="303" spans="1:34" x14ac:dyDescent="0.2">
      <c r="A303" s="18" t="s">
        <v>65</v>
      </c>
      <c r="B303">
        <f>COUNTIF(B58:D300,"RKAL")</f>
        <v>4</v>
      </c>
      <c r="C303">
        <v>5</v>
      </c>
      <c r="D303">
        <v>9</v>
      </c>
      <c r="E303">
        <v>4</v>
      </c>
      <c r="F303">
        <v>0</v>
      </c>
      <c r="G303">
        <v>0</v>
      </c>
      <c r="H303">
        <v>0</v>
      </c>
      <c r="I303">
        <v>1</v>
      </c>
      <c r="J303">
        <v>1</v>
      </c>
      <c r="K303">
        <v>0</v>
      </c>
      <c r="L303">
        <v>2</v>
      </c>
      <c r="M303" s="25">
        <v>6</v>
      </c>
    </row>
    <row r="304" spans="1:34" x14ac:dyDescent="0.2">
      <c r="A304" s="18" t="s">
        <v>67</v>
      </c>
      <c r="B304">
        <f>COUNTIF(B58:D300,"RKDO")</f>
        <v>143</v>
      </c>
      <c r="C304">
        <v>4</v>
      </c>
      <c r="D304">
        <v>0</v>
      </c>
      <c r="E304">
        <v>0</v>
      </c>
      <c r="F304">
        <v>0</v>
      </c>
      <c r="G304">
        <v>0</v>
      </c>
      <c r="H304">
        <v>0</v>
      </c>
      <c r="I304">
        <v>0</v>
      </c>
      <c r="J304">
        <v>0</v>
      </c>
      <c r="K304">
        <v>0</v>
      </c>
      <c r="L304">
        <v>0</v>
      </c>
      <c r="M304" s="25">
        <v>0</v>
      </c>
    </row>
    <row r="305" spans="1:13" x14ac:dyDescent="0.2">
      <c r="A305" s="18" t="s">
        <v>64</v>
      </c>
      <c r="B305">
        <f>COUNTIF(B58:D300,"RKDE")</f>
        <v>88</v>
      </c>
      <c r="C305">
        <v>91</v>
      </c>
      <c r="D305">
        <v>0</v>
      </c>
      <c r="E305">
        <v>0</v>
      </c>
      <c r="F305">
        <v>0</v>
      </c>
      <c r="G305">
        <v>0</v>
      </c>
      <c r="H305">
        <v>0</v>
      </c>
      <c r="I305">
        <v>0</v>
      </c>
      <c r="J305">
        <v>0</v>
      </c>
      <c r="K305">
        <v>0</v>
      </c>
      <c r="L305">
        <v>0</v>
      </c>
      <c r="M305" s="25">
        <v>0</v>
      </c>
    </row>
    <row r="306" spans="1:13" x14ac:dyDescent="0.2">
      <c r="A306" s="18" t="s">
        <v>71</v>
      </c>
      <c r="B306">
        <f>COUNTIF(B58:D300,"PP")</f>
        <v>5</v>
      </c>
      <c r="C306">
        <v>21</v>
      </c>
      <c r="D306">
        <v>70</v>
      </c>
      <c r="E306">
        <v>63</v>
      </c>
      <c r="F306">
        <v>29</v>
      </c>
      <c r="G306">
        <v>3</v>
      </c>
      <c r="H306">
        <v>7</v>
      </c>
      <c r="I306">
        <v>6</v>
      </c>
      <c r="J306">
        <v>9</v>
      </c>
      <c r="K306">
        <v>3</v>
      </c>
      <c r="L306">
        <v>0</v>
      </c>
      <c r="M306" s="25">
        <v>0</v>
      </c>
    </row>
    <row r="307" spans="1:13" x14ac:dyDescent="0.2">
      <c r="A307" s="18" t="s">
        <v>63</v>
      </c>
      <c r="B307">
        <f>COUNTIF(B58:D300,"KO")</f>
        <v>4</v>
      </c>
      <c r="C307">
        <v>13</v>
      </c>
      <c r="D307">
        <v>9</v>
      </c>
      <c r="E307">
        <v>21</v>
      </c>
      <c r="F307">
        <v>32</v>
      </c>
      <c r="G307">
        <v>126</v>
      </c>
      <c r="H307">
        <v>6</v>
      </c>
      <c r="I307">
        <v>130</v>
      </c>
      <c r="J307">
        <v>96</v>
      </c>
      <c r="K307">
        <v>71</v>
      </c>
      <c r="L307">
        <v>62</v>
      </c>
      <c r="M307" s="25">
        <v>129</v>
      </c>
    </row>
    <row r="308" spans="1:13" x14ac:dyDescent="0.2">
      <c r="A308" s="18" t="s">
        <v>62</v>
      </c>
      <c r="B308">
        <f>COUNTIF(B58:D300,"BALI")</f>
        <v>21</v>
      </c>
      <c r="C308">
        <v>89</v>
      </c>
      <c r="D308">
        <v>73</v>
      </c>
      <c r="E308">
        <v>81</v>
      </c>
      <c r="F308">
        <v>56</v>
      </c>
      <c r="G308">
        <v>30</v>
      </c>
      <c r="H308">
        <v>131</v>
      </c>
      <c r="I308">
        <v>47</v>
      </c>
      <c r="J308">
        <v>81</v>
      </c>
      <c r="K308">
        <v>73</v>
      </c>
      <c r="L308">
        <v>101</v>
      </c>
      <c r="M308" s="25">
        <v>71</v>
      </c>
    </row>
    <row r="309" spans="1:13" x14ac:dyDescent="0.2">
      <c r="A309" s="18" t="s">
        <v>66</v>
      </c>
      <c r="B309">
        <f>COUNTIF(B58:D300,"SG")</f>
        <v>69</v>
      </c>
      <c r="C309">
        <v>54</v>
      </c>
      <c r="D309">
        <v>123</v>
      </c>
      <c r="E309">
        <v>114</v>
      </c>
      <c r="F309">
        <v>150</v>
      </c>
      <c r="G309">
        <v>140</v>
      </c>
      <c r="H309">
        <v>98</v>
      </c>
      <c r="I309">
        <v>120</v>
      </c>
      <c r="J309">
        <v>97</v>
      </c>
      <c r="K309">
        <v>106</v>
      </c>
      <c r="L309">
        <v>65</v>
      </c>
      <c r="M309" s="25">
        <v>37</v>
      </c>
    </row>
    <row r="310" spans="1:13" x14ac:dyDescent="0.2">
      <c r="A310" s="18" t="s">
        <v>68</v>
      </c>
      <c r="B310">
        <f>COUNTIF(B58:D300,"WW")</f>
        <v>0</v>
      </c>
      <c r="C310">
        <v>2</v>
      </c>
      <c r="D310">
        <v>13</v>
      </c>
      <c r="E310">
        <v>4</v>
      </c>
      <c r="F310">
        <v>8</v>
      </c>
      <c r="G310">
        <v>28</v>
      </c>
      <c r="H310">
        <v>3</v>
      </c>
      <c r="I310">
        <v>6</v>
      </c>
      <c r="J310">
        <v>8</v>
      </c>
      <c r="K310">
        <v>10</v>
      </c>
      <c r="L310">
        <v>7</v>
      </c>
      <c r="M310" s="25">
        <v>10</v>
      </c>
    </row>
    <row r="311" spans="1:13" x14ac:dyDescent="0.2">
      <c r="A311" s="18" t="s">
        <v>150</v>
      </c>
      <c r="E311">
        <v>1</v>
      </c>
      <c r="F311">
        <v>0</v>
      </c>
      <c r="G311">
        <v>0</v>
      </c>
      <c r="H311">
        <v>0</v>
      </c>
      <c r="I311">
        <v>0</v>
      </c>
      <c r="J311">
        <v>0</v>
      </c>
      <c r="K311">
        <v>0</v>
      </c>
      <c r="L311">
        <v>0</v>
      </c>
      <c r="M311" s="25">
        <v>0</v>
      </c>
    </row>
    <row r="312" spans="1:13" x14ac:dyDescent="0.2">
      <c r="A312" s="18" t="s">
        <v>70</v>
      </c>
      <c r="B312">
        <f>COUNTIF(B58:D300,"AS")</f>
        <v>0</v>
      </c>
      <c r="C312">
        <v>0</v>
      </c>
      <c r="D312">
        <v>0</v>
      </c>
      <c r="E312">
        <v>0</v>
      </c>
      <c r="F312">
        <v>0</v>
      </c>
      <c r="G312">
        <v>0</v>
      </c>
      <c r="H312">
        <v>0</v>
      </c>
      <c r="I312">
        <v>0</v>
      </c>
      <c r="J312">
        <v>0</v>
      </c>
      <c r="K312">
        <v>0</v>
      </c>
      <c r="L312">
        <v>0</v>
      </c>
      <c r="M312" s="25">
        <v>0</v>
      </c>
    </row>
    <row r="313" spans="1:13" x14ac:dyDescent="0.2">
      <c r="A313" s="18" t="s">
        <v>69</v>
      </c>
      <c r="B313">
        <f>COUNTIF(B58:D300,"PS")</f>
        <v>1</v>
      </c>
      <c r="C313">
        <v>4</v>
      </c>
      <c r="D313">
        <v>4</v>
      </c>
      <c r="E313">
        <v>7</v>
      </c>
      <c r="F313">
        <v>2</v>
      </c>
      <c r="G313">
        <v>1</v>
      </c>
      <c r="H313">
        <v>5</v>
      </c>
      <c r="I313">
        <v>7</v>
      </c>
      <c r="J313">
        <v>9</v>
      </c>
      <c r="K313">
        <v>8</v>
      </c>
      <c r="L313">
        <v>11</v>
      </c>
      <c r="M313" s="25">
        <v>15</v>
      </c>
    </row>
    <row r="314" spans="1:13" x14ac:dyDescent="0.2">
      <c r="A314" s="18" t="s">
        <v>101</v>
      </c>
      <c r="D314">
        <v>1</v>
      </c>
      <c r="E314">
        <v>0</v>
      </c>
      <c r="F314">
        <v>0</v>
      </c>
      <c r="G314">
        <v>0</v>
      </c>
      <c r="H314">
        <v>0</v>
      </c>
      <c r="I314">
        <v>0</v>
      </c>
      <c r="J314">
        <v>0</v>
      </c>
      <c r="K314">
        <v>4</v>
      </c>
      <c r="L314">
        <v>28</v>
      </c>
      <c r="M314" s="25">
        <v>15</v>
      </c>
    </row>
    <row r="315" spans="1:13" x14ac:dyDescent="0.2">
      <c r="A315" s="18" t="s">
        <v>99</v>
      </c>
      <c r="K315">
        <v>8</v>
      </c>
      <c r="L315">
        <v>4</v>
      </c>
      <c r="M315" s="25">
        <v>5</v>
      </c>
    </row>
    <row r="316" spans="1:13" x14ac:dyDescent="0.2">
      <c r="A316" s="18" t="s">
        <v>289</v>
      </c>
      <c r="B316">
        <f>SUM(B309:B310)</f>
        <v>69</v>
      </c>
      <c r="C316">
        <f t="shared" ref="C316:M316" si="7">SUM(C309:C310)</f>
        <v>56</v>
      </c>
      <c r="D316">
        <f t="shared" si="7"/>
        <v>136</v>
      </c>
      <c r="E316">
        <f t="shared" si="7"/>
        <v>118</v>
      </c>
      <c r="F316">
        <f t="shared" si="7"/>
        <v>158</v>
      </c>
      <c r="G316">
        <f t="shared" si="7"/>
        <v>168</v>
      </c>
      <c r="H316">
        <f t="shared" si="7"/>
        <v>101</v>
      </c>
      <c r="I316">
        <f t="shared" si="7"/>
        <v>126</v>
      </c>
      <c r="J316">
        <f t="shared" si="7"/>
        <v>105</v>
      </c>
      <c r="K316">
        <f t="shared" si="7"/>
        <v>116</v>
      </c>
      <c r="L316">
        <f t="shared" si="7"/>
        <v>72</v>
      </c>
      <c r="M316">
        <f t="shared" si="7"/>
        <v>47</v>
      </c>
    </row>
    <row r="318" spans="1:13" x14ac:dyDescent="0.2">
      <c r="A318" s="18" t="s">
        <v>102</v>
      </c>
      <c r="B318">
        <f>SUM(B303:B313)</f>
        <v>335</v>
      </c>
      <c r="C318">
        <v>283</v>
      </c>
      <c r="D318">
        <v>302</v>
      </c>
      <c r="E318">
        <v>295</v>
      </c>
      <c r="F318">
        <v>277</v>
      </c>
      <c r="G318">
        <v>328</v>
      </c>
      <c r="H318">
        <v>250</v>
      </c>
      <c r="I318">
        <v>317</v>
      </c>
      <c r="J318">
        <v>301</v>
      </c>
      <c r="K318">
        <v>283</v>
      </c>
      <c r="L318">
        <v>280</v>
      </c>
      <c r="M318">
        <v>288</v>
      </c>
    </row>
  </sheetData>
  <phoneticPr fontId="2" type="noConversion"/>
  <pageMargins left="0.75" right="0.75" top="1" bottom="1" header="0.5" footer="0.5"/>
  <pageSetup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14"/>
  <sheetViews>
    <sheetView topLeftCell="A289" workbookViewId="0">
      <pane xSplit="1" topLeftCell="H1" activePane="topRight" state="frozen"/>
      <selection activeCell="A12" sqref="A12"/>
      <selection pane="topRight" activeCell="L307" sqref="L307"/>
    </sheetView>
  </sheetViews>
  <sheetFormatPr defaultRowHeight="12.75" x14ac:dyDescent="0.2"/>
  <cols>
    <col min="1" max="1" width="25" customWidth="1"/>
    <col min="2" max="2" width="16.5703125" customWidth="1"/>
  </cols>
  <sheetData>
    <row r="1" spans="1:6" ht="15.75" x14ac:dyDescent="0.25">
      <c r="A1" s="1" t="s">
        <v>92</v>
      </c>
    </row>
    <row r="2" spans="1:6" x14ac:dyDescent="0.2">
      <c r="A2" t="s">
        <v>133</v>
      </c>
      <c r="E2" t="s">
        <v>93</v>
      </c>
    </row>
    <row r="3" spans="1:6" x14ac:dyDescent="0.2">
      <c r="A3" s="36" t="s">
        <v>218</v>
      </c>
      <c r="F3" s="2">
        <v>39693</v>
      </c>
    </row>
    <row r="4" spans="1:6" x14ac:dyDescent="0.2">
      <c r="A4" s="23">
        <v>39765</v>
      </c>
      <c r="F4" s="2">
        <v>40051</v>
      </c>
    </row>
    <row r="5" spans="1:6" x14ac:dyDescent="0.2">
      <c r="A5" s="23" t="s">
        <v>172</v>
      </c>
      <c r="F5" s="2">
        <v>40435</v>
      </c>
    </row>
    <row r="6" spans="1:6" x14ac:dyDescent="0.2">
      <c r="A6" s="65" t="s">
        <v>198</v>
      </c>
      <c r="F6" s="2">
        <v>40807</v>
      </c>
    </row>
    <row r="7" spans="1:6" x14ac:dyDescent="0.2">
      <c r="A7" s="17" t="s">
        <v>219</v>
      </c>
    </row>
    <row r="8" spans="1:6" x14ac:dyDescent="0.2">
      <c r="A8" s="65" t="s">
        <v>220</v>
      </c>
      <c r="F8" s="2">
        <v>41142</v>
      </c>
    </row>
    <row r="10" spans="1:6" x14ac:dyDescent="0.2">
      <c r="A10" s="36" t="s">
        <v>231</v>
      </c>
      <c r="F10" s="2">
        <v>41523</v>
      </c>
    </row>
    <row r="11" spans="1:6" x14ac:dyDescent="0.2">
      <c r="A11" s="36" t="s">
        <v>257</v>
      </c>
      <c r="F11" s="2">
        <v>41879</v>
      </c>
    </row>
    <row r="12" spans="1:6" x14ac:dyDescent="0.2">
      <c r="A12" s="116" t="s">
        <v>267</v>
      </c>
      <c r="F12" s="2">
        <v>42249</v>
      </c>
    </row>
    <row r="13" spans="1:6" x14ac:dyDescent="0.2">
      <c r="A13" s="116" t="s">
        <v>298</v>
      </c>
      <c r="F13" s="2">
        <v>42606</v>
      </c>
    </row>
    <row r="14" spans="1:6" x14ac:dyDescent="0.2">
      <c r="A14" s="128" t="s">
        <v>308</v>
      </c>
      <c r="F14" s="2">
        <v>42963</v>
      </c>
    </row>
    <row r="16" spans="1:6" x14ac:dyDescent="0.2">
      <c r="A16" s="23" t="s">
        <v>119</v>
      </c>
    </row>
    <row r="18" spans="1:27" ht="38.25" x14ac:dyDescent="0.2">
      <c r="A18" s="16" t="s">
        <v>4</v>
      </c>
      <c r="B18" s="16" t="s">
        <v>15</v>
      </c>
      <c r="C18" s="16" t="s">
        <v>94</v>
      </c>
      <c r="D18" s="34" t="s">
        <v>120</v>
      </c>
      <c r="E18" s="16" t="s">
        <v>148</v>
      </c>
      <c r="F18" s="34" t="s">
        <v>149</v>
      </c>
      <c r="G18" s="34" t="s">
        <v>120</v>
      </c>
      <c r="H18" s="16" t="s">
        <v>179</v>
      </c>
      <c r="I18" s="34" t="s">
        <v>180</v>
      </c>
      <c r="J18" s="34" t="s">
        <v>120</v>
      </c>
      <c r="K18" s="4" t="s">
        <v>208</v>
      </c>
      <c r="L18" s="7" t="s">
        <v>209</v>
      </c>
      <c r="M18" s="34" t="s">
        <v>120</v>
      </c>
      <c r="N18" s="4" t="s">
        <v>227</v>
      </c>
      <c r="O18" s="7" t="s">
        <v>229</v>
      </c>
      <c r="P18" s="34" t="s">
        <v>120</v>
      </c>
      <c r="Q18" s="4" t="s">
        <v>255</v>
      </c>
      <c r="R18" s="7" t="s">
        <v>256</v>
      </c>
      <c r="S18" s="34" t="s">
        <v>120</v>
      </c>
      <c r="T18" s="4" t="s">
        <v>261</v>
      </c>
      <c r="U18" s="34" t="s">
        <v>120</v>
      </c>
      <c r="V18" s="5" t="s">
        <v>286</v>
      </c>
      <c r="W18" s="34" t="s">
        <v>120</v>
      </c>
      <c r="X18" s="5" t="s">
        <v>300</v>
      </c>
      <c r="Y18" s="34" t="s">
        <v>120</v>
      </c>
      <c r="Z18" s="5" t="s">
        <v>313</v>
      </c>
      <c r="AA18" s="34" t="s">
        <v>120</v>
      </c>
    </row>
    <row r="19" spans="1:27" x14ac:dyDescent="0.2">
      <c r="A19" t="s">
        <v>5</v>
      </c>
      <c r="B19">
        <v>0</v>
      </c>
      <c r="C19">
        <v>22</v>
      </c>
      <c r="E19">
        <v>9</v>
      </c>
      <c r="H19">
        <v>1</v>
      </c>
      <c r="I19" s="12"/>
      <c r="K19">
        <v>0</v>
      </c>
      <c r="L19" s="12">
        <f>(K19-H19)/H19</f>
        <v>-1</v>
      </c>
      <c r="N19">
        <v>0</v>
      </c>
      <c r="O19" s="12"/>
      <c r="P19" s="12"/>
      <c r="Q19" s="27">
        <v>0</v>
      </c>
      <c r="T19">
        <v>0</v>
      </c>
      <c r="V19">
        <v>0</v>
      </c>
      <c r="X19">
        <v>0</v>
      </c>
      <c r="Z19" s="25">
        <v>0</v>
      </c>
    </row>
    <row r="20" spans="1:27" x14ac:dyDescent="0.2">
      <c r="A20" t="s">
        <v>7</v>
      </c>
      <c r="B20">
        <v>139</v>
      </c>
      <c r="C20">
        <v>0</v>
      </c>
      <c r="D20" s="12">
        <f>((C19+C20)-(B19+B20))/(B19+B20)</f>
        <v>-0.84172661870503596</v>
      </c>
      <c r="E20">
        <v>8</v>
      </c>
      <c r="F20" s="12">
        <f>((E19+E20)-C19)/C19</f>
        <v>-0.22727272727272727</v>
      </c>
      <c r="G20" s="12">
        <f>((E19+E20)-B20)/B20</f>
        <v>-0.87769784172661869</v>
      </c>
      <c r="H20">
        <v>0</v>
      </c>
      <c r="I20" s="12">
        <f>((H19+H20)-(E19+E20))/(E19+E20)</f>
        <v>-0.94117647058823528</v>
      </c>
      <c r="J20" s="12">
        <f>(H19-B20)/B20</f>
        <v>-0.9928057553956835</v>
      </c>
      <c r="K20">
        <v>0</v>
      </c>
      <c r="L20" s="12"/>
      <c r="M20" s="12">
        <f>(K19-(B19+B20))/(B19+B20)</f>
        <v>-1</v>
      </c>
      <c r="N20">
        <v>0</v>
      </c>
      <c r="O20" s="12"/>
      <c r="P20" s="12">
        <f>(N20-(B19+B20))/(B19+B20)</f>
        <v>-1</v>
      </c>
      <c r="Q20" s="27">
        <v>0</v>
      </c>
      <c r="S20" s="12">
        <f>(Q20-(B19+B20))/(B19+B20)</f>
        <v>-1</v>
      </c>
      <c r="T20">
        <v>0</v>
      </c>
      <c r="U20" s="12">
        <f>(T20-(B19+B20))/(B19+B20)</f>
        <v>-1</v>
      </c>
      <c r="V20">
        <v>0</v>
      </c>
      <c r="X20">
        <v>0</v>
      </c>
      <c r="Z20" s="25">
        <v>0</v>
      </c>
    </row>
    <row r="21" spans="1:27" x14ac:dyDescent="0.2">
      <c r="A21" t="s">
        <v>6</v>
      </c>
      <c r="B21">
        <v>0</v>
      </c>
      <c r="C21">
        <v>0</v>
      </c>
      <c r="D21" s="12"/>
      <c r="E21">
        <v>1</v>
      </c>
      <c r="F21" s="60"/>
      <c r="H21">
        <v>0</v>
      </c>
      <c r="I21" s="12">
        <f t="shared" ref="I21:I31" si="0">(H21-E21)/E21</f>
        <v>-1</v>
      </c>
      <c r="J21" s="12"/>
      <c r="K21">
        <v>0</v>
      </c>
      <c r="L21" s="12"/>
      <c r="M21" s="12"/>
      <c r="N21">
        <v>0</v>
      </c>
      <c r="O21" s="12"/>
      <c r="P21" s="12"/>
      <c r="Q21" s="27">
        <v>0</v>
      </c>
      <c r="S21" s="12"/>
      <c r="T21">
        <v>0</v>
      </c>
      <c r="U21" s="12"/>
      <c r="V21">
        <v>0</v>
      </c>
      <c r="X21">
        <v>0</v>
      </c>
      <c r="Z21" s="25">
        <v>0</v>
      </c>
    </row>
    <row r="22" spans="1:27" x14ac:dyDescent="0.2">
      <c r="A22" t="s">
        <v>14</v>
      </c>
      <c r="B22">
        <v>34</v>
      </c>
      <c r="C22">
        <v>58</v>
      </c>
      <c r="D22" s="12">
        <f t="shared" ref="D22:D32" si="1">(C22-B22)/B22</f>
        <v>0.70588235294117652</v>
      </c>
      <c r="E22">
        <v>31</v>
      </c>
      <c r="F22" s="12">
        <f t="shared" ref="F22:F31" si="2">(E22-C22)/C22</f>
        <v>-0.46551724137931033</v>
      </c>
      <c r="G22" s="12">
        <f>(E22-B22)/B22</f>
        <v>-8.8235294117647065E-2</v>
      </c>
      <c r="H22">
        <v>11</v>
      </c>
      <c r="I22" s="12">
        <f t="shared" si="0"/>
        <v>-0.64516129032258063</v>
      </c>
      <c r="J22" s="12">
        <f t="shared" ref="J22:J32" si="3">(H22-B22)/B22</f>
        <v>-0.67647058823529416</v>
      </c>
      <c r="K22">
        <v>1</v>
      </c>
      <c r="L22" s="12">
        <f t="shared" ref="L22:L31" si="4">(K22-H22)/H22</f>
        <v>-0.90909090909090906</v>
      </c>
      <c r="M22" s="12">
        <f t="shared" ref="M22:M32" si="5">(K22-B22)/B22</f>
        <v>-0.97058823529411764</v>
      </c>
      <c r="N22">
        <v>0</v>
      </c>
      <c r="O22" s="12">
        <f t="shared" ref="O22:O31" si="6">(N22-K22)/K22</f>
        <v>-1</v>
      </c>
      <c r="P22" s="12">
        <f t="shared" ref="P22:P32" si="7">(N22-B22)/B22</f>
        <v>-1</v>
      </c>
      <c r="Q22" s="27">
        <v>2</v>
      </c>
      <c r="R22" s="12"/>
      <c r="S22" s="12">
        <f>(Q22-B22)/B22</f>
        <v>-0.94117647058823528</v>
      </c>
      <c r="T22">
        <v>1</v>
      </c>
      <c r="U22" s="12">
        <f>(T22-$B22)/$B22</f>
        <v>-0.97058823529411764</v>
      </c>
      <c r="V22">
        <v>0</v>
      </c>
      <c r="W22" s="12">
        <f>(V22-$B22)/$B22</f>
        <v>-1</v>
      </c>
      <c r="X22">
        <v>0</v>
      </c>
      <c r="Y22" s="12">
        <f>(X22-$B22)/$B22</f>
        <v>-1</v>
      </c>
      <c r="Z22" s="25">
        <v>0</v>
      </c>
      <c r="AA22" s="12">
        <f>(Z22-$B22)/$B22</f>
        <v>-1</v>
      </c>
    </row>
    <row r="23" spans="1:27" x14ac:dyDescent="0.2">
      <c r="A23" t="s">
        <v>8</v>
      </c>
      <c r="B23">
        <v>58</v>
      </c>
      <c r="C23">
        <v>25</v>
      </c>
      <c r="D23" s="12">
        <f t="shared" si="1"/>
        <v>-0.56896551724137934</v>
      </c>
      <c r="E23">
        <v>36</v>
      </c>
      <c r="F23" s="12">
        <f t="shared" si="2"/>
        <v>0.44</v>
      </c>
      <c r="G23" s="12">
        <f t="shared" ref="G23:G32" si="8">(E23-B23)/B23</f>
        <v>-0.37931034482758619</v>
      </c>
      <c r="H23">
        <v>59</v>
      </c>
      <c r="I23" s="12">
        <f t="shared" si="0"/>
        <v>0.63888888888888884</v>
      </c>
      <c r="J23" s="12">
        <f t="shared" si="3"/>
        <v>1.7241379310344827E-2</v>
      </c>
      <c r="K23">
        <v>152</v>
      </c>
      <c r="L23" s="12">
        <f t="shared" si="4"/>
        <v>1.576271186440678</v>
      </c>
      <c r="M23" s="12">
        <f t="shared" si="5"/>
        <v>1.6206896551724137</v>
      </c>
      <c r="N23">
        <v>4</v>
      </c>
      <c r="O23" s="12">
        <f t="shared" si="6"/>
        <v>-0.97368421052631582</v>
      </c>
      <c r="P23" s="12">
        <f t="shared" si="7"/>
        <v>-0.93103448275862066</v>
      </c>
      <c r="Q23" s="27">
        <v>99</v>
      </c>
      <c r="R23" s="12">
        <f t="shared" ref="R23:R31" si="9">(Q23-N23)/N23</f>
        <v>23.75</v>
      </c>
      <c r="S23" s="12">
        <f>(Q23-B23)/B23</f>
        <v>0.7068965517241379</v>
      </c>
      <c r="T23">
        <v>131</v>
      </c>
      <c r="U23" s="12">
        <f>(T23-B23)/B23</f>
        <v>1.2586206896551724</v>
      </c>
      <c r="V23">
        <v>108</v>
      </c>
      <c r="W23" s="12">
        <f t="shared" ref="W23:Y32" si="10">(V23-$B23)/$B23</f>
        <v>0.86206896551724133</v>
      </c>
      <c r="X23">
        <v>88</v>
      </c>
      <c r="Y23" s="12">
        <f t="shared" si="10"/>
        <v>0.51724137931034486</v>
      </c>
      <c r="Z23" s="25">
        <v>96</v>
      </c>
      <c r="AA23" s="12">
        <f t="shared" ref="AA23:AA32" si="11">(Z23-$B23)/$B23</f>
        <v>0.65517241379310343</v>
      </c>
    </row>
    <row r="24" spans="1:27" x14ac:dyDescent="0.2">
      <c r="A24" t="s">
        <v>9</v>
      </c>
      <c r="B24">
        <v>22</v>
      </c>
      <c r="C24">
        <v>40</v>
      </c>
      <c r="D24" s="12">
        <f t="shared" si="1"/>
        <v>0.81818181818181823</v>
      </c>
      <c r="E24">
        <v>29</v>
      </c>
      <c r="F24" s="12">
        <f t="shared" si="2"/>
        <v>-0.27500000000000002</v>
      </c>
      <c r="G24" s="12">
        <f t="shared" si="8"/>
        <v>0.31818181818181818</v>
      </c>
      <c r="H24">
        <v>20</v>
      </c>
      <c r="I24" s="12">
        <f t="shared" si="0"/>
        <v>-0.31034482758620691</v>
      </c>
      <c r="J24" s="12">
        <f t="shared" si="3"/>
        <v>-9.0909090909090912E-2</v>
      </c>
      <c r="K24">
        <v>4</v>
      </c>
      <c r="L24" s="12">
        <f t="shared" si="4"/>
        <v>-0.8</v>
      </c>
      <c r="M24" s="12">
        <f t="shared" si="5"/>
        <v>-0.81818181818181823</v>
      </c>
      <c r="N24">
        <v>45</v>
      </c>
      <c r="O24" s="12">
        <f t="shared" si="6"/>
        <v>10.25</v>
      </c>
      <c r="P24" s="12">
        <f t="shared" si="7"/>
        <v>1.0454545454545454</v>
      </c>
      <c r="Q24" s="27">
        <v>22</v>
      </c>
      <c r="R24" s="12">
        <f t="shared" si="9"/>
        <v>-0.51111111111111107</v>
      </c>
      <c r="S24" s="12">
        <f>(Q24-B24)/B24</f>
        <v>0</v>
      </c>
      <c r="T24">
        <v>30</v>
      </c>
      <c r="U24" s="12">
        <f>(T24-B24)/B24</f>
        <v>0.36363636363636365</v>
      </c>
      <c r="V24">
        <v>38</v>
      </c>
      <c r="W24" s="12">
        <f t="shared" si="10"/>
        <v>0.72727272727272729</v>
      </c>
      <c r="X24">
        <v>59</v>
      </c>
      <c r="Y24" s="12">
        <f t="shared" si="10"/>
        <v>1.6818181818181819</v>
      </c>
      <c r="Z24" s="25">
        <v>45</v>
      </c>
      <c r="AA24" s="12">
        <f t="shared" si="11"/>
        <v>1.0454545454545454</v>
      </c>
    </row>
    <row r="25" spans="1:27" x14ac:dyDescent="0.2">
      <c r="A25" t="s">
        <v>10</v>
      </c>
      <c r="B25">
        <v>22</v>
      </c>
      <c r="C25">
        <v>147</v>
      </c>
      <c r="D25" s="12">
        <f t="shared" si="1"/>
        <v>5.6818181818181817</v>
      </c>
      <c r="E25">
        <v>164</v>
      </c>
      <c r="F25" s="12">
        <f t="shared" si="2"/>
        <v>0.11564625850340136</v>
      </c>
      <c r="G25" s="12">
        <f t="shared" si="8"/>
        <v>6.4545454545454541</v>
      </c>
      <c r="H25">
        <v>196</v>
      </c>
      <c r="I25" s="12">
        <f t="shared" si="0"/>
        <v>0.1951219512195122</v>
      </c>
      <c r="J25" s="12">
        <f t="shared" si="3"/>
        <v>7.9090909090909092</v>
      </c>
      <c r="K25">
        <v>196</v>
      </c>
      <c r="L25" s="12">
        <f t="shared" si="4"/>
        <v>0</v>
      </c>
      <c r="M25" s="12">
        <f t="shared" si="5"/>
        <v>7.9090909090909092</v>
      </c>
      <c r="N25">
        <v>195</v>
      </c>
      <c r="O25" s="12">
        <f t="shared" si="6"/>
        <v>-5.1020408163265302E-3</v>
      </c>
      <c r="P25" s="12">
        <f t="shared" si="7"/>
        <v>7.8636363636363633</v>
      </c>
      <c r="Q25" s="27">
        <v>193</v>
      </c>
      <c r="R25" s="12">
        <f t="shared" si="9"/>
        <v>-1.0256410256410256E-2</v>
      </c>
      <c r="S25" s="12">
        <f>(Q25-B25)/B25</f>
        <v>7.7727272727272725</v>
      </c>
      <c r="T25">
        <v>173</v>
      </c>
      <c r="U25" s="12">
        <f>(T25-B25)/B25</f>
        <v>6.8636363636363633</v>
      </c>
      <c r="V25">
        <v>140</v>
      </c>
      <c r="W25" s="12">
        <f t="shared" si="10"/>
        <v>5.3636363636363633</v>
      </c>
      <c r="X25">
        <v>123</v>
      </c>
      <c r="Y25" s="12">
        <f t="shared" si="10"/>
        <v>4.5909090909090908</v>
      </c>
      <c r="Z25" s="25">
        <v>108</v>
      </c>
      <c r="AA25" s="12">
        <f t="shared" si="11"/>
        <v>3.9090909090909092</v>
      </c>
    </row>
    <row r="26" spans="1:27" x14ac:dyDescent="0.2">
      <c r="A26" t="s">
        <v>128</v>
      </c>
      <c r="B26">
        <v>0</v>
      </c>
      <c r="C26">
        <v>3</v>
      </c>
      <c r="D26" s="12"/>
      <c r="E26">
        <v>2</v>
      </c>
      <c r="F26" s="12">
        <f>(E26-C26)/C26</f>
        <v>-0.33333333333333331</v>
      </c>
      <c r="G26" s="12"/>
      <c r="H26">
        <v>1</v>
      </c>
      <c r="I26" s="12">
        <f>(H26-E26)/E26</f>
        <v>-0.5</v>
      </c>
      <c r="J26" s="12"/>
      <c r="K26">
        <v>6</v>
      </c>
      <c r="L26" s="12">
        <f>(K26-H26)/H26</f>
        <v>5</v>
      </c>
      <c r="M26" s="12"/>
      <c r="N26">
        <v>1</v>
      </c>
      <c r="O26" s="12">
        <f t="shared" si="6"/>
        <v>-0.83333333333333337</v>
      </c>
      <c r="P26" s="12"/>
      <c r="Q26" s="27">
        <v>1</v>
      </c>
      <c r="R26" s="12">
        <f t="shared" si="9"/>
        <v>0</v>
      </c>
      <c r="S26" s="12"/>
      <c r="T26">
        <v>0</v>
      </c>
      <c r="U26" s="12"/>
      <c r="V26">
        <v>3</v>
      </c>
      <c r="W26" s="12"/>
      <c r="X26">
        <v>5</v>
      </c>
      <c r="Y26" s="12"/>
      <c r="Z26" s="25">
        <v>6</v>
      </c>
      <c r="AA26" s="12"/>
    </row>
    <row r="27" spans="1:27" x14ac:dyDescent="0.2">
      <c r="A27" t="s">
        <v>13</v>
      </c>
      <c r="B27">
        <v>1</v>
      </c>
      <c r="C27">
        <v>1</v>
      </c>
      <c r="D27" s="12">
        <f t="shared" si="1"/>
        <v>0</v>
      </c>
      <c r="E27">
        <v>2</v>
      </c>
      <c r="F27" s="12">
        <f t="shared" si="2"/>
        <v>1</v>
      </c>
      <c r="G27" s="12">
        <f t="shared" si="8"/>
        <v>1</v>
      </c>
      <c r="H27">
        <v>2</v>
      </c>
      <c r="I27" s="12">
        <f t="shared" si="0"/>
        <v>0</v>
      </c>
      <c r="J27" s="12">
        <f t="shared" si="3"/>
        <v>1</v>
      </c>
      <c r="K27">
        <v>2</v>
      </c>
      <c r="L27" s="12">
        <f t="shared" si="4"/>
        <v>0</v>
      </c>
      <c r="M27" s="12">
        <f t="shared" si="5"/>
        <v>1</v>
      </c>
      <c r="N27">
        <v>2</v>
      </c>
      <c r="O27" s="12">
        <f t="shared" si="6"/>
        <v>0</v>
      </c>
      <c r="P27" s="12">
        <f t="shared" si="7"/>
        <v>1</v>
      </c>
      <c r="Q27" s="27">
        <v>2</v>
      </c>
      <c r="R27" s="12">
        <f t="shared" si="9"/>
        <v>0</v>
      </c>
      <c r="S27" s="12">
        <f>(Q27-B27)/B27</f>
        <v>1</v>
      </c>
      <c r="T27">
        <v>2</v>
      </c>
      <c r="U27" s="12">
        <f>(T27-B27)/B27</f>
        <v>1</v>
      </c>
      <c r="V27">
        <v>1</v>
      </c>
      <c r="W27" s="12">
        <f t="shared" si="10"/>
        <v>0</v>
      </c>
      <c r="X27">
        <v>2</v>
      </c>
      <c r="Y27" s="12">
        <f t="shared" si="10"/>
        <v>1</v>
      </c>
      <c r="Z27" s="25">
        <v>3</v>
      </c>
      <c r="AA27" s="12">
        <f t="shared" si="11"/>
        <v>2</v>
      </c>
    </row>
    <row r="28" spans="1:27" x14ac:dyDescent="0.2">
      <c r="A28" t="s">
        <v>95</v>
      </c>
      <c r="B28">
        <v>0</v>
      </c>
      <c r="C28">
        <v>1</v>
      </c>
      <c r="D28" s="12"/>
      <c r="E28">
        <v>2</v>
      </c>
      <c r="F28" s="12">
        <f>(E28-C28)/C28</f>
        <v>1</v>
      </c>
      <c r="G28" s="12"/>
      <c r="H28">
        <v>0</v>
      </c>
      <c r="I28" s="12">
        <f>(H28-E28)/E28</f>
        <v>-1</v>
      </c>
      <c r="J28" s="12"/>
      <c r="K28">
        <v>0</v>
      </c>
      <c r="L28" s="12"/>
      <c r="M28" s="12"/>
      <c r="N28">
        <v>0</v>
      </c>
      <c r="O28" s="12"/>
      <c r="P28" s="12"/>
      <c r="Q28" s="27">
        <v>0</v>
      </c>
      <c r="R28" s="12"/>
      <c r="S28" s="12"/>
      <c r="T28">
        <v>0</v>
      </c>
      <c r="U28" s="12"/>
      <c r="V28">
        <v>0</v>
      </c>
      <c r="W28" s="12"/>
      <c r="X28">
        <v>0</v>
      </c>
      <c r="Y28" s="12"/>
      <c r="Z28" s="25">
        <v>0</v>
      </c>
      <c r="AA28" s="12"/>
    </row>
    <row r="29" spans="1:27" x14ac:dyDescent="0.2">
      <c r="A29" t="s">
        <v>96</v>
      </c>
      <c r="B29">
        <v>4</v>
      </c>
      <c r="C29">
        <v>1</v>
      </c>
      <c r="D29" s="12">
        <f>(C29-B29)/B29</f>
        <v>-0.75</v>
      </c>
      <c r="E29">
        <v>0</v>
      </c>
      <c r="F29" s="12">
        <f>(E29-C29)/C29</f>
        <v>-1</v>
      </c>
      <c r="G29" s="12">
        <f>(E29-B29)/B29</f>
        <v>-1</v>
      </c>
      <c r="H29">
        <v>0</v>
      </c>
      <c r="I29" s="12"/>
      <c r="J29" s="12">
        <f>(H29-B29)/B29</f>
        <v>-1</v>
      </c>
      <c r="K29">
        <v>0</v>
      </c>
      <c r="L29" s="12"/>
      <c r="M29" s="12">
        <f>(K29-B29)/B29</f>
        <v>-1</v>
      </c>
      <c r="N29">
        <v>0</v>
      </c>
      <c r="O29" s="12"/>
      <c r="P29" s="12">
        <f t="shared" si="7"/>
        <v>-1</v>
      </c>
      <c r="Q29" s="27">
        <v>0</v>
      </c>
      <c r="R29" s="12"/>
      <c r="S29" s="12">
        <f>(Q29-B29)/B29</f>
        <v>-1</v>
      </c>
      <c r="T29">
        <v>0</v>
      </c>
      <c r="U29" s="12">
        <f>(T29-B29)/B29</f>
        <v>-1</v>
      </c>
      <c r="V29">
        <v>0</v>
      </c>
      <c r="W29" s="12">
        <f t="shared" si="10"/>
        <v>-1</v>
      </c>
      <c r="X29">
        <v>17</v>
      </c>
      <c r="Y29" s="12">
        <f t="shared" si="10"/>
        <v>3.25</v>
      </c>
      <c r="Z29" s="25">
        <v>43</v>
      </c>
      <c r="AA29" s="12">
        <f t="shared" si="11"/>
        <v>9.75</v>
      </c>
    </row>
    <row r="30" spans="1:27" x14ac:dyDescent="0.2">
      <c r="A30" t="s">
        <v>97</v>
      </c>
      <c r="B30">
        <v>70</v>
      </c>
      <c r="C30">
        <v>0</v>
      </c>
      <c r="D30" s="12">
        <f>(C30-B30)/B30</f>
        <v>-1</v>
      </c>
      <c r="E30">
        <v>0</v>
      </c>
      <c r="F30" s="12"/>
      <c r="G30" s="12">
        <f t="shared" si="8"/>
        <v>-1</v>
      </c>
      <c r="H30">
        <v>0</v>
      </c>
      <c r="I30" s="12"/>
      <c r="J30" s="12">
        <f t="shared" si="3"/>
        <v>-1</v>
      </c>
      <c r="K30">
        <v>0</v>
      </c>
      <c r="L30" s="12"/>
      <c r="M30" s="12">
        <f t="shared" si="5"/>
        <v>-1</v>
      </c>
      <c r="N30">
        <v>0</v>
      </c>
      <c r="O30" s="12"/>
      <c r="P30" s="12">
        <f t="shared" si="7"/>
        <v>-1</v>
      </c>
      <c r="Q30" s="27">
        <v>0</v>
      </c>
      <c r="R30" s="12"/>
      <c r="S30" s="12">
        <f>(Q30-B30)/B30</f>
        <v>-1</v>
      </c>
      <c r="T30">
        <v>0</v>
      </c>
      <c r="U30" s="12">
        <f>(T30-B30)/B30</f>
        <v>-1</v>
      </c>
      <c r="V30">
        <v>0</v>
      </c>
      <c r="W30" s="12">
        <f t="shared" si="10"/>
        <v>-1</v>
      </c>
      <c r="X30">
        <v>0</v>
      </c>
      <c r="Y30" s="12">
        <f t="shared" si="10"/>
        <v>-1</v>
      </c>
      <c r="Z30" s="25">
        <v>0</v>
      </c>
      <c r="AA30" s="12">
        <f t="shared" si="11"/>
        <v>-1</v>
      </c>
    </row>
    <row r="31" spans="1:27" x14ac:dyDescent="0.2">
      <c r="A31" t="s">
        <v>129</v>
      </c>
      <c r="B31">
        <f>B25+B27+B26+B30</f>
        <v>93</v>
      </c>
      <c r="C31">
        <f>C25+C27+C26+C30</f>
        <v>151</v>
      </c>
      <c r="D31" s="12">
        <f t="shared" si="1"/>
        <v>0.62365591397849462</v>
      </c>
      <c r="E31">
        <f>E25+E27+E26+E30</f>
        <v>168</v>
      </c>
      <c r="F31" s="12">
        <f t="shared" si="2"/>
        <v>0.11258278145695365</v>
      </c>
      <c r="G31" s="12">
        <f t="shared" si="8"/>
        <v>0.80645161290322576</v>
      </c>
      <c r="H31">
        <f>H25+H27+H26+H30</f>
        <v>199</v>
      </c>
      <c r="I31" s="12">
        <f t="shared" si="0"/>
        <v>0.18452380952380953</v>
      </c>
      <c r="J31" s="12">
        <f t="shared" si="3"/>
        <v>1.1397849462365592</v>
      </c>
      <c r="K31">
        <f>K25+K27+K26+K30</f>
        <v>204</v>
      </c>
      <c r="L31" s="12">
        <f t="shared" si="4"/>
        <v>2.5125628140703519E-2</v>
      </c>
      <c r="M31" s="12">
        <f t="shared" si="5"/>
        <v>1.1935483870967742</v>
      </c>
      <c r="N31">
        <f>N25+N27+N26+N30</f>
        <v>198</v>
      </c>
      <c r="O31" s="12">
        <f t="shared" si="6"/>
        <v>-2.9411764705882353E-2</v>
      </c>
      <c r="P31" s="12">
        <f t="shared" si="7"/>
        <v>1.1290322580645162</v>
      </c>
      <c r="Q31">
        <f>Q25+Q27+Q26+Q30</f>
        <v>196</v>
      </c>
      <c r="R31" s="12">
        <f t="shared" si="9"/>
        <v>-1.0101010101010102E-2</v>
      </c>
      <c r="S31" s="12">
        <f>(Q31-B31)/B31</f>
        <v>1.10752688172043</v>
      </c>
      <c r="T31">
        <f>T25+T27+T26+T30</f>
        <v>175</v>
      </c>
      <c r="U31" s="12">
        <f>(T31-B31)/B31</f>
        <v>0.88172043010752688</v>
      </c>
      <c r="V31">
        <f>V25+V27+V26+V30</f>
        <v>144</v>
      </c>
      <c r="W31" s="12">
        <f t="shared" si="10"/>
        <v>0.54838709677419351</v>
      </c>
      <c r="X31">
        <f>X25+X27+X26+X30</f>
        <v>130</v>
      </c>
      <c r="Y31" s="12">
        <f t="shared" si="10"/>
        <v>0.39784946236559138</v>
      </c>
      <c r="Z31">
        <f>Z25+Z27+Z26+Z30</f>
        <v>117</v>
      </c>
      <c r="AA31" s="12">
        <f t="shared" si="11"/>
        <v>0.25806451612903225</v>
      </c>
    </row>
    <row r="32" spans="1:27" x14ac:dyDescent="0.2">
      <c r="A32" t="s">
        <v>98</v>
      </c>
      <c r="B32">
        <v>5</v>
      </c>
      <c r="C32">
        <v>0</v>
      </c>
      <c r="D32" s="12">
        <f t="shared" si="1"/>
        <v>-1</v>
      </c>
      <c r="E32">
        <v>0</v>
      </c>
      <c r="F32" s="60"/>
      <c r="G32" s="12">
        <f t="shared" si="8"/>
        <v>-1</v>
      </c>
      <c r="H32">
        <v>0</v>
      </c>
      <c r="I32" s="12"/>
      <c r="J32" s="12">
        <f t="shared" si="3"/>
        <v>-1</v>
      </c>
      <c r="K32">
        <v>0</v>
      </c>
      <c r="L32" s="12"/>
      <c r="M32" s="12">
        <f t="shared" si="5"/>
        <v>-1</v>
      </c>
      <c r="N32">
        <v>0</v>
      </c>
      <c r="O32" s="12"/>
      <c r="P32" s="12">
        <f t="shared" si="7"/>
        <v>-1</v>
      </c>
      <c r="Q32" s="27">
        <v>0</v>
      </c>
      <c r="S32" s="12">
        <f>(Q32-B32)/B32</f>
        <v>-1</v>
      </c>
      <c r="T32">
        <v>0</v>
      </c>
      <c r="U32" s="12">
        <f>(T32-B32)/B32</f>
        <v>-1</v>
      </c>
      <c r="V32">
        <v>0</v>
      </c>
      <c r="W32" s="12">
        <f t="shared" si="10"/>
        <v>-1</v>
      </c>
      <c r="X32">
        <v>0</v>
      </c>
      <c r="Y32" s="12">
        <f t="shared" si="10"/>
        <v>-1</v>
      </c>
      <c r="Z32" s="25"/>
      <c r="AA32" s="12">
        <f t="shared" si="11"/>
        <v>-1</v>
      </c>
    </row>
    <row r="33" spans="1:29" x14ac:dyDescent="0.2">
      <c r="Q33" s="27"/>
      <c r="Z33" s="25">
        <v>301</v>
      </c>
    </row>
    <row r="34" spans="1:29" x14ac:dyDescent="0.2">
      <c r="A34" t="s">
        <v>102</v>
      </c>
      <c r="H34">
        <v>290</v>
      </c>
      <c r="N34">
        <v>247</v>
      </c>
      <c r="Q34" s="27">
        <v>319</v>
      </c>
      <c r="T34">
        <v>337</v>
      </c>
      <c r="V34">
        <v>290</v>
      </c>
      <c r="X34">
        <v>294</v>
      </c>
    </row>
    <row r="36" spans="1:29" x14ac:dyDescent="0.2">
      <c r="B36" s="17">
        <v>2007</v>
      </c>
      <c r="E36" s="35">
        <v>2008</v>
      </c>
      <c r="H36" s="35">
        <v>2009</v>
      </c>
      <c r="K36" s="17">
        <v>2010</v>
      </c>
      <c r="M36" s="17">
        <v>2011</v>
      </c>
      <c r="P36" s="17">
        <v>2012</v>
      </c>
      <c r="R36" s="17">
        <v>2013</v>
      </c>
      <c r="U36" s="17">
        <v>2014</v>
      </c>
      <c r="W36" s="17">
        <v>2015</v>
      </c>
      <c r="Y36" s="17">
        <v>2016</v>
      </c>
      <c r="AA36" s="17">
        <v>2017</v>
      </c>
    </row>
    <row r="37" spans="1:29" x14ac:dyDescent="0.2">
      <c r="A37" s="16" t="s">
        <v>74</v>
      </c>
      <c r="B37" s="16"/>
      <c r="C37" s="16"/>
      <c r="D37" s="16"/>
      <c r="E37" s="31"/>
      <c r="F37" s="16"/>
      <c r="G37" s="16"/>
      <c r="H37" s="31"/>
      <c r="I37" s="16"/>
      <c r="J37" s="16"/>
      <c r="K37" s="16"/>
      <c r="L37" s="16"/>
      <c r="M37" s="16"/>
      <c r="N37" s="16"/>
      <c r="O37" s="16"/>
      <c r="P37" s="16"/>
      <c r="Q37" s="16"/>
      <c r="R37" s="16"/>
      <c r="S37" s="16"/>
      <c r="T37" s="16"/>
      <c r="U37" s="16"/>
      <c r="V37" s="16"/>
      <c r="W37" s="16"/>
      <c r="X37" s="16"/>
      <c r="Y37" s="16"/>
      <c r="Z37" s="16"/>
    </row>
    <row r="38" spans="1:29" x14ac:dyDescent="0.2">
      <c r="A38">
        <v>0</v>
      </c>
      <c r="B38" t="s">
        <v>63</v>
      </c>
      <c r="C38" t="s">
        <v>66</v>
      </c>
      <c r="D38" t="s">
        <v>99</v>
      </c>
      <c r="E38" s="25" t="s">
        <v>66</v>
      </c>
      <c r="F38" s="22" t="s">
        <v>71</v>
      </c>
      <c r="H38" s="24" t="s">
        <v>71</v>
      </c>
      <c r="I38" s="26" t="s">
        <v>66</v>
      </c>
      <c r="J38" s="29"/>
      <c r="K38" s="22" t="s">
        <v>66</v>
      </c>
      <c r="L38" s="29"/>
      <c r="M38" s="86" t="s">
        <v>63</v>
      </c>
      <c r="N38" s="86" t="s">
        <v>66</v>
      </c>
      <c r="O38" s="29"/>
      <c r="P38" s="86" t="s">
        <v>66</v>
      </c>
      <c r="R38" s="100" t="s">
        <v>66</v>
      </c>
      <c r="S38" s="26"/>
      <c r="T38" s="29"/>
      <c r="U38" t="s">
        <v>63</v>
      </c>
      <c r="V38" s="30"/>
      <c r="W38" s="128" t="s">
        <v>66</v>
      </c>
      <c r="X38" s="128" t="s">
        <v>63</v>
      </c>
      <c r="Y38" s="24" t="s">
        <v>63</v>
      </c>
      <c r="Z38" s="29"/>
      <c r="AA38" s="24" t="s">
        <v>66</v>
      </c>
      <c r="AB38" s="26"/>
      <c r="AC38" s="29"/>
    </row>
    <row r="39" spans="1:29" x14ac:dyDescent="0.2">
      <c r="A39">
        <v>0.5</v>
      </c>
      <c r="B39" t="s">
        <v>71</v>
      </c>
      <c r="C39" t="s">
        <v>99</v>
      </c>
      <c r="E39" s="25" t="s">
        <v>71</v>
      </c>
      <c r="H39" s="25" t="s">
        <v>66</v>
      </c>
      <c r="I39" s="27"/>
      <c r="J39" s="30"/>
      <c r="K39" t="s">
        <v>62</v>
      </c>
      <c r="L39" s="30"/>
      <c r="M39" s="86" t="s">
        <v>63</v>
      </c>
      <c r="N39" s="36" t="s">
        <v>66</v>
      </c>
      <c r="O39" s="30"/>
      <c r="P39" s="86" t="s">
        <v>66</v>
      </c>
      <c r="R39" s="101" t="s">
        <v>66</v>
      </c>
      <c r="S39" s="27"/>
      <c r="T39" s="30"/>
      <c r="U39" t="s">
        <v>66</v>
      </c>
      <c r="V39" s="30"/>
      <c r="W39" s="128" t="s">
        <v>62</v>
      </c>
      <c r="Y39" s="25" t="s">
        <v>62</v>
      </c>
      <c r="Z39" s="30"/>
      <c r="AA39" s="25" t="s">
        <v>62</v>
      </c>
      <c r="AB39" s="27"/>
      <c r="AC39" s="30"/>
    </row>
    <row r="40" spans="1:29" x14ac:dyDescent="0.2">
      <c r="A40">
        <v>1</v>
      </c>
      <c r="B40" t="s">
        <v>66</v>
      </c>
      <c r="E40" s="25" t="s">
        <v>62</v>
      </c>
      <c r="H40" s="25" t="s">
        <v>71</v>
      </c>
      <c r="I40" s="27"/>
      <c r="J40" s="30"/>
      <c r="K40" t="s">
        <v>62</v>
      </c>
      <c r="L40" s="30"/>
      <c r="M40" s="85" t="s">
        <v>66</v>
      </c>
      <c r="O40" s="30"/>
      <c r="P40" s="36" t="s">
        <v>66</v>
      </c>
      <c r="R40" s="101" t="s">
        <v>66</v>
      </c>
      <c r="S40" s="27"/>
      <c r="T40" s="30"/>
      <c r="U40" t="s">
        <v>62</v>
      </c>
      <c r="V40" s="30"/>
      <c r="W40" s="128" t="s">
        <v>62</v>
      </c>
      <c r="Y40" s="25" t="s">
        <v>63</v>
      </c>
      <c r="Z40" s="30"/>
      <c r="AA40" s="25" t="s">
        <v>63</v>
      </c>
      <c r="AB40" s="27"/>
      <c r="AC40" s="30"/>
    </row>
    <row r="41" spans="1:29" x14ac:dyDescent="0.2">
      <c r="A41">
        <v>1.5</v>
      </c>
      <c r="B41" t="s">
        <v>66</v>
      </c>
      <c r="C41" t="s">
        <v>63</v>
      </c>
      <c r="E41" s="25" t="s">
        <v>66</v>
      </c>
      <c r="H41" s="25" t="s">
        <v>62</v>
      </c>
      <c r="I41" s="27"/>
      <c r="J41" s="30"/>
      <c r="K41" t="s">
        <v>66</v>
      </c>
      <c r="L41" s="30" t="s">
        <v>63</v>
      </c>
      <c r="M41" s="85" t="s">
        <v>66</v>
      </c>
      <c r="O41" s="30"/>
      <c r="P41" s="86" t="s">
        <v>66</v>
      </c>
      <c r="R41" s="101" t="s">
        <v>66</v>
      </c>
      <c r="S41" s="27"/>
      <c r="T41" s="30"/>
      <c r="U41" t="s">
        <v>63</v>
      </c>
      <c r="V41" s="30"/>
      <c r="W41" s="129" t="s">
        <v>63</v>
      </c>
      <c r="Y41" s="25" t="s">
        <v>62</v>
      </c>
      <c r="Z41" s="30"/>
      <c r="AA41" s="25" t="s">
        <v>62</v>
      </c>
      <c r="AB41" s="27"/>
      <c r="AC41" s="30"/>
    </row>
    <row r="42" spans="1:29" x14ac:dyDescent="0.2">
      <c r="A42">
        <v>2</v>
      </c>
      <c r="B42" t="s">
        <v>63</v>
      </c>
      <c r="E42" s="25" t="s">
        <v>71</v>
      </c>
      <c r="F42" t="s">
        <v>66</v>
      </c>
      <c r="H42" s="25" t="s">
        <v>71</v>
      </c>
      <c r="I42" s="22" t="s">
        <v>66</v>
      </c>
      <c r="J42" s="30"/>
      <c r="K42" s="22" t="s">
        <v>62</v>
      </c>
      <c r="L42" s="30"/>
      <c r="M42" s="86" t="s">
        <v>63</v>
      </c>
      <c r="N42" s="86" t="s">
        <v>66</v>
      </c>
      <c r="O42" s="30"/>
      <c r="P42" s="85" t="s">
        <v>62</v>
      </c>
      <c r="R42" s="101" t="s">
        <v>66</v>
      </c>
      <c r="S42" s="27"/>
      <c r="T42" s="30"/>
      <c r="U42" t="s">
        <v>66</v>
      </c>
      <c r="V42" s="30"/>
      <c r="W42" s="129" t="s">
        <v>62</v>
      </c>
      <c r="Y42" s="25" t="s">
        <v>66</v>
      </c>
      <c r="Z42" s="30"/>
      <c r="AA42" s="25" t="s">
        <v>101</v>
      </c>
      <c r="AB42" s="27"/>
      <c r="AC42" s="30"/>
    </row>
    <row r="43" spans="1:29" x14ac:dyDescent="0.2">
      <c r="A43">
        <v>2.5</v>
      </c>
      <c r="B43" t="s">
        <v>63</v>
      </c>
      <c r="E43" s="25" t="s">
        <v>66</v>
      </c>
      <c r="F43" t="s">
        <v>71</v>
      </c>
      <c r="H43" s="25" t="s">
        <v>66</v>
      </c>
      <c r="I43" s="27"/>
      <c r="J43" s="30"/>
      <c r="K43" s="22" t="s">
        <v>63</v>
      </c>
      <c r="L43" s="30"/>
      <c r="M43" s="85" t="s">
        <v>66</v>
      </c>
      <c r="O43" s="30"/>
      <c r="P43" s="86" t="s">
        <v>66</v>
      </c>
      <c r="R43" s="101" t="s">
        <v>66</v>
      </c>
      <c r="S43" s="110" t="s">
        <v>63</v>
      </c>
      <c r="T43" s="30"/>
      <c r="U43" s="22" t="s">
        <v>66</v>
      </c>
      <c r="V43" s="30"/>
      <c r="W43" s="86" t="s">
        <v>66</v>
      </c>
      <c r="X43" s="86" t="s">
        <v>63</v>
      </c>
      <c r="Y43" s="25" t="s">
        <v>66</v>
      </c>
      <c r="Z43" s="30" t="s">
        <v>63</v>
      </c>
      <c r="AA43" s="25" t="s">
        <v>66</v>
      </c>
      <c r="AB43" s="27"/>
      <c r="AC43" s="30"/>
    </row>
    <row r="44" spans="1:29" x14ac:dyDescent="0.2">
      <c r="A44">
        <v>3</v>
      </c>
      <c r="B44" t="s">
        <v>71</v>
      </c>
      <c r="C44" t="s">
        <v>63</v>
      </c>
      <c r="E44" s="25" t="s">
        <v>66</v>
      </c>
      <c r="F44" s="22" t="s">
        <v>71</v>
      </c>
      <c r="H44" s="25" t="s">
        <v>71</v>
      </c>
      <c r="I44" s="22" t="s">
        <v>66</v>
      </c>
      <c r="J44" s="30"/>
      <c r="K44" s="22" t="s">
        <v>63</v>
      </c>
      <c r="L44" s="30"/>
      <c r="M44" s="86" t="s">
        <v>63</v>
      </c>
      <c r="N44" s="86" t="s">
        <v>66</v>
      </c>
      <c r="O44" s="30"/>
      <c r="P44" s="85" t="s">
        <v>62</v>
      </c>
      <c r="R44" s="101" t="s">
        <v>66</v>
      </c>
      <c r="S44" s="27"/>
      <c r="T44" s="30"/>
      <c r="U44" s="22" t="s">
        <v>62</v>
      </c>
      <c r="V44" s="30"/>
      <c r="W44" s="86" t="s">
        <v>63</v>
      </c>
      <c r="Y44" s="25" t="s">
        <v>63</v>
      </c>
      <c r="Z44" s="30"/>
      <c r="AA44" s="25" t="s">
        <v>63</v>
      </c>
      <c r="AB44" s="27"/>
      <c r="AC44" s="30"/>
    </row>
    <row r="45" spans="1:29" x14ac:dyDescent="0.2">
      <c r="A45">
        <v>3.5</v>
      </c>
      <c r="B45" t="s">
        <v>66</v>
      </c>
      <c r="E45" s="25" t="s">
        <v>62</v>
      </c>
      <c r="H45" s="25" t="s">
        <v>66</v>
      </c>
      <c r="I45" s="27"/>
      <c r="J45" s="30"/>
      <c r="K45" s="22" t="s">
        <v>62</v>
      </c>
      <c r="L45" s="30"/>
      <c r="M45" s="86" t="s">
        <v>63</v>
      </c>
      <c r="O45" s="30"/>
      <c r="P45" s="86" t="s">
        <v>66</v>
      </c>
      <c r="R45" s="101" t="s">
        <v>63</v>
      </c>
      <c r="S45" s="27"/>
      <c r="T45" s="30"/>
      <c r="U45" s="22" t="s">
        <v>66</v>
      </c>
      <c r="V45" s="30"/>
      <c r="W45" s="86" t="s">
        <v>66</v>
      </c>
      <c r="Y45" s="25" t="s">
        <v>66</v>
      </c>
      <c r="Z45" s="30" t="s">
        <v>63</v>
      </c>
      <c r="AA45" s="25" t="s">
        <v>62</v>
      </c>
      <c r="AB45" s="27"/>
      <c r="AC45" s="30"/>
    </row>
    <row r="46" spans="1:29" x14ac:dyDescent="0.2">
      <c r="A46">
        <v>4</v>
      </c>
      <c r="B46" t="s">
        <v>66</v>
      </c>
      <c r="E46" s="25" t="s">
        <v>66</v>
      </c>
      <c r="H46" s="25" t="s">
        <v>66</v>
      </c>
      <c r="I46" s="27"/>
      <c r="J46" s="30"/>
      <c r="K46" s="22" t="s">
        <v>62</v>
      </c>
      <c r="L46" s="30"/>
      <c r="M46" s="85" t="s">
        <v>66</v>
      </c>
      <c r="O46" s="30"/>
      <c r="P46" s="86" t="s">
        <v>66</v>
      </c>
      <c r="R46" s="101" t="s">
        <v>66</v>
      </c>
      <c r="S46" s="27"/>
      <c r="T46" s="30"/>
      <c r="U46" s="22" t="s">
        <v>66</v>
      </c>
      <c r="V46" s="30"/>
      <c r="W46" s="86" t="s">
        <v>62</v>
      </c>
      <c r="Y46" s="25" t="s">
        <v>62</v>
      </c>
      <c r="Z46" s="30"/>
      <c r="AA46" s="25" t="s">
        <v>62</v>
      </c>
      <c r="AB46" s="27"/>
      <c r="AC46" s="30"/>
    </row>
    <row r="47" spans="1:29" x14ac:dyDescent="0.2">
      <c r="A47">
        <v>4.5</v>
      </c>
      <c r="B47" t="s">
        <v>66</v>
      </c>
      <c r="C47" t="s">
        <v>63</v>
      </c>
      <c r="E47" s="25" t="s">
        <v>66</v>
      </c>
      <c r="H47" s="25" t="s">
        <v>66</v>
      </c>
      <c r="I47" s="27"/>
      <c r="J47" s="30"/>
      <c r="K47" s="22" t="s">
        <v>66</v>
      </c>
      <c r="L47" s="30"/>
      <c r="M47" s="85" t="s">
        <v>66</v>
      </c>
      <c r="O47" s="30"/>
      <c r="P47" s="86" t="s">
        <v>66</v>
      </c>
      <c r="R47" s="101" t="s">
        <v>66</v>
      </c>
      <c r="S47" s="110" t="s">
        <v>63</v>
      </c>
      <c r="T47" s="30"/>
      <c r="U47" s="22" t="s">
        <v>62</v>
      </c>
      <c r="V47" s="30"/>
      <c r="W47" s="86" t="s">
        <v>66</v>
      </c>
      <c r="X47" s="86" t="s">
        <v>63</v>
      </c>
      <c r="Y47" s="25" t="s">
        <v>66</v>
      </c>
      <c r="Z47" s="30"/>
      <c r="AA47" s="25" t="s">
        <v>62</v>
      </c>
      <c r="AB47" s="27"/>
      <c r="AC47" s="30"/>
    </row>
    <row r="48" spans="1:29" x14ac:dyDescent="0.2">
      <c r="A48">
        <v>5</v>
      </c>
      <c r="B48" t="s">
        <v>63</v>
      </c>
      <c r="E48" s="25" t="s">
        <v>66</v>
      </c>
      <c r="F48" t="s">
        <v>71</v>
      </c>
      <c r="H48" s="25" t="s">
        <v>71</v>
      </c>
      <c r="I48" s="22" t="s">
        <v>66</v>
      </c>
      <c r="J48" s="30"/>
      <c r="K48" s="22" t="s">
        <v>66</v>
      </c>
      <c r="L48" s="30"/>
      <c r="M48" s="86" t="s">
        <v>63</v>
      </c>
      <c r="N48" s="86" t="s">
        <v>66</v>
      </c>
      <c r="O48" s="30"/>
      <c r="P48" s="86" t="s">
        <v>66</v>
      </c>
      <c r="R48" s="101" t="s">
        <v>66</v>
      </c>
      <c r="S48" s="27"/>
      <c r="T48" s="30"/>
      <c r="U48" s="22" t="s">
        <v>62</v>
      </c>
      <c r="V48" s="30"/>
      <c r="W48" s="86" t="s">
        <v>63</v>
      </c>
      <c r="Y48" s="25" t="s">
        <v>66</v>
      </c>
      <c r="Z48" s="30"/>
      <c r="AA48" s="25" t="s">
        <v>63</v>
      </c>
      <c r="AB48" s="27"/>
      <c r="AC48" s="30"/>
    </row>
    <row r="49" spans="1:29" x14ac:dyDescent="0.2">
      <c r="A49">
        <v>5.5</v>
      </c>
      <c r="B49" t="s">
        <v>67</v>
      </c>
      <c r="C49" t="s">
        <v>66</v>
      </c>
      <c r="E49" s="25" t="s">
        <v>66</v>
      </c>
      <c r="H49" s="25" t="s">
        <v>66</v>
      </c>
      <c r="I49" s="27"/>
      <c r="J49" s="30"/>
      <c r="K49" s="22" t="s">
        <v>66</v>
      </c>
      <c r="L49" s="30" t="s">
        <v>63</v>
      </c>
      <c r="M49" s="86" t="s">
        <v>63</v>
      </c>
      <c r="N49" s="86" t="s">
        <v>66</v>
      </c>
      <c r="O49" s="30"/>
      <c r="P49" s="86" t="s">
        <v>66</v>
      </c>
      <c r="R49" s="101" t="s">
        <v>62</v>
      </c>
      <c r="S49" s="27"/>
      <c r="T49" s="30"/>
      <c r="U49" s="22" t="s">
        <v>63</v>
      </c>
      <c r="V49" s="30"/>
      <c r="W49" s="86" t="s">
        <v>63</v>
      </c>
      <c r="Y49" s="25" t="s">
        <v>66</v>
      </c>
      <c r="Z49" s="30"/>
      <c r="AA49" s="25" t="s">
        <v>66</v>
      </c>
      <c r="AB49" s="27"/>
      <c r="AC49" s="30"/>
    </row>
    <row r="50" spans="1:29" x14ac:dyDescent="0.2">
      <c r="A50">
        <v>6</v>
      </c>
      <c r="B50" t="s">
        <v>66</v>
      </c>
      <c r="C50" t="s">
        <v>63</v>
      </c>
      <c r="E50" s="25" t="s">
        <v>66</v>
      </c>
      <c r="H50" s="25" t="s">
        <v>66</v>
      </c>
      <c r="I50" s="27"/>
      <c r="J50" s="30"/>
      <c r="K50" s="22" t="s">
        <v>66</v>
      </c>
      <c r="L50" s="30"/>
      <c r="M50" s="86" t="s">
        <v>63</v>
      </c>
      <c r="N50" s="36" t="s">
        <v>66</v>
      </c>
      <c r="O50" s="30"/>
      <c r="P50" s="86" t="s">
        <v>62</v>
      </c>
      <c r="R50" s="101" t="s">
        <v>66</v>
      </c>
      <c r="S50" s="85" t="s">
        <v>63</v>
      </c>
      <c r="T50" s="30"/>
      <c r="U50" s="22" t="s">
        <v>63</v>
      </c>
      <c r="V50" s="30"/>
      <c r="W50" s="86" t="s">
        <v>63</v>
      </c>
      <c r="Y50" s="25" t="s">
        <v>66</v>
      </c>
      <c r="Z50" s="30"/>
      <c r="AA50" s="25" t="s">
        <v>63</v>
      </c>
      <c r="AB50" s="27"/>
      <c r="AC50" s="30"/>
    </row>
    <row r="51" spans="1:29" x14ac:dyDescent="0.2">
      <c r="A51">
        <v>6.5</v>
      </c>
      <c r="B51" t="s">
        <v>67</v>
      </c>
      <c r="C51" t="s">
        <v>63</v>
      </c>
      <c r="E51" s="25" t="s">
        <v>66</v>
      </c>
      <c r="H51" s="25" t="s">
        <v>66</v>
      </c>
      <c r="I51" s="27"/>
      <c r="J51" s="30"/>
      <c r="K51" s="22" t="s">
        <v>66</v>
      </c>
      <c r="L51" s="30" t="s">
        <v>63</v>
      </c>
      <c r="M51" s="86" t="s">
        <v>63</v>
      </c>
      <c r="N51" s="86" t="s">
        <v>66</v>
      </c>
      <c r="O51" s="30"/>
      <c r="P51" s="86" t="s">
        <v>66</v>
      </c>
      <c r="R51" s="101" t="s">
        <v>66</v>
      </c>
      <c r="S51" s="85" t="s">
        <v>63</v>
      </c>
      <c r="T51" s="30"/>
      <c r="U51" s="22" t="s">
        <v>66</v>
      </c>
      <c r="V51" s="30"/>
      <c r="W51" s="86" t="s">
        <v>66</v>
      </c>
      <c r="Y51" s="25" t="s">
        <v>66</v>
      </c>
      <c r="Z51" s="30" t="s">
        <v>63</v>
      </c>
      <c r="AA51" s="25" t="s">
        <v>63</v>
      </c>
      <c r="AB51" s="27"/>
      <c r="AC51" s="30"/>
    </row>
    <row r="52" spans="1:29" x14ac:dyDescent="0.2">
      <c r="A52">
        <v>7</v>
      </c>
      <c r="B52" t="s">
        <v>67</v>
      </c>
      <c r="C52" t="s">
        <v>63</v>
      </c>
      <c r="E52" s="25" t="s">
        <v>66</v>
      </c>
      <c r="H52" s="25" t="s">
        <v>66</v>
      </c>
      <c r="I52" s="27"/>
      <c r="J52" s="30"/>
      <c r="K52" s="22" t="s">
        <v>66</v>
      </c>
      <c r="L52" s="30"/>
      <c r="M52" s="86" t="s">
        <v>63</v>
      </c>
      <c r="N52" s="86" t="s">
        <v>66</v>
      </c>
      <c r="O52" s="30"/>
      <c r="P52" s="86" t="s">
        <v>66</v>
      </c>
      <c r="R52" s="101" t="s">
        <v>66</v>
      </c>
      <c r="S52" s="85" t="s">
        <v>63</v>
      </c>
      <c r="T52" s="30"/>
      <c r="U52" s="22" t="s">
        <v>62</v>
      </c>
      <c r="V52" s="30"/>
      <c r="W52" s="86" t="s">
        <v>63</v>
      </c>
      <c r="Y52" s="25" t="s">
        <v>66</v>
      </c>
      <c r="Z52" s="30" t="s">
        <v>63</v>
      </c>
      <c r="AA52" s="25" t="s">
        <v>62</v>
      </c>
      <c r="AB52" s="27"/>
      <c r="AC52" s="30"/>
    </row>
    <row r="53" spans="1:29" x14ac:dyDescent="0.2">
      <c r="A53">
        <v>7.5</v>
      </c>
      <c r="B53" t="s">
        <v>67</v>
      </c>
      <c r="C53" t="s">
        <v>66</v>
      </c>
      <c r="D53" t="s">
        <v>63</v>
      </c>
      <c r="E53" s="25" t="s">
        <v>66</v>
      </c>
      <c r="H53" s="25" t="s">
        <v>66</v>
      </c>
      <c r="I53" s="27"/>
      <c r="J53" s="30"/>
      <c r="K53" s="22" t="s">
        <v>66</v>
      </c>
      <c r="L53" s="30"/>
      <c r="M53" s="85" t="s">
        <v>66</v>
      </c>
      <c r="O53" s="30"/>
      <c r="P53" s="86" t="s">
        <v>66</v>
      </c>
      <c r="R53" s="101" t="s">
        <v>66</v>
      </c>
      <c r="S53" s="85" t="s">
        <v>63</v>
      </c>
      <c r="T53" s="30"/>
      <c r="U53" s="22" t="s">
        <v>66</v>
      </c>
      <c r="V53" s="30"/>
      <c r="W53" s="86" t="s">
        <v>63</v>
      </c>
      <c r="Y53" s="25" t="s">
        <v>66</v>
      </c>
      <c r="Z53" s="30" t="s">
        <v>101</v>
      </c>
      <c r="AA53" s="25" t="s">
        <v>62</v>
      </c>
      <c r="AB53" s="27"/>
      <c r="AC53" s="30"/>
    </row>
    <row r="54" spans="1:29" x14ac:dyDescent="0.2">
      <c r="A54">
        <v>8</v>
      </c>
      <c r="B54" t="s">
        <v>67</v>
      </c>
      <c r="C54" t="s">
        <v>100</v>
      </c>
      <c r="E54" s="25" t="s">
        <v>66</v>
      </c>
      <c r="H54" s="25" t="s">
        <v>66</v>
      </c>
      <c r="I54" s="27"/>
      <c r="J54" s="30"/>
      <c r="K54" s="22" t="s">
        <v>66</v>
      </c>
      <c r="L54" s="30"/>
      <c r="M54" s="86" t="s">
        <v>63</v>
      </c>
      <c r="O54" s="30"/>
      <c r="P54" s="86" t="s">
        <v>66</v>
      </c>
      <c r="R54" s="101" t="s">
        <v>66</v>
      </c>
      <c r="S54" s="85" t="s">
        <v>63</v>
      </c>
      <c r="T54" s="30"/>
      <c r="U54" s="22" t="s">
        <v>66</v>
      </c>
      <c r="V54" s="30"/>
      <c r="W54" s="86" t="s">
        <v>63</v>
      </c>
      <c r="Y54" s="25" t="s">
        <v>63</v>
      </c>
      <c r="Z54" s="30" t="s">
        <v>101</v>
      </c>
      <c r="AA54" s="25" t="s">
        <v>63</v>
      </c>
      <c r="AB54" s="22" t="s">
        <v>66</v>
      </c>
      <c r="AC54" s="30"/>
    </row>
    <row r="55" spans="1:29" x14ac:dyDescent="0.2">
      <c r="A55">
        <v>8.5</v>
      </c>
      <c r="B55" t="s">
        <v>67</v>
      </c>
      <c r="C55" t="s">
        <v>66</v>
      </c>
      <c r="E55" s="25" t="s">
        <v>66</v>
      </c>
      <c r="H55" s="25" t="s">
        <v>66</v>
      </c>
      <c r="I55" s="27"/>
      <c r="J55" s="30"/>
      <c r="K55" s="22" t="s">
        <v>66</v>
      </c>
      <c r="L55" s="30" t="s">
        <v>63</v>
      </c>
      <c r="M55" s="85" t="s">
        <v>66</v>
      </c>
      <c r="O55" s="30"/>
      <c r="P55" s="86" t="s">
        <v>62</v>
      </c>
      <c r="R55" s="101" t="s">
        <v>66</v>
      </c>
      <c r="S55" s="85"/>
      <c r="T55" s="30"/>
      <c r="U55" s="22" t="s">
        <v>63</v>
      </c>
      <c r="V55" s="30"/>
      <c r="W55" s="86" t="s">
        <v>66</v>
      </c>
      <c r="Y55" s="25" t="s">
        <v>63</v>
      </c>
      <c r="Z55" s="30" t="s">
        <v>101</v>
      </c>
      <c r="AA55" s="25" t="s">
        <v>62</v>
      </c>
      <c r="AB55" s="27"/>
      <c r="AC55" s="30"/>
    </row>
    <row r="56" spans="1:29" x14ac:dyDescent="0.2">
      <c r="A56">
        <v>9</v>
      </c>
      <c r="B56" t="s">
        <v>67</v>
      </c>
      <c r="C56" t="s">
        <v>63</v>
      </c>
      <c r="D56" t="s">
        <v>66</v>
      </c>
      <c r="E56" s="25" t="s">
        <v>66</v>
      </c>
      <c r="H56" s="25" t="s">
        <v>66</v>
      </c>
      <c r="I56" s="27"/>
      <c r="J56" s="30"/>
      <c r="K56" s="22" t="s">
        <v>66</v>
      </c>
      <c r="L56" s="30"/>
      <c r="M56" s="86" t="s">
        <v>63</v>
      </c>
      <c r="N56" s="36" t="s">
        <v>66</v>
      </c>
      <c r="O56" s="30"/>
      <c r="P56" s="86" t="s">
        <v>66</v>
      </c>
      <c r="R56" s="101" t="s">
        <v>66</v>
      </c>
      <c r="S56" s="85" t="s">
        <v>63</v>
      </c>
      <c r="T56" s="30"/>
      <c r="U56" s="22" t="s">
        <v>62</v>
      </c>
      <c r="V56" s="30"/>
      <c r="W56" s="86" t="s">
        <v>62</v>
      </c>
      <c r="Y56" s="25" t="s">
        <v>66</v>
      </c>
      <c r="Z56" s="30" t="s">
        <v>63</v>
      </c>
      <c r="AA56" s="25" t="s">
        <v>66</v>
      </c>
      <c r="AB56" s="27"/>
      <c r="AC56" s="30"/>
    </row>
    <row r="57" spans="1:29" x14ac:dyDescent="0.2">
      <c r="A57">
        <v>9.5</v>
      </c>
      <c r="B57" t="s">
        <v>67</v>
      </c>
      <c r="C57" t="s">
        <v>63</v>
      </c>
      <c r="E57" s="25" t="s">
        <v>66</v>
      </c>
      <c r="H57" s="25" t="s">
        <v>66</v>
      </c>
      <c r="I57" s="27"/>
      <c r="J57" s="30"/>
      <c r="K57" s="22" t="s">
        <v>66</v>
      </c>
      <c r="L57" s="30"/>
      <c r="M57" s="85" t="s">
        <v>66</v>
      </c>
      <c r="O57" s="30"/>
      <c r="P57" s="86" t="s">
        <v>66</v>
      </c>
      <c r="R57" s="101" t="s">
        <v>66</v>
      </c>
      <c r="S57" s="85" t="s">
        <v>63</v>
      </c>
      <c r="T57" s="30"/>
      <c r="U57" s="22" t="s">
        <v>66</v>
      </c>
      <c r="V57" s="30"/>
      <c r="W57" s="86" t="s">
        <v>66</v>
      </c>
      <c r="X57" s="86" t="s">
        <v>63</v>
      </c>
      <c r="Y57" s="25" t="s">
        <v>66</v>
      </c>
      <c r="Z57" s="30" t="s">
        <v>63</v>
      </c>
      <c r="AA57" s="25" t="s">
        <v>62</v>
      </c>
      <c r="AB57" s="27"/>
      <c r="AC57" s="30"/>
    </row>
    <row r="58" spans="1:29" x14ac:dyDescent="0.2">
      <c r="A58">
        <v>10</v>
      </c>
      <c r="B58" t="s">
        <v>67</v>
      </c>
      <c r="C58" t="s">
        <v>100</v>
      </c>
      <c r="E58" s="25" t="s">
        <v>66</v>
      </c>
      <c r="H58" s="25" t="s">
        <v>66</v>
      </c>
      <c r="I58" s="27"/>
      <c r="J58" s="30"/>
      <c r="K58" s="22" t="s">
        <v>66</v>
      </c>
      <c r="L58" s="30" t="s">
        <v>71</v>
      </c>
      <c r="M58" s="86" t="s">
        <v>63</v>
      </c>
      <c r="N58" s="86" t="s">
        <v>66</v>
      </c>
      <c r="O58" s="30"/>
      <c r="P58" s="86" t="s">
        <v>66</v>
      </c>
      <c r="R58" s="101" t="s">
        <v>66</v>
      </c>
      <c r="S58" s="27"/>
      <c r="T58" s="30"/>
      <c r="U58" s="22" t="s">
        <v>66</v>
      </c>
      <c r="V58" s="30" t="s">
        <v>63</v>
      </c>
      <c r="W58" s="86" t="s">
        <v>63</v>
      </c>
      <c r="Y58" s="25" t="s">
        <v>101</v>
      </c>
      <c r="Z58" s="30"/>
      <c r="AA58" s="25" t="s">
        <v>63</v>
      </c>
      <c r="AB58" s="22" t="s">
        <v>66</v>
      </c>
      <c r="AC58" s="30"/>
    </row>
    <row r="59" spans="1:29" x14ac:dyDescent="0.2">
      <c r="A59">
        <v>10.5</v>
      </c>
      <c r="B59" t="s">
        <v>67</v>
      </c>
      <c r="E59" s="25" t="s">
        <v>66</v>
      </c>
      <c r="H59" s="25" t="s">
        <v>66</v>
      </c>
      <c r="I59" s="27"/>
      <c r="J59" s="30"/>
      <c r="K59" s="22" t="s">
        <v>66</v>
      </c>
      <c r="L59" s="30"/>
      <c r="M59" s="86" t="s">
        <v>63</v>
      </c>
      <c r="O59" s="30"/>
      <c r="P59" s="86" t="s">
        <v>66</v>
      </c>
      <c r="R59" s="101" t="s">
        <v>66</v>
      </c>
      <c r="S59" s="27"/>
      <c r="T59" s="30"/>
      <c r="U59" s="22" t="s">
        <v>63</v>
      </c>
      <c r="V59" s="30"/>
      <c r="W59" s="86" t="s">
        <v>63</v>
      </c>
      <c r="Y59" s="25" t="s">
        <v>62</v>
      </c>
      <c r="Z59" s="30"/>
      <c r="AA59" s="25" t="s">
        <v>66</v>
      </c>
      <c r="AB59" s="27"/>
      <c r="AC59" s="30"/>
    </row>
    <row r="60" spans="1:29" x14ac:dyDescent="0.2">
      <c r="A60">
        <v>11</v>
      </c>
      <c r="B60" t="s">
        <v>67</v>
      </c>
      <c r="C60" t="s">
        <v>100</v>
      </c>
      <c r="E60" s="25" t="s">
        <v>66</v>
      </c>
      <c r="F60" s="22" t="s">
        <v>65</v>
      </c>
      <c r="H60" s="25" t="s">
        <v>66</v>
      </c>
      <c r="I60" s="22" t="s">
        <v>63</v>
      </c>
      <c r="J60" s="30"/>
      <c r="K60" s="22" t="s">
        <v>66</v>
      </c>
      <c r="L60" s="30"/>
      <c r="M60" s="85" t="s">
        <v>66</v>
      </c>
      <c r="O60" s="30"/>
      <c r="P60" s="86" t="s">
        <v>66</v>
      </c>
      <c r="R60" s="101" t="s">
        <v>66</v>
      </c>
      <c r="S60" s="27"/>
      <c r="T60" s="30"/>
      <c r="U60" s="22" t="s">
        <v>66</v>
      </c>
      <c r="V60" s="30"/>
      <c r="W60" s="86" t="s">
        <v>66</v>
      </c>
      <c r="Y60" s="25" t="s">
        <v>66</v>
      </c>
      <c r="Z60" s="30"/>
      <c r="AA60" s="25" t="s">
        <v>68</v>
      </c>
      <c r="AB60" s="27"/>
      <c r="AC60" s="30"/>
    </row>
    <row r="61" spans="1:29" x14ac:dyDescent="0.2">
      <c r="A61">
        <v>11.5</v>
      </c>
      <c r="B61" t="s">
        <v>67</v>
      </c>
      <c r="C61" t="s">
        <v>100</v>
      </c>
      <c r="E61" s="25" t="s">
        <v>66</v>
      </c>
      <c r="H61" s="25" t="s">
        <v>66</v>
      </c>
      <c r="I61" s="27"/>
      <c r="J61" s="30"/>
      <c r="K61" s="22" t="s">
        <v>66</v>
      </c>
      <c r="L61" s="30" t="s">
        <v>71</v>
      </c>
      <c r="M61" s="85" t="s">
        <v>66</v>
      </c>
      <c r="O61" s="30"/>
      <c r="P61" s="86" t="s">
        <v>66</v>
      </c>
      <c r="R61" s="101" t="s">
        <v>66</v>
      </c>
      <c r="S61" s="110" t="s">
        <v>63</v>
      </c>
      <c r="T61" s="30"/>
      <c r="U61" s="22" t="s">
        <v>66</v>
      </c>
      <c r="V61" s="49" t="s">
        <v>63</v>
      </c>
      <c r="W61" s="86" t="s">
        <v>63</v>
      </c>
      <c r="Y61" s="25" t="s">
        <v>63</v>
      </c>
      <c r="Z61" s="30"/>
      <c r="AA61" s="25" t="s">
        <v>63</v>
      </c>
      <c r="AB61" s="27"/>
      <c r="AC61" s="30"/>
    </row>
    <row r="62" spans="1:29" x14ac:dyDescent="0.2">
      <c r="A62">
        <v>12</v>
      </c>
      <c r="B62" t="s">
        <v>67</v>
      </c>
      <c r="C62" t="s">
        <v>100</v>
      </c>
      <c r="E62" s="25" t="s">
        <v>66</v>
      </c>
      <c r="H62" s="25" t="s">
        <v>63</v>
      </c>
      <c r="I62" s="27"/>
      <c r="J62" s="30"/>
      <c r="K62" s="22" t="s">
        <v>66</v>
      </c>
      <c r="L62" s="30" t="s">
        <v>63</v>
      </c>
      <c r="M62" s="85" t="s">
        <v>66</v>
      </c>
      <c r="O62" s="30"/>
      <c r="P62" s="86" t="s">
        <v>66</v>
      </c>
      <c r="R62" s="101" t="s">
        <v>66</v>
      </c>
      <c r="S62" s="27"/>
      <c r="T62" s="30"/>
      <c r="U62" s="22" t="s">
        <v>66</v>
      </c>
      <c r="V62" s="30"/>
      <c r="W62" s="86" t="s">
        <v>63</v>
      </c>
      <c r="Y62" s="25" t="s">
        <v>101</v>
      </c>
      <c r="Z62" s="30"/>
      <c r="AA62" s="25" t="s">
        <v>101</v>
      </c>
      <c r="AB62" s="27"/>
      <c r="AC62" s="30"/>
    </row>
    <row r="63" spans="1:29" x14ac:dyDescent="0.2">
      <c r="A63">
        <v>12.5</v>
      </c>
      <c r="B63" t="s">
        <v>67</v>
      </c>
      <c r="C63" t="s">
        <v>100</v>
      </c>
      <c r="D63" t="s">
        <v>63</v>
      </c>
      <c r="E63" s="25" t="s">
        <v>62</v>
      </c>
      <c r="H63" s="25" t="s">
        <v>66</v>
      </c>
      <c r="I63" s="27"/>
      <c r="J63" s="30"/>
      <c r="K63" s="22" t="s">
        <v>63</v>
      </c>
      <c r="L63" s="30"/>
      <c r="M63" s="85" t="s">
        <v>66</v>
      </c>
      <c r="O63" s="30"/>
      <c r="P63" s="86" t="s">
        <v>66</v>
      </c>
      <c r="R63" s="101" t="s">
        <v>66</v>
      </c>
      <c r="S63" s="27"/>
      <c r="T63" s="30"/>
      <c r="U63" s="22" t="s">
        <v>66</v>
      </c>
      <c r="V63" s="30"/>
      <c r="W63" s="86" t="s">
        <v>62</v>
      </c>
      <c r="Y63" s="25" t="s">
        <v>66</v>
      </c>
      <c r="Z63" s="30" t="s">
        <v>63</v>
      </c>
      <c r="AA63" s="25" t="s">
        <v>66</v>
      </c>
      <c r="AB63" s="27"/>
      <c r="AC63" s="30"/>
    </row>
    <row r="64" spans="1:29" x14ac:dyDescent="0.2">
      <c r="A64">
        <v>13</v>
      </c>
      <c r="B64" t="s">
        <v>62</v>
      </c>
      <c r="E64" s="25" t="s">
        <v>66</v>
      </c>
      <c r="H64" s="25" t="s">
        <v>66</v>
      </c>
      <c r="I64" s="27"/>
      <c r="J64" s="30"/>
      <c r="K64" s="22" t="s">
        <v>66</v>
      </c>
      <c r="L64" s="30"/>
      <c r="M64" s="86" t="s">
        <v>63</v>
      </c>
      <c r="N64" s="36" t="s">
        <v>66</v>
      </c>
      <c r="O64" s="30"/>
      <c r="P64" s="86" t="s">
        <v>66</v>
      </c>
      <c r="R64" s="101" t="s">
        <v>62</v>
      </c>
      <c r="S64" s="27"/>
      <c r="T64" s="30"/>
      <c r="U64" s="22" t="s">
        <v>62</v>
      </c>
      <c r="V64" s="30"/>
      <c r="W64" s="86" t="s">
        <v>68</v>
      </c>
      <c r="Y64" s="25" t="s">
        <v>63</v>
      </c>
      <c r="Z64" s="30"/>
      <c r="AA64" s="25" t="s">
        <v>63</v>
      </c>
      <c r="AB64" s="27"/>
      <c r="AC64" s="30"/>
    </row>
    <row r="65" spans="1:29" x14ac:dyDescent="0.2">
      <c r="A65">
        <v>13.5</v>
      </c>
      <c r="B65" t="s">
        <v>67</v>
      </c>
      <c r="C65" t="s">
        <v>66</v>
      </c>
      <c r="E65" s="25" t="s">
        <v>66</v>
      </c>
      <c r="H65" s="25" t="s">
        <v>66</v>
      </c>
      <c r="I65" s="27"/>
      <c r="J65" s="30"/>
      <c r="K65" s="22" t="s">
        <v>66</v>
      </c>
      <c r="L65" s="30"/>
      <c r="M65" s="86" t="s">
        <v>63</v>
      </c>
      <c r="N65" s="36" t="s">
        <v>66</v>
      </c>
      <c r="O65" s="30"/>
      <c r="P65" s="86" t="s">
        <v>66</v>
      </c>
      <c r="R65" s="101" t="s">
        <v>66</v>
      </c>
      <c r="S65" s="85" t="s">
        <v>63</v>
      </c>
      <c r="T65" s="30"/>
      <c r="U65" s="22" t="s">
        <v>66</v>
      </c>
      <c r="V65" s="30"/>
      <c r="W65" s="86" t="s">
        <v>63</v>
      </c>
      <c r="Y65" s="25" t="s">
        <v>66</v>
      </c>
      <c r="Z65" s="30"/>
      <c r="AA65" s="25" t="s">
        <v>63</v>
      </c>
      <c r="AB65" s="27"/>
      <c r="AC65" s="30"/>
    </row>
    <row r="66" spans="1:29" x14ac:dyDescent="0.2">
      <c r="A66">
        <v>14</v>
      </c>
      <c r="B66" t="s">
        <v>63</v>
      </c>
      <c r="E66" s="25" t="s">
        <v>66</v>
      </c>
      <c r="H66" s="25" t="s">
        <v>62</v>
      </c>
      <c r="I66" s="27"/>
      <c r="J66" s="30"/>
      <c r="K66" s="22" t="s">
        <v>66</v>
      </c>
      <c r="L66" s="30" t="s">
        <v>71</v>
      </c>
      <c r="M66" s="86" t="s">
        <v>63</v>
      </c>
      <c r="N66" s="86" t="s">
        <v>66</v>
      </c>
      <c r="O66" s="30"/>
      <c r="P66" s="86" t="s">
        <v>66</v>
      </c>
      <c r="R66" s="101" t="s">
        <v>66</v>
      </c>
      <c r="S66" s="85" t="s">
        <v>63</v>
      </c>
      <c r="T66" s="30"/>
      <c r="U66" s="22" t="s">
        <v>62</v>
      </c>
      <c r="V66" s="30"/>
      <c r="W66" s="86" t="s">
        <v>66</v>
      </c>
      <c r="X66" s="86" t="s">
        <v>63</v>
      </c>
      <c r="Y66" s="25" t="s">
        <v>66</v>
      </c>
      <c r="Z66" s="30"/>
      <c r="AA66" s="25" t="s">
        <v>66</v>
      </c>
      <c r="AB66" s="27"/>
      <c r="AC66" s="30"/>
    </row>
    <row r="67" spans="1:29" x14ac:dyDescent="0.2">
      <c r="A67">
        <v>14.5</v>
      </c>
      <c r="B67" t="s">
        <v>67</v>
      </c>
      <c r="C67" t="s">
        <v>100</v>
      </c>
      <c r="E67" s="25" t="s">
        <v>66</v>
      </c>
      <c r="F67" s="22" t="s">
        <v>71</v>
      </c>
      <c r="H67" s="25" t="s">
        <v>66</v>
      </c>
      <c r="I67" s="27"/>
      <c r="J67" s="30"/>
      <c r="K67" s="22" t="s">
        <v>66</v>
      </c>
      <c r="L67" s="30"/>
      <c r="M67" s="85" t="s">
        <v>66</v>
      </c>
      <c r="O67" s="30"/>
      <c r="P67" s="86" t="s">
        <v>66</v>
      </c>
      <c r="R67" s="101" t="s">
        <v>66</v>
      </c>
      <c r="S67" s="27"/>
      <c r="T67" s="30"/>
      <c r="U67" s="22" t="s">
        <v>66</v>
      </c>
      <c r="V67" s="30" t="s">
        <v>63</v>
      </c>
      <c r="W67" s="86" t="s">
        <v>66</v>
      </c>
      <c r="X67" s="86" t="s">
        <v>63</v>
      </c>
      <c r="Y67" s="25" t="s">
        <v>62</v>
      </c>
      <c r="Z67" s="30"/>
      <c r="AA67" s="25" t="s">
        <v>63</v>
      </c>
      <c r="AB67" s="22" t="s">
        <v>66</v>
      </c>
      <c r="AC67" s="30"/>
    </row>
    <row r="68" spans="1:29" x14ac:dyDescent="0.2">
      <c r="A68">
        <v>15</v>
      </c>
      <c r="B68" t="s">
        <v>71</v>
      </c>
      <c r="C68" t="s">
        <v>67</v>
      </c>
      <c r="E68" s="25" t="s">
        <v>66</v>
      </c>
      <c r="H68" s="25" t="s">
        <v>66</v>
      </c>
      <c r="I68" s="27"/>
      <c r="J68" s="30"/>
      <c r="K68" s="22" t="s">
        <v>66</v>
      </c>
      <c r="L68" s="30" t="s">
        <v>63</v>
      </c>
      <c r="M68" s="86" t="s">
        <v>63</v>
      </c>
      <c r="O68" s="30"/>
      <c r="P68" s="86" t="s">
        <v>66</v>
      </c>
      <c r="R68" s="101" t="s">
        <v>63</v>
      </c>
      <c r="S68" s="27"/>
      <c r="T68" s="30"/>
      <c r="U68" s="22" t="s">
        <v>66</v>
      </c>
      <c r="V68" s="30"/>
      <c r="W68" s="86" t="s">
        <v>62</v>
      </c>
      <c r="Y68" s="25" t="s">
        <v>62</v>
      </c>
      <c r="Z68" s="30"/>
      <c r="AA68" s="25" t="s">
        <v>63</v>
      </c>
      <c r="AB68" s="27"/>
      <c r="AC68" s="30"/>
    </row>
    <row r="69" spans="1:29" x14ac:dyDescent="0.2">
      <c r="A69">
        <v>15.5</v>
      </c>
      <c r="B69" t="s">
        <v>67</v>
      </c>
      <c r="E69" s="25" t="s">
        <v>66</v>
      </c>
      <c r="H69" s="25" t="s">
        <v>66</v>
      </c>
      <c r="I69" s="27"/>
      <c r="J69" s="30"/>
      <c r="K69" s="22" t="s">
        <v>66</v>
      </c>
      <c r="L69" s="30"/>
      <c r="M69" s="85" t="s">
        <v>66</v>
      </c>
      <c r="O69" s="30"/>
      <c r="P69" s="86" t="s">
        <v>66</v>
      </c>
      <c r="R69" s="101" t="s">
        <v>66</v>
      </c>
      <c r="S69" s="110" t="s">
        <v>63</v>
      </c>
      <c r="T69" s="30"/>
      <c r="U69" s="22" t="s">
        <v>66</v>
      </c>
      <c r="V69" s="30"/>
      <c r="W69" s="86" t="s">
        <v>66</v>
      </c>
      <c r="Y69" s="25" t="s">
        <v>62</v>
      </c>
      <c r="Z69" s="30"/>
      <c r="AA69" s="25" t="s">
        <v>63</v>
      </c>
      <c r="AB69" s="27"/>
      <c r="AC69" s="30"/>
    </row>
    <row r="70" spans="1:29" x14ac:dyDescent="0.2">
      <c r="A70">
        <v>16</v>
      </c>
      <c r="B70" t="s">
        <v>67</v>
      </c>
      <c r="E70" s="25" t="s">
        <v>66</v>
      </c>
      <c r="H70" s="25" t="s">
        <v>66</v>
      </c>
      <c r="I70" s="27"/>
      <c r="J70" s="30"/>
      <c r="K70" s="22" t="s">
        <v>62</v>
      </c>
      <c r="L70" s="30"/>
      <c r="M70" s="86" t="s">
        <v>63</v>
      </c>
      <c r="N70" s="36" t="s">
        <v>66</v>
      </c>
      <c r="O70" s="30"/>
      <c r="P70" s="86" t="s">
        <v>62</v>
      </c>
      <c r="R70" s="101" t="s">
        <v>66</v>
      </c>
      <c r="S70" s="27"/>
      <c r="T70" s="30"/>
      <c r="U70" s="22" t="s">
        <v>66</v>
      </c>
      <c r="V70" s="30"/>
      <c r="W70" s="86" t="s">
        <v>63</v>
      </c>
      <c r="Y70" s="25" t="s">
        <v>63</v>
      </c>
      <c r="Z70" s="30"/>
      <c r="AA70" s="25" t="s">
        <v>62</v>
      </c>
      <c r="AB70" s="27"/>
      <c r="AC70" s="30"/>
    </row>
    <row r="71" spans="1:29" x14ac:dyDescent="0.2">
      <c r="A71">
        <v>16.5</v>
      </c>
      <c r="B71" t="s">
        <v>67</v>
      </c>
      <c r="C71" t="s">
        <v>100</v>
      </c>
      <c r="D71" t="s">
        <v>71</v>
      </c>
      <c r="E71" s="25" t="s">
        <v>63</v>
      </c>
      <c r="F71" s="22" t="s">
        <v>71</v>
      </c>
      <c r="H71" s="25" t="s">
        <v>63</v>
      </c>
      <c r="I71" s="27"/>
      <c r="J71" s="30"/>
      <c r="K71" s="22" t="s">
        <v>66</v>
      </c>
      <c r="L71" s="30"/>
      <c r="M71" s="86" t="s">
        <v>63</v>
      </c>
      <c r="N71" s="36" t="s">
        <v>66</v>
      </c>
      <c r="O71" s="30"/>
      <c r="P71" s="86" t="s">
        <v>62</v>
      </c>
      <c r="R71" s="101" t="s">
        <v>66</v>
      </c>
      <c r="S71" s="85" t="s">
        <v>63</v>
      </c>
      <c r="T71" s="30"/>
      <c r="U71" s="22" t="s">
        <v>63</v>
      </c>
      <c r="V71" s="30"/>
      <c r="W71" s="86" t="s">
        <v>66</v>
      </c>
      <c r="X71" s="86" t="s">
        <v>63</v>
      </c>
      <c r="Y71" s="25" t="s">
        <v>63</v>
      </c>
      <c r="Z71" s="30"/>
      <c r="AA71" s="25" t="s">
        <v>66</v>
      </c>
      <c r="AB71" s="27"/>
      <c r="AC71" s="30"/>
    </row>
    <row r="72" spans="1:29" x14ac:dyDescent="0.2">
      <c r="A72">
        <v>17</v>
      </c>
      <c r="B72" t="s">
        <v>71</v>
      </c>
      <c r="C72" t="s">
        <v>66</v>
      </c>
      <c r="E72" s="25" t="s">
        <v>71</v>
      </c>
      <c r="F72" s="22" t="s">
        <v>66</v>
      </c>
      <c r="H72" s="25" t="s">
        <v>66</v>
      </c>
      <c r="I72" s="27"/>
      <c r="J72" s="30"/>
      <c r="K72" s="22" t="s">
        <v>66</v>
      </c>
      <c r="L72" s="30"/>
      <c r="M72" s="85" t="s">
        <v>66</v>
      </c>
      <c r="O72" s="30"/>
      <c r="P72" s="86" t="s">
        <v>66</v>
      </c>
      <c r="R72" s="101" t="s">
        <v>66</v>
      </c>
      <c r="S72" s="110" t="s">
        <v>63</v>
      </c>
      <c r="T72" s="30"/>
      <c r="U72" s="22" t="s">
        <v>62</v>
      </c>
      <c r="V72" s="30"/>
      <c r="W72" s="86" t="s">
        <v>63</v>
      </c>
      <c r="Y72" s="25" t="s">
        <v>66</v>
      </c>
      <c r="Z72" s="30" t="s">
        <v>63</v>
      </c>
      <c r="AA72" s="25" t="s">
        <v>66</v>
      </c>
      <c r="AB72" s="27"/>
      <c r="AC72" s="30"/>
    </row>
    <row r="73" spans="1:29" x14ac:dyDescent="0.2">
      <c r="A73">
        <v>17.5</v>
      </c>
      <c r="B73" t="s">
        <v>63</v>
      </c>
      <c r="E73" s="25" t="s">
        <v>66</v>
      </c>
      <c r="H73" s="25" t="s">
        <v>66</v>
      </c>
      <c r="I73" s="27"/>
      <c r="J73" s="30"/>
      <c r="K73" s="22" t="s">
        <v>66</v>
      </c>
      <c r="L73" s="30"/>
      <c r="M73" s="85" t="s">
        <v>66</v>
      </c>
      <c r="O73" s="30"/>
      <c r="P73" s="86" t="s">
        <v>66</v>
      </c>
      <c r="R73" s="101" t="s">
        <v>66</v>
      </c>
      <c r="S73" s="27"/>
      <c r="T73" s="30"/>
      <c r="U73" s="22" t="s">
        <v>66</v>
      </c>
      <c r="V73" s="30" t="s">
        <v>63</v>
      </c>
      <c r="W73" s="86" t="s">
        <v>63</v>
      </c>
      <c r="Y73" s="25" t="s">
        <v>66</v>
      </c>
      <c r="Z73" s="30" t="s">
        <v>63</v>
      </c>
      <c r="AA73" s="25" t="s">
        <v>66</v>
      </c>
      <c r="AB73" s="22" t="s">
        <v>101</v>
      </c>
      <c r="AC73" s="30"/>
    </row>
    <row r="74" spans="1:29" x14ac:dyDescent="0.2">
      <c r="A74">
        <v>18</v>
      </c>
      <c r="B74" t="s">
        <v>67</v>
      </c>
      <c r="E74" s="25" t="s">
        <v>66</v>
      </c>
      <c r="H74" s="25" t="s">
        <v>66</v>
      </c>
      <c r="I74" s="27"/>
      <c r="J74" s="30"/>
      <c r="K74" s="22" t="s">
        <v>66</v>
      </c>
      <c r="L74" s="30"/>
      <c r="M74" s="86" t="s">
        <v>63</v>
      </c>
      <c r="N74" s="36" t="s">
        <v>66</v>
      </c>
      <c r="O74" s="30"/>
      <c r="P74" s="86" t="s">
        <v>66</v>
      </c>
      <c r="R74" s="101" t="s">
        <v>66</v>
      </c>
      <c r="S74" s="27"/>
      <c r="T74" s="30"/>
      <c r="U74" s="22" t="s">
        <v>63</v>
      </c>
      <c r="V74" s="30"/>
      <c r="W74" s="86" t="s">
        <v>63</v>
      </c>
      <c r="Y74" s="25" t="s">
        <v>63</v>
      </c>
      <c r="Z74" s="30"/>
      <c r="AA74" s="25" t="s">
        <v>101</v>
      </c>
      <c r="AB74" s="27"/>
      <c r="AC74" s="30"/>
    </row>
    <row r="75" spans="1:29" x14ac:dyDescent="0.2">
      <c r="A75">
        <v>18.5</v>
      </c>
      <c r="B75" t="s">
        <v>67</v>
      </c>
      <c r="C75" t="s">
        <v>100</v>
      </c>
      <c r="E75" s="25" t="s">
        <v>66</v>
      </c>
      <c r="H75" s="25" t="s">
        <v>66</v>
      </c>
      <c r="I75" s="27"/>
      <c r="J75" s="30"/>
      <c r="K75" s="22" t="s">
        <v>66</v>
      </c>
      <c r="L75" s="30"/>
      <c r="M75" s="85" t="s">
        <v>66</v>
      </c>
      <c r="O75" s="30"/>
      <c r="P75" s="86" t="s">
        <v>66</v>
      </c>
      <c r="R75" s="101" t="s">
        <v>66</v>
      </c>
      <c r="S75" s="27"/>
      <c r="T75" s="30"/>
      <c r="U75" s="22" t="s">
        <v>66</v>
      </c>
      <c r="V75" s="30"/>
      <c r="W75" s="86" t="s">
        <v>66</v>
      </c>
      <c r="Y75" s="25" t="s">
        <v>66</v>
      </c>
      <c r="Z75" s="30" t="s">
        <v>63</v>
      </c>
      <c r="AA75" s="25" t="s">
        <v>62</v>
      </c>
      <c r="AB75" s="27"/>
      <c r="AC75" s="30"/>
    </row>
    <row r="76" spans="1:29" x14ac:dyDescent="0.2">
      <c r="A76">
        <v>19</v>
      </c>
      <c r="B76" t="s">
        <v>71</v>
      </c>
      <c r="C76" t="s">
        <v>67</v>
      </c>
      <c r="D76" t="s">
        <v>100</v>
      </c>
      <c r="E76" s="25" t="s">
        <v>71</v>
      </c>
      <c r="H76" s="25" t="s">
        <v>66</v>
      </c>
      <c r="I76" s="22" t="s">
        <v>71</v>
      </c>
      <c r="J76" s="30"/>
      <c r="K76" s="22" t="s">
        <v>66</v>
      </c>
      <c r="L76" s="30"/>
      <c r="M76" s="85" t="s">
        <v>66</v>
      </c>
      <c r="O76" s="30"/>
      <c r="P76" s="86" t="s">
        <v>66</v>
      </c>
      <c r="R76" s="101" t="s">
        <v>66</v>
      </c>
      <c r="S76" s="110" t="s">
        <v>63</v>
      </c>
      <c r="T76" s="30"/>
      <c r="U76" s="22" t="s">
        <v>66</v>
      </c>
      <c r="V76" s="30"/>
      <c r="W76" s="86" t="s">
        <v>63</v>
      </c>
      <c r="Y76" s="25" t="s">
        <v>62</v>
      </c>
      <c r="Z76" s="30"/>
      <c r="AA76" s="25" t="s">
        <v>63</v>
      </c>
      <c r="AB76" s="27"/>
      <c r="AC76" s="30"/>
    </row>
    <row r="77" spans="1:29" x14ac:dyDescent="0.2">
      <c r="A77">
        <v>19.5</v>
      </c>
      <c r="B77" t="s">
        <v>67</v>
      </c>
      <c r="C77" t="s">
        <v>100</v>
      </c>
      <c r="E77" s="25" t="s">
        <v>66</v>
      </c>
      <c r="F77" s="22" t="s">
        <v>71</v>
      </c>
      <c r="H77" s="25" t="s">
        <v>66</v>
      </c>
      <c r="I77" s="27"/>
      <c r="J77" s="30"/>
      <c r="K77" s="22" t="s">
        <v>71</v>
      </c>
      <c r="L77" s="30" t="s">
        <v>66</v>
      </c>
      <c r="M77" s="85" t="s">
        <v>66</v>
      </c>
      <c r="O77" s="30"/>
      <c r="P77" s="86" t="s">
        <v>66</v>
      </c>
      <c r="R77" s="101" t="s">
        <v>66</v>
      </c>
      <c r="S77" s="27"/>
      <c r="T77" s="30"/>
      <c r="U77" t="s">
        <v>66</v>
      </c>
      <c r="V77" s="30" t="s">
        <v>63</v>
      </c>
      <c r="W77" s="86" t="s">
        <v>66</v>
      </c>
      <c r="Y77" s="25" t="s">
        <v>66</v>
      </c>
      <c r="Z77" s="30"/>
      <c r="AA77" s="25" t="s">
        <v>63</v>
      </c>
      <c r="AB77" s="22" t="s">
        <v>66</v>
      </c>
      <c r="AC77" s="30"/>
    </row>
    <row r="78" spans="1:29" x14ac:dyDescent="0.2">
      <c r="A78">
        <v>20</v>
      </c>
      <c r="B78" t="s">
        <v>67</v>
      </c>
      <c r="C78" t="s">
        <v>100</v>
      </c>
      <c r="E78" s="25" t="s">
        <v>66</v>
      </c>
      <c r="H78" s="25" t="s">
        <v>66</v>
      </c>
      <c r="I78" s="27"/>
      <c r="J78" s="30"/>
      <c r="K78" s="22" t="s">
        <v>66</v>
      </c>
      <c r="L78" s="30" t="s">
        <v>63</v>
      </c>
      <c r="M78" s="85" t="s">
        <v>66</v>
      </c>
      <c r="O78" s="30"/>
      <c r="P78" s="86" t="s">
        <v>66</v>
      </c>
      <c r="R78" s="101" t="s">
        <v>66</v>
      </c>
      <c r="S78" s="110" t="s">
        <v>63</v>
      </c>
      <c r="T78" s="30"/>
      <c r="U78" s="22" t="s">
        <v>62</v>
      </c>
      <c r="V78" s="30"/>
      <c r="W78" s="86" t="s">
        <v>66</v>
      </c>
      <c r="Y78" s="25" t="s">
        <v>66</v>
      </c>
      <c r="Z78" s="30"/>
      <c r="AA78" s="25" t="s">
        <v>101</v>
      </c>
      <c r="AB78" s="27"/>
      <c r="AC78" s="30"/>
    </row>
    <row r="79" spans="1:29" x14ac:dyDescent="0.2">
      <c r="A79">
        <v>20.5</v>
      </c>
      <c r="B79" t="s">
        <v>67</v>
      </c>
      <c r="E79" s="25" t="s">
        <v>66</v>
      </c>
      <c r="H79" s="25" t="s">
        <v>66</v>
      </c>
      <c r="I79" s="27"/>
      <c r="J79" s="30"/>
      <c r="K79" s="22" t="s">
        <v>66</v>
      </c>
      <c r="L79" s="30"/>
      <c r="M79" s="86" t="s">
        <v>63</v>
      </c>
      <c r="O79" s="30"/>
      <c r="P79" s="86" t="s">
        <v>66</v>
      </c>
      <c r="R79" s="101" t="s">
        <v>66</v>
      </c>
      <c r="S79" s="27"/>
      <c r="T79" s="30"/>
      <c r="U79" s="22" t="s">
        <v>66</v>
      </c>
      <c r="V79" s="30" t="s">
        <v>63</v>
      </c>
      <c r="W79" s="86" t="s">
        <v>66</v>
      </c>
      <c r="Y79" s="25" t="s">
        <v>101</v>
      </c>
      <c r="Z79" s="30"/>
      <c r="AA79" s="25" t="s">
        <v>101</v>
      </c>
      <c r="AB79" s="22" t="s">
        <v>66</v>
      </c>
      <c r="AC79" s="30"/>
    </row>
    <row r="80" spans="1:29" x14ac:dyDescent="0.2">
      <c r="A80">
        <v>21</v>
      </c>
      <c r="B80" t="s">
        <v>67</v>
      </c>
      <c r="C80" t="s">
        <v>100</v>
      </c>
      <c r="E80" s="25" t="s">
        <v>66</v>
      </c>
      <c r="H80" s="25" t="s">
        <v>66</v>
      </c>
      <c r="I80" s="27"/>
      <c r="J80" s="30"/>
      <c r="K80" s="22" t="s">
        <v>66</v>
      </c>
      <c r="L80" s="30"/>
      <c r="M80" s="85" t="s">
        <v>66</v>
      </c>
      <c r="O80" s="30"/>
      <c r="P80" s="86" t="s">
        <v>66</v>
      </c>
      <c r="R80" s="101" t="s">
        <v>66</v>
      </c>
      <c r="S80" s="27"/>
      <c r="T80" s="30"/>
      <c r="U80" s="22" t="s">
        <v>66</v>
      </c>
      <c r="V80" s="30" t="s">
        <v>63</v>
      </c>
      <c r="W80" s="86" t="s">
        <v>66</v>
      </c>
      <c r="Y80" s="25" t="s">
        <v>66</v>
      </c>
      <c r="Z80" s="30" t="s">
        <v>63</v>
      </c>
      <c r="AA80" s="25" t="s">
        <v>63</v>
      </c>
      <c r="AB80" s="22" t="s">
        <v>68</v>
      </c>
      <c r="AC80" s="30"/>
    </row>
    <row r="81" spans="1:29" x14ac:dyDescent="0.2">
      <c r="A81">
        <v>21.5</v>
      </c>
      <c r="B81" t="s">
        <v>67</v>
      </c>
      <c r="E81" s="25" t="s">
        <v>66</v>
      </c>
      <c r="H81" s="25" t="s">
        <v>66</v>
      </c>
      <c r="I81" s="27"/>
      <c r="J81" s="30"/>
      <c r="K81" s="22" t="s">
        <v>66</v>
      </c>
      <c r="L81" s="30" t="s">
        <v>71</v>
      </c>
      <c r="M81" s="85" t="s">
        <v>66</v>
      </c>
      <c r="O81" s="30"/>
      <c r="P81" s="86" t="s">
        <v>66</v>
      </c>
      <c r="R81" s="101" t="s">
        <v>66</v>
      </c>
      <c r="S81" s="27"/>
      <c r="T81" s="30"/>
      <c r="U81" s="22" t="s">
        <v>66</v>
      </c>
      <c r="V81" s="30" t="s">
        <v>63</v>
      </c>
      <c r="W81" s="86" t="s">
        <v>62</v>
      </c>
      <c r="Y81" s="25" t="s">
        <v>66</v>
      </c>
      <c r="Z81" s="30" t="s">
        <v>63</v>
      </c>
      <c r="AA81" s="25" t="s">
        <v>66</v>
      </c>
      <c r="AB81" s="27"/>
      <c r="AC81" s="30"/>
    </row>
    <row r="82" spans="1:29" x14ac:dyDescent="0.2">
      <c r="A82">
        <v>22</v>
      </c>
      <c r="B82" t="s">
        <v>67</v>
      </c>
      <c r="E82" s="25" t="s">
        <v>71</v>
      </c>
      <c r="H82" s="25" t="s">
        <v>66</v>
      </c>
      <c r="I82" s="27" t="s">
        <v>63</v>
      </c>
      <c r="J82" s="30"/>
      <c r="K82" s="22" t="s">
        <v>66</v>
      </c>
      <c r="L82" s="49" t="s">
        <v>71</v>
      </c>
      <c r="M82" s="86" t="s">
        <v>63</v>
      </c>
      <c r="N82" s="86" t="s">
        <v>66</v>
      </c>
      <c r="O82" s="30"/>
      <c r="P82" s="86" t="s">
        <v>66</v>
      </c>
      <c r="R82" s="101" t="s">
        <v>66</v>
      </c>
      <c r="S82" s="85" t="s">
        <v>63</v>
      </c>
      <c r="T82" s="30"/>
      <c r="U82" s="22" t="s">
        <v>66</v>
      </c>
      <c r="V82" s="30"/>
      <c r="W82" s="86" t="s">
        <v>66</v>
      </c>
      <c r="Y82" s="25" t="s">
        <v>66</v>
      </c>
      <c r="Z82" s="30" t="s">
        <v>63</v>
      </c>
      <c r="AA82" s="25" t="s">
        <v>62</v>
      </c>
      <c r="AB82" s="27"/>
      <c r="AC82" s="30"/>
    </row>
    <row r="83" spans="1:29" x14ac:dyDescent="0.2">
      <c r="A83">
        <v>22.5</v>
      </c>
      <c r="B83" t="s">
        <v>67</v>
      </c>
      <c r="E83" s="25" t="s">
        <v>63</v>
      </c>
      <c r="H83" s="25" t="s">
        <v>62</v>
      </c>
      <c r="I83" s="27"/>
      <c r="J83" s="30"/>
      <c r="K83" s="22" t="s">
        <v>66</v>
      </c>
      <c r="L83" s="49" t="s">
        <v>63</v>
      </c>
      <c r="M83" s="86" t="s">
        <v>63</v>
      </c>
      <c r="N83" s="86" t="s">
        <v>66</v>
      </c>
      <c r="O83" s="30"/>
      <c r="P83" s="86" t="s">
        <v>66</v>
      </c>
      <c r="R83" s="101" t="s">
        <v>66</v>
      </c>
      <c r="S83" s="27"/>
      <c r="T83" s="30"/>
      <c r="U83" s="22" t="s">
        <v>66</v>
      </c>
      <c r="V83" s="30"/>
      <c r="W83" s="86" t="s">
        <v>66</v>
      </c>
      <c r="Y83" s="25" t="s">
        <v>62</v>
      </c>
      <c r="Z83" s="30"/>
      <c r="AA83" s="25" t="s">
        <v>66</v>
      </c>
      <c r="AB83" s="22" t="s">
        <v>68</v>
      </c>
      <c r="AC83" s="30"/>
    </row>
    <row r="84" spans="1:29" x14ac:dyDescent="0.2">
      <c r="A84">
        <v>23</v>
      </c>
      <c r="B84" t="s">
        <v>67</v>
      </c>
      <c r="E84" s="25" t="s">
        <v>62</v>
      </c>
      <c r="H84" s="25" t="s">
        <v>63</v>
      </c>
      <c r="I84" s="27"/>
      <c r="J84" s="30"/>
      <c r="K84" s="22" t="s">
        <v>66</v>
      </c>
      <c r="L84" s="30"/>
      <c r="M84" s="86" t="s">
        <v>63</v>
      </c>
      <c r="N84" s="36" t="s">
        <v>66</v>
      </c>
      <c r="O84" s="30"/>
      <c r="P84" s="86" t="s">
        <v>66</v>
      </c>
      <c r="R84" s="101" t="s">
        <v>62</v>
      </c>
      <c r="S84" s="27"/>
      <c r="T84" s="30"/>
      <c r="U84" s="22" t="s">
        <v>63</v>
      </c>
      <c r="V84" s="30"/>
      <c r="W84" s="86" t="s">
        <v>66</v>
      </c>
      <c r="Y84" s="25" t="s">
        <v>101</v>
      </c>
      <c r="Z84" s="30"/>
      <c r="AA84" s="25" t="s">
        <v>68</v>
      </c>
      <c r="AB84" s="22"/>
      <c r="AC84" s="30"/>
    </row>
    <row r="85" spans="1:29" x14ac:dyDescent="0.2">
      <c r="A85">
        <v>23.5</v>
      </c>
      <c r="B85" t="s">
        <v>67</v>
      </c>
      <c r="E85" s="25" t="s">
        <v>62</v>
      </c>
      <c r="H85" s="25" t="s">
        <v>71</v>
      </c>
      <c r="I85" s="27" t="s">
        <v>66</v>
      </c>
      <c r="J85" s="30"/>
      <c r="K85" s="22" t="s">
        <v>66</v>
      </c>
      <c r="L85" s="30"/>
      <c r="M85" s="86" t="s">
        <v>63</v>
      </c>
      <c r="N85" s="86" t="s">
        <v>66</v>
      </c>
      <c r="O85" s="30"/>
      <c r="P85" s="86" t="s">
        <v>62</v>
      </c>
      <c r="R85" s="101" t="s">
        <v>66</v>
      </c>
      <c r="S85" s="85" t="s">
        <v>63</v>
      </c>
      <c r="T85" s="30"/>
      <c r="U85" s="22" t="s">
        <v>66</v>
      </c>
      <c r="V85" s="49" t="s">
        <v>63</v>
      </c>
      <c r="W85" s="86" t="s">
        <v>62</v>
      </c>
      <c r="Y85" s="25" t="s">
        <v>63</v>
      </c>
      <c r="Z85" s="30"/>
      <c r="AA85" s="25" t="s">
        <v>101</v>
      </c>
      <c r="AB85" s="27"/>
      <c r="AC85" s="30"/>
    </row>
    <row r="86" spans="1:29" x14ac:dyDescent="0.2">
      <c r="A86">
        <v>24</v>
      </c>
      <c r="B86" t="s">
        <v>67</v>
      </c>
      <c r="C86" t="s">
        <v>71</v>
      </c>
      <c r="E86" s="25" t="s">
        <v>71</v>
      </c>
      <c r="H86" s="25" t="s">
        <v>66</v>
      </c>
      <c r="I86" s="27"/>
      <c r="J86" s="30"/>
      <c r="K86" s="22" t="s">
        <v>66</v>
      </c>
      <c r="L86" s="30"/>
      <c r="M86" s="86" t="s">
        <v>63</v>
      </c>
      <c r="O86" s="30"/>
      <c r="P86" s="86" t="s">
        <v>66</v>
      </c>
      <c r="R86" s="101" t="s">
        <v>66</v>
      </c>
      <c r="S86" s="27"/>
      <c r="T86" s="30"/>
      <c r="U86" s="22" t="s">
        <v>66</v>
      </c>
      <c r="V86" s="30" t="s">
        <v>63</v>
      </c>
      <c r="W86" s="86" t="s">
        <v>66</v>
      </c>
      <c r="Y86" s="25" t="s">
        <v>66</v>
      </c>
      <c r="Z86" s="30"/>
      <c r="AA86" s="25" t="s">
        <v>101</v>
      </c>
      <c r="AB86" s="27"/>
      <c r="AC86" s="30"/>
    </row>
    <row r="87" spans="1:29" x14ac:dyDescent="0.2">
      <c r="A87">
        <v>24.5</v>
      </c>
      <c r="B87" t="s">
        <v>67</v>
      </c>
      <c r="E87" s="25" t="s">
        <v>65</v>
      </c>
      <c r="H87" s="25" t="s">
        <v>71</v>
      </c>
      <c r="I87" s="27" t="s">
        <v>67</v>
      </c>
      <c r="J87" s="30"/>
      <c r="K87" s="22" t="s">
        <v>66</v>
      </c>
      <c r="L87" s="30"/>
      <c r="M87" s="86" t="s">
        <v>63</v>
      </c>
      <c r="O87" s="30"/>
      <c r="P87" s="86" t="s">
        <v>66</v>
      </c>
      <c r="R87" s="101" t="s">
        <v>66</v>
      </c>
      <c r="S87" s="27"/>
      <c r="T87" s="30"/>
      <c r="U87" s="22" t="s">
        <v>66</v>
      </c>
      <c r="V87" s="30" t="s">
        <v>63</v>
      </c>
      <c r="W87" s="86" t="s">
        <v>66</v>
      </c>
      <c r="X87" s="86" t="s">
        <v>63</v>
      </c>
      <c r="Y87" s="25" t="s">
        <v>66</v>
      </c>
      <c r="Z87" s="30"/>
      <c r="AA87" s="25" t="s">
        <v>101</v>
      </c>
      <c r="AB87" s="27"/>
      <c r="AC87" s="30"/>
    </row>
    <row r="88" spans="1:29" x14ac:dyDescent="0.2">
      <c r="A88">
        <v>25</v>
      </c>
      <c r="B88" t="s">
        <v>67</v>
      </c>
      <c r="E88" s="25" t="s">
        <v>62</v>
      </c>
      <c r="H88" s="25" t="s">
        <v>71</v>
      </c>
      <c r="I88" s="27"/>
      <c r="J88" s="30"/>
      <c r="K88" s="22" t="s">
        <v>66</v>
      </c>
      <c r="L88" s="30"/>
      <c r="M88" s="86" t="s">
        <v>63</v>
      </c>
      <c r="N88" s="36" t="s">
        <v>66</v>
      </c>
      <c r="O88" s="30"/>
      <c r="P88" s="86" t="s">
        <v>66</v>
      </c>
      <c r="R88" s="101" t="s">
        <v>66</v>
      </c>
      <c r="S88" s="27"/>
      <c r="T88" s="30"/>
      <c r="U88" s="22" t="s">
        <v>62</v>
      </c>
      <c r="V88" s="30"/>
      <c r="W88" s="86" t="s">
        <v>66</v>
      </c>
      <c r="X88" s="128" t="s">
        <v>63</v>
      </c>
      <c r="Y88" s="25" t="s">
        <v>66</v>
      </c>
      <c r="Z88" s="30"/>
      <c r="AA88" s="25" t="s">
        <v>66</v>
      </c>
      <c r="AB88" s="27"/>
      <c r="AC88" s="30"/>
    </row>
    <row r="89" spans="1:29" x14ac:dyDescent="0.2">
      <c r="A89">
        <v>25.5</v>
      </c>
      <c r="B89" t="s">
        <v>67</v>
      </c>
      <c r="E89" s="25" t="s">
        <v>62</v>
      </c>
      <c r="H89" s="25" t="s">
        <v>71</v>
      </c>
      <c r="I89" s="27"/>
      <c r="J89" s="30"/>
      <c r="K89" s="22" t="s">
        <v>66</v>
      </c>
      <c r="L89" s="30"/>
      <c r="M89" s="86" t="s">
        <v>63</v>
      </c>
      <c r="N89" s="36" t="s">
        <v>66</v>
      </c>
      <c r="O89" s="30"/>
      <c r="P89" s="86" t="s">
        <v>66</v>
      </c>
      <c r="R89" s="101" t="s">
        <v>66</v>
      </c>
      <c r="S89" s="27"/>
      <c r="T89" s="30"/>
      <c r="U89" s="22" t="s">
        <v>66</v>
      </c>
      <c r="V89" s="30"/>
      <c r="W89" s="86" t="s">
        <v>63</v>
      </c>
      <c r="Y89" s="25" t="s">
        <v>66</v>
      </c>
      <c r="Z89" s="30"/>
      <c r="AA89" s="25" t="s">
        <v>66</v>
      </c>
      <c r="AB89" s="27"/>
      <c r="AC89" s="30"/>
    </row>
    <row r="90" spans="1:29" x14ac:dyDescent="0.2">
      <c r="A90">
        <v>26</v>
      </c>
      <c r="B90" t="s">
        <v>67</v>
      </c>
      <c r="E90" s="25" t="s">
        <v>62</v>
      </c>
      <c r="H90" s="25" t="s">
        <v>63</v>
      </c>
      <c r="I90" s="27"/>
      <c r="J90" s="30"/>
      <c r="K90" s="22" t="s">
        <v>66</v>
      </c>
      <c r="L90" s="30"/>
      <c r="M90" s="86" t="s">
        <v>63</v>
      </c>
      <c r="N90" s="36" t="s">
        <v>66</v>
      </c>
      <c r="O90" s="30"/>
      <c r="P90" s="86" t="s">
        <v>66</v>
      </c>
      <c r="R90" s="101" t="s">
        <v>66</v>
      </c>
      <c r="S90" s="85" t="s">
        <v>63</v>
      </c>
      <c r="T90" s="30"/>
      <c r="U90" s="22" t="s">
        <v>66</v>
      </c>
      <c r="V90" s="49" t="s">
        <v>63</v>
      </c>
      <c r="W90" s="86" t="s">
        <v>66</v>
      </c>
      <c r="Y90" s="25" t="s">
        <v>62</v>
      </c>
      <c r="Z90" s="30"/>
      <c r="AA90" s="25" t="s">
        <v>66</v>
      </c>
      <c r="AB90" s="27"/>
      <c r="AC90" s="30"/>
    </row>
    <row r="91" spans="1:29" x14ac:dyDescent="0.2">
      <c r="A91">
        <v>26.5</v>
      </c>
      <c r="B91" t="s">
        <v>67</v>
      </c>
      <c r="C91" t="s">
        <v>71</v>
      </c>
      <c r="E91" s="25" t="s">
        <v>62</v>
      </c>
      <c r="H91" s="25" t="s">
        <v>71</v>
      </c>
      <c r="I91" s="27"/>
      <c r="J91" s="30"/>
      <c r="K91" s="22" t="s">
        <v>66</v>
      </c>
      <c r="L91" s="30"/>
      <c r="M91" s="86" t="s">
        <v>63</v>
      </c>
      <c r="N91" s="36" t="s">
        <v>66</v>
      </c>
      <c r="O91" s="30"/>
      <c r="P91" s="86" t="s">
        <v>66</v>
      </c>
      <c r="R91" s="101" t="s">
        <v>66</v>
      </c>
      <c r="S91" s="27"/>
      <c r="T91" s="30"/>
      <c r="U91" s="22" t="s">
        <v>66</v>
      </c>
      <c r="V91" s="30"/>
      <c r="W91" s="86" t="s">
        <v>66</v>
      </c>
      <c r="Y91" s="25" t="s">
        <v>66</v>
      </c>
      <c r="Z91" s="30" t="s">
        <v>63</v>
      </c>
      <c r="AA91" s="25" t="s">
        <v>101</v>
      </c>
      <c r="AB91" s="27"/>
      <c r="AC91" s="30"/>
    </row>
    <row r="92" spans="1:29" x14ac:dyDescent="0.2">
      <c r="A92">
        <v>27</v>
      </c>
      <c r="B92" t="s">
        <v>67</v>
      </c>
      <c r="C92" t="s">
        <v>71</v>
      </c>
      <c r="E92" s="25" t="s">
        <v>71</v>
      </c>
      <c r="H92" s="25" t="s">
        <v>62</v>
      </c>
      <c r="I92" s="27"/>
      <c r="J92" s="30"/>
      <c r="K92" s="22" t="s">
        <v>66</v>
      </c>
      <c r="L92" s="30"/>
      <c r="M92" s="86" t="s">
        <v>63</v>
      </c>
      <c r="N92" s="36" t="s">
        <v>66</v>
      </c>
      <c r="O92" s="30"/>
      <c r="P92" s="86" t="s">
        <v>66</v>
      </c>
      <c r="R92" s="101" t="s">
        <v>62</v>
      </c>
      <c r="S92" s="27"/>
      <c r="T92" s="30"/>
      <c r="U92" s="22" t="s">
        <v>62</v>
      </c>
      <c r="V92" s="30"/>
      <c r="W92" s="86" t="s">
        <v>66</v>
      </c>
      <c r="X92" s="128" t="s">
        <v>63</v>
      </c>
      <c r="Y92" s="25" t="s">
        <v>66</v>
      </c>
      <c r="Z92" s="30"/>
      <c r="AA92" s="25" t="s">
        <v>63</v>
      </c>
      <c r="AB92" s="27"/>
      <c r="AC92" s="30"/>
    </row>
    <row r="93" spans="1:29" x14ac:dyDescent="0.2">
      <c r="A93">
        <v>27.5</v>
      </c>
      <c r="B93" t="s">
        <v>67</v>
      </c>
      <c r="C93" t="s">
        <v>71</v>
      </c>
      <c r="E93" s="25" t="s">
        <v>62</v>
      </c>
      <c r="H93" s="25" t="s">
        <v>71</v>
      </c>
      <c r="I93" s="27"/>
      <c r="J93" s="30"/>
      <c r="K93" s="22" t="s">
        <v>66</v>
      </c>
      <c r="L93" s="30"/>
      <c r="M93" s="86" t="s">
        <v>63</v>
      </c>
      <c r="N93" s="36" t="s">
        <v>66</v>
      </c>
      <c r="O93" s="30"/>
      <c r="P93" s="86" t="s">
        <v>66</v>
      </c>
      <c r="R93" s="101" t="s">
        <v>66</v>
      </c>
      <c r="S93" s="85" t="s">
        <v>63</v>
      </c>
      <c r="T93" s="30"/>
      <c r="U93" s="22" t="s">
        <v>66</v>
      </c>
      <c r="V93" s="30"/>
      <c r="W93" s="86" t="s">
        <v>66</v>
      </c>
      <c r="Y93" s="25" t="s">
        <v>66</v>
      </c>
      <c r="Z93" s="30"/>
      <c r="AA93" s="25" t="s">
        <v>66</v>
      </c>
      <c r="AB93" s="27"/>
      <c r="AC93" s="30"/>
    </row>
    <row r="94" spans="1:29" x14ac:dyDescent="0.2">
      <c r="A94">
        <v>28</v>
      </c>
      <c r="B94" t="s">
        <v>67</v>
      </c>
      <c r="E94" s="25" t="s">
        <v>71</v>
      </c>
      <c r="H94" s="25" t="s">
        <v>71</v>
      </c>
      <c r="I94" s="27"/>
      <c r="J94" s="30"/>
      <c r="K94" s="22" t="s">
        <v>66</v>
      </c>
      <c r="L94" s="30"/>
      <c r="M94" s="86" t="s">
        <v>63</v>
      </c>
      <c r="N94" s="36" t="s">
        <v>66</v>
      </c>
      <c r="O94" s="30"/>
      <c r="P94" s="86" t="s">
        <v>66</v>
      </c>
      <c r="R94" s="101" t="s">
        <v>66</v>
      </c>
      <c r="S94" s="27"/>
      <c r="T94" s="30"/>
      <c r="U94" s="22" t="s">
        <v>66</v>
      </c>
      <c r="V94" s="30"/>
      <c r="W94" s="86" t="s">
        <v>66</v>
      </c>
      <c r="X94" s="128" t="s">
        <v>63</v>
      </c>
      <c r="Y94" s="25" t="s">
        <v>66</v>
      </c>
      <c r="Z94" s="30" t="s">
        <v>63</v>
      </c>
      <c r="AA94" s="25" t="s">
        <v>62</v>
      </c>
      <c r="AB94" s="27"/>
      <c r="AC94" s="30"/>
    </row>
    <row r="95" spans="1:29" x14ac:dyDescent="0.2">
      <c r="A95">
        <v>28.5</v>
      </c>
      <c r="B95" t="s">
        <v>67</v>
      </c>
      <c r="C95" t="s">
        <v>71</v>
      </c>
      <c r="D95" t="s">
        <v>100</v>
      </c>
      <c r="E95" s="25" t="s">
        <v>66</v>
      </c>
      <c r="H95" s="25" t="s">
        <v>71</v>
      </c>
      <c r="I95" s="22" t="s">
        <v>66</v>
      </c>
      <c r="J95" s="30"/>
      <c r="K95" s="22" t="s">
        <v>66</v>
      </c>
      <c r="L95" s="49" t="s">
        <v>63</v>
      </c>
      <c r="M95" s="86" t="s">
        <v>63</v>
      </c>
      <c r="N95" s="36" t="s">
        <v>66</v>
      </c>
      <c r="O95" s="30"/>
      <c r="P95" s="86" t="s">
        <v>66</v>
      </c>
      <c r="R95" s="101" t="s">
        <v>66</v>
      </c>
      <c r="S95" s="85" t="s">
        <v>63</v>
      </c>
      <c r="T95" s="30"/>
      <c r="U95" s="22" t="s">
        <v>66</v>
      </c>
      <c r="V95" s="30"/>
      <c r="W95" s="86" t="s">
        <v>63</v>
      </c>
      <c r="Y95" s="25" t="s">
        <v>63</v>
      </c>
      <c r="Z95" s="30"/>
      <c r="AA95" s="25" t="s">
        <v>63</v>
      </c>
      <c r="AB95" s="22" t="s">
        <v>66</v>
      </c>
      <c r="AC95" s="30"/>
    </row>
    <row r="96" spans="1:29" x14ac:dyDescent="0.2">
      <c r="A96">
        <v>29</v>
      </c>
      <c r="B96" t="s">
        <v>67</v>
      </c>
      <c r="E96" s="25" t="s">
        <v>71</v>
      </c>
      <c r="H96" s="25" t="s">
        <v>62</v>
      </c>
      <c r="I96" s="27"/>
      <c r="J96" s="30"/>
      <c r="K96" s="22" t="s">
        <v>66</v>
      </c>
      <c r="L96" s="30" t="s">
        <v>63</v>
      </c>
      <c r="M96" s="86" t="s">
        <v>63</v>
      </c>
      <c r="N96" s="36" t="s">
        <v>66</v>
      </c>
      <c r="O96" s="30"/>
      <c r="P96" s="86" t="s">
        <v>62</v>
      </c>
      <c r="R96" s="101" t="s">
        <v>66</v>
      </c>
      <c r="S96" s="85" t="s">
        <v>63</v>
      </c>
      <c r="T96" s="30"/>
      <c r="U96" s="22" t="s">
        <v>63</v>
      </c>
      <c r="V96" s="30"/>
      <c r="W96" s="86" t="s">
        <v>63</v>
      </c>
      <c r="Y96" s="25" t="s">
        <v>62</v>
      </c>
      <c r="Z96" s="30"/>
      <c r="AA96" s="25" t="s">
        <v>63</v>
      </c>
      <c r="AB96" s="22" t="s">
        <v>66</v>
      </c>
      <c r="AC96" s="30"/>
    </row>
    <row r="97" spans="1:29" x14ac:dyDescent="0.2">
      <c r="A97">
        <v>29.5</v>
      </c>
      <c r="B97" t="s">
        <v>67</v>
      </c>
      <c r="E97" s="25" t="s">
        <v>62</v>
      </c>
      <c r="H97" s="25" t="s">
        <v>65</v>
      </c>
      <c r="I97" s="27"/>
      <c r="J97" s="30"/>
      <c r="K97" s="22" t="s">
        <v>66</v>
      </c>
      <c r="L97" s="30"/>
      <c r="M97" s="86" t="s">
        <v>63</v>
      </c>
      <c r="O97" s="30"/>
      <c r="P97" s="86" t="s">
        <v>66</v>
      </c>
      <c r="R97" s="101" t="s">
        <v>66</v>
      </c>
      <c r="S97" s="27"/>
      <c r="T97" s="30"/>
      <c r="U97" s="22" t="s">
        <v>66</v>
      </c>
      <c r="V97" s="30"/>
      <c r="W97" s="129" t="s">
        <v>66</v>
      </c>
      <c r="Y97" s="25" t="s">
        <v>66</v>
      </c>
      <c r="Z97" s="30"/>
      <c r="AA97" s="25" t="s">
        <v>63</v>
      </c>
      <c r="AB97" s="22" t="s">
        <v>66</v>
      </c>
      <c r="AC97" s="30"/>
    </row>
    <row r="98" spans="1:29" x14ac:dyDescent="0.2">
      <c r="A98">
        <v>30</v>
      </c>
      <c r="B98" t="s">
        <v>62</v>
      </c>
      <c r="E98" s="25" t="s">
        <v>71</v>
      </c>
      <c r="H98" s="25" t="s">
        <v>71</v>
      </c>
      <c r="I98" s="27" t="s">
        <v>66</v>
      </c>
      <c r="J98" s="30"/>
      <c r="K98" s="22" t="s">
        <v>62</v>
      </c>
      <c r="L98" s="30"/>
      <c r="M98" s="86" t="s">
        <v>63</v>
      </c>
      <c r="N98" s="86" t="s">
        <v>66</v>
      </c>
      <c r="O98" s="30"/>
      <c r="P98" s="86" t="s">
        <v>66</v>
      </c>
      <c r="R98" s="101" t="s">
        <v>66</v>
      </c>
      <c r="S98" s="27"/>
      <c r="T98" s="30"/>
      <c r="U98" s="22" t="s">
        <v>66</v>
      </c>
      <c r="V98" s="30"/>
      <c r="W98" s="129" t="s">
        <v>66</v>
      </c>
      <c r="Y98" s="25" t="s">
        <v>66</v>
      </c>
      <c r="Z98" s="30"/>
      <c r="AA98" s="25" t="s">
        <v>66</v>
      </c>
      <c r="AB98" s="27"/>
      <c r="AC98" s="30"/>
    </row>
    <row r="99" spans="1:29" x14ac:dyDescent="0.2">
      <c r="A99">
        <v>30.5</v>
      </c>
      <c r="B99" t="s">
        <v>67</v>
      </c>
      <c r="E99" s="25" t="s">
        <v>71</v>
      </c>
      <c r="F99" t="s">
        <v>66</v>
      </c>
      <c r="H99" s="25" t="s">
        <v>71</v>
      </c>
      <c r="I99" s="22" t="s">
        <v>66</v>
      </c>
      <c r="J99" s="30"/>
      <c r="K99" s="22" t="s">
        <v>66</v>
      </c>
      <c r="L99" s="30"/>
      <c r="M99" s="85" t="s">
        <v>66</v>
      </c>
      <c r="O99" s="30"/>
      <c r="P99" s="86" t="s">
        <v>66</v>
      </c>
      <c r="R99" s="101" t="s">
        <v>66</v>
      </c>
      <c r="S99" s="27"/>
      <c r="T99" s="30"/>
      <c r="U99" s="22" t="s">
        <v>66</v>
      </c>
      <c r="V99" s="30" t="s">
        <v>63</v>
      </c>
      <c r="W99" s="129" t="s">
        <v>63</v>
      </c>
      <c r="Y99" s="25" t="s">
        <v>66</v>
      </c>
      <c r="Z99" s="30" t="s">
        <v>63</v>
      </c>
      <c r="AA99" s="25" t="s">
        <v>63</v>
      </c>
      <c r="AB99" s="22" t="s">
        <v>101</v>
      </c>
      <c r="AC99" s="30"/>
    </row>
    <row r="100" spans="1:29" x14ac:dyDescent="0.2">
      <c r="A100">
        <v>31</v>
      </c>
      <c r="B100" t="s">
        <v>67</v>
      </c>
      <c r="C100" t="s">
        <v>100</v>
      </c>
      <c r="E100" s="25" t="s">
        <v>66</v>
      </c>
      <c r="F100" s="22" t="s">
        <v>71</v>
      </c>
      <c r="H100" s="25" t="s">
        <v>66</v>
      </c>
      <c r="I100" s="27"/>
      <c r="J100" s="30"/>
      <c r="K100" s="22" t="s">
        <v>66</v>
      </c>
      <c r="L100" s="30"/>
      <c r="M100" s="85" t="s">
        <v>66</v>
      </c>
      <c r="O100" s="30"/>
      <c r="P100" s="86" t="s">
        <v>66</v>
      </c>
      <c r="R100" s="101" t="s">
        <v>66</v>
      </c>
      <c r="S100" s="27"/>
      <c r="T100" s="30"/>
      <c r="U100" s="22" t="s">
        <v>66</v>
      </c>
      <c r="V100" s="30"/>
      <c r="W100" s="129" t="s">
        <v>66</v>
      </c>
      <c r="Y100" s="25" t="s">
        <v>62</v>
      </c>
      <c r="Z100" s="30"/>
      <c r="AA100" s="25" t="s">
        <v>63</v>
      </c>
      <c r="AB100" s="27"/>
      <c r="AC100" s="30"/>
    </row>
    <row r="101" spans="1:29" x14ac:dyDescent="0.2">
      <c r="A101">
        <v>31.5</v>
      </c>
      <c r="B101" t="s">
        <v>71</v>
      </c>
      <c r="C101" t="s">
        <v>100</v>
      </c>
      <c r="E101" s="25" t="s">
        <v>66</v>
      </c>
      <c r="H101" s="25" t="s">
        <v>66</v>
      </c>
      <c r="I101" s="27"/>
      <c r="J101" s="30"/>
      <c r="K101" s="22" t="s">
        <v>66</v>
      </c>
      <c r="L101" s="30"/>
      <c r="M101" s="85" t="s">
        <v>66</v>
      </c>
      <c r="O101" s="30"/>
      <c r="P101" s="86" t="s">
        <v>66</v>
      </c>
      <c r="R101" s="101" t="s">
        <v>66</v>
      </c>
      <c r="S101" s="27"/>
      <c r="T101" s="30"/>
      <c r="U101" s="22" t="s">
        <v>66</v>
      </c>
      <c r="V101" s="30"/>
      <c r="W101" s="129" t="s">
        <v>66</v>
      </c>
      <c r="Y101" s="25" t="s">
        <v>66</v>
      </c>
      <c r="Z101" s="30" t="s">
        <v>63</v>
      </c>
      <c r="AA101" s="25" t="s">
        <v>63</v>
      </c>
      <c r="AB101" s="27"/>
      <c r="AC101" s="30"/>
    </row>
    <row r="102" spans="1:29" x14ac:dyDescent="0.2">
      <c r="A102">
        <v>32</v>
      </c>
      <c r="B102" t="s">
        <v>71</v>
      </c>
      <c r="E102" s="25" t="s">
        <v>62</v>
      </c>
      <c r="H102" s="25" t="s">
        <v>66</v>
      </c>
      <c r="I102" s="27"/>
      <c r="J102" s="30"/>
      <c r="K102" s="22" t="s">
        <v>66</v>
      </c>
      <c r="L102" s="30"/>
      <c r="M102" s="86" t="s">
        <v>63</v>
      </c>
      <c r="N102" s="36" t="s">
        <v>66</v>
      </c>
      <c r="O102" s="30"/>
      <c r="P102" s="86" t="s">
        <v>66</v>
      </c>
      <c r="R102" s="101" t="s">
        <v>66</v>
      </c>
      <c r="S102" s="85" t="s">
        <v>63</v>
      </c>
      <c r="T102" s="30"/>
      <c r="U102" s="22" t="s">
        <v>63</v>
      </c>
      <c r="V102" s="30"/>
      <c r="W102" s="129" t="s">
        <v>66</v>
      </c>
      <c r="Y102" s="25" t="s">
        <v>66</v>
      </c>
      <c r="Z102" s="30"/>
      <c r="AA102" s="25" t="s">
        <v>62</v>
      </c>
      <c r="AB102" s="27"/>
      <c r="AC102" s="30"/>
    </row>
    <row r="103" spans="1:29" x14ac:dyDescent="0.2">
      <c r="A103">
        <v>32.5</v>
      </c>
      <c r="B103" t="s">
        <v>67</v>
      </c>
      <c r="C103" t="s">
        <v>100</v>
      </c>
      <c r="E103" s="25" t="s">
        <v>66</v>
      </c>
      <c r="F103" s="22" t="s">
        <v>71</v>
      </c>
      <c r="H103" s="25" t="s">
        <v>66</v>
      </c>
      <c r="I103" s="27"/>
      <c r="J103" s="30"/>
      <c r="K103" s="22" t="s">
        <v>66</v>
      </c>
      <c r="L103" s="30"/>
      <c r="M103" s="86" t="s">
        <v>63</v>
      </c>
      <c r="N103" s="36" t="s">
        <v>66</v>
      </c>
      <c r="O103" s="30"/>
      <c r="P103" s="86" t="s">
        <v>66</v>
      </c>
      <c r="R103" s="101" t="s">
        <v>66</v>
      </c>
      <c r="S103" s="27"/>
      <c r="T103" s="30"/>
      <c r="U103" s="22" t="s">
        <v>66</v>
      </c>
      <c r="V103" s="30"/>
      <c r="W103" s="129" t="s">
        <v>66</v>
      </c>
      <c r="Y103" s="25" t="s">
        <v>66</v>
      </c>
      <c r="Z103" s="30"/>
      <c r="AA103" s="25" t="s">
        <v>66</v>
      </c>
      <c r="AB103" s="27"/>
      <c r="AC103" s="30"/>
    </row>
    <row r="104" spans="1:29" x14ac:dyDescent="0.2">
      <c r="A104">
        <v>33</v>
      </c>
      <c r="B104" t="s">
        <v>67</v>
      </c>
      <c r="E104" s="25" t="s">
        <v>71</v>
      </c>
      <c r="H104" s="25" t="s">
        <v>66</v>
      </c>
      <c r="I104" s="27"/>
      <c r="J104" s="30"/>
      <c r="K104" s="22" t="s">
        <v>66</v>
      </c>
      <c r="L104" s="30" t="s">
        <v>65</v>
      </c>
      <c r="M104" s="86" t="s">
        <v>63</v>
      </c>
      <c r="N104" s="86" t="s">
        <v>66</v>
      </c>
      <c r="O104" s="30"/>
      <c r="P104" s="86" t="s">
        <v>62</v>
      </c>
      <c r="R104" s="101" t="s">
        <v>66</v>
      </c>
      <c r="S104" s="85" t="s">
        <v>63</v>
      </c>
      <c r="T104" s="30"/>
      <c r="U104" s="22" t="s">
        <v>66</v>
      </c>
      <c r="V104" s="49" t="s">
        <v>63</v>
      </c>
      <c r="W104" s="129" t="s">
        <v>66</v>
      </c>
      <c r="X104" s="129" t="s">
        <v>63</v>
      </c>
      <c r="Y104" s="25" t="s">
        <v>66</v>
      </c>
      <c r="Z104" s="30"/>
      <c r="AA104" s="25" t="s">
        <v>62</v>
      </c>
      <c r="AB104" s="27"/>
      <c r="AC104" s="30"/>
    </row>
    <row r="105" spans="1:29" x14ac:dyDescent="0.2">
      <c r="A105">
        <v>33.5</v>
      </c>
      <c r="B105" t="s">
        <v>67</v>
      </c>
      <c r="C105" t="s">
        <v>100</v>
      </c>
      <c r="E105" s="25" t="s">
        <v>71</v>
      </c>
      <c r="H105" s="25" t="s">
        <v>66</v>
      </c>
      <c r="I105" s="27"/>
      <c r="J105" s="30"/>
      <c r="K105" s="22" t="s">
        <v>66</v>
      </c>
      <c r="L105" s="30"/>
      <c r="M105" s="85" t="s">
        <v>66</v>
      </c>
      <c r="O105" s="30"/>
      <c r="P105" s="86" t="s">
        <v>62</v>
      </c>
      <c r="R105" s="101" t="s">
        <v>66</v>
      </c>
      <c r="S105" s="27"/>
      <c r="T105" s="30"/>
      <c r="U105" s="22" t="s">
        <v>66</v>
      </c>
      <c r="V105" s="30" t="s">
        <v>63</v>
      </c>
      <c r="W105" s="86" t="s">
        <v>66</v>
      </c>
      <c r="Y105" s="25" t="s">
        <v>62</v>
      </c>
      <c r="Z105" s="30"/>
      <c r="AA105" s="25" t="s">
        <v>66</v>
      </c>
      <c r="AB105" s="27"/>
      <c r="AC105" s="30"/>
    </row>
    <row r="106" spans="1:29" x14ac:dyDescent="0.2">
      <c r="A106">
        <v>34</v>
      </c>
      <c r="B106" t="s">
        <v>67</v>
      </c>
      <c r="C106" t="s">
        <v>100</v>
      </c>
      <c r="E106" s="25" t="s">
        <v>66</v>
      </c>
      <c r="H106" s="25" t="s">
        <v>66</v>
      </c>
      <c r="I106" s="27"/>
      <c r="J106" s="30"/>
      <c r="K106" s="22" t="s">
        <v>66</v>
      </c>
      <c r="L106" s="30"/>
      <c r="M106" s="86" t="s">
        <v>63</v>
      </c>
      <c r="N106" s="36" t="s">
        <v>66</v>
      </c>
      <c r="O106" s="30"/>
      <c r="P106" s="86" t="s">
        <v>66</v>
      </c>
      <c r="R106" s="101" t="s">
        <v>66</v>
      </c>
      <c r="S106" s="85" t="s">
        <v>63</v>
      </c>
      <c r="T106" s="30"/>
      <c r="U106" s="22" t="s">
        <v>63</v>
      </c>
      <c r="V106" s="30"/>
      <c r="W106" s="86" t="s">
        <v>63</v>
      </c>
      <c r="Y106" s="25" t="s">
        <v>66</v>
      </c>
      <c r="Z106" s="30"/>
      <c r="AA106" s="25" t="s">
        <v>66</v>
      </c>
      <c r="AB106" s="22" t="s">
        <v>101</v>
      </c>
      <c r="AC106" s="30" t="s">
        <v>68</v>
      </c>
    </row>
    <row r="107" spans="1:29" x14ac:dyDescent="0.2">
      <c r="A107">
        <v>34.5</v>
      </c>
      <c r="B107" t="s">
        <v>67</v>
      </c>
      <c r="C107" t="s">
        <v>100</v>
      </c>
      <c r="E107" s="25" t="s">
        <v>68</v>
      </c>
      <c r="H107" s="25" t="s">
        <v>66</v>
      </c>
      <c r="I107" s="27"/>
      <c r="J107" s="30"/>
      <c r="K107" s="22" t="s">
        <v>66</v>
      </c>
      <c r="L107" s="30"/>
      <c r="M107" s="85" t="s">
        <v>66</v>
      </c>
      <c r="O107" s="30"/>
      <c r="P107" s="86" t="s">
        <v>66</v>
      </c>
      <c r="R107" s="101" t="s">
        <v>66</v>
      </c>
      <c r="S107" s="27"/>
      <c r="T107" s="30"/>
      <c r="U107" s="22" t="s">
        <v>63</v>
      </c>
      <c r="V107" s="30"/>
      <c r="W107" s="86" t="s">
        <v>66</v>
      </c>
      <c r="Y107" s="25" t="s">
        <v>66</v>
      </c>
      <c r="Z107" s="30" t="s">
        <v>63</v>
      </c>
      <c r="AA107" s="25" t="s">
        <v>66</v>
      </c>
      <c r="AB107" s="27"/>
      <c r="AC107" s="30"/>
    </row>
    <row r="108" spans="1:29" x14ac:dyDescent="0.2">
      <c r="A108">
        <v>35</v>
      </c>
      <c r="B108" t="s">
        <v>66</v>
      </c>
      <c r="E108" s="25" t="s">
        <v>66</v>
      </c>
      <c r="H108" s="25" t="s">
        <v>66</v>
      </c>
      <c r="I108" s="27"/>
      <c r="J108" s="30"/>
      <c r="K108" s="22" t="s">
        <v>66</v>
      </c>
      <c r="L108" s="30"/>
      <c r="M108" s="86" t="s">
        <v>63</v>
      </c>
      <c r="N108" s="36" t="s">
        <v>66</v>
      </c>
      <c r="O108" s="30"/>
      <c r="P108" s="86" t="s">
        <v>66</v>
      </c>
      <c r="R108" s="101" t="s">
        <v>66</v>
      </c>
      <c r="S108" s="85" t="s">
        <v>63</v>
      </c>
      <c r="T108" s="30"/>
      <c r="U108" s="22" t="s">
        <v>63</v>
      </c>
      <c r="V108" s="30"/>
      <c r="W108" s="86" t="s">
        <v>66</v>
      </c>
      <c r="X108" s="86" t="s">
        <v>63</v>
      </c>
      <c r="Y108" s="25" t="s">
        <v>66</v>
      </c>
      <c r="Z108" s="30"/>
      <c r="AA108" s="25" t="s">
        <v>63</v>
      </c>
      <c r="AB108" s="22" t="s">
        <v>66</v>
      </c>
      <c r="AC108" s="30"/>
    </row>
    <row r="109" spans="1:29" x14ac:dyDescent="0.2">
      <c r="A109">
        <v>35.5</v>
      </c>
      <c r="B109" t="s">
        <v>62</v>
      </c>
      <c r="E109" s="25" t="s">
        <v>66</v>
      </c>
      <c r="F109" t="s">
        <v>71</v>
      </c>
      <c r="H109" s="25" t="s">
        <v>62</v>
      </c>
      <c r="I109" s="27"/>
      <c r="J109" s="30"/>
      <c r="K109" s="22" t="s">
        <v>63</v>
      </c>
      <c r="L109" s="30"/>
      <c r="M109" s="86" t="s">
        <v>63</v>
      </c>
      <c r="N109" s="36" t="s">
        <v>68</v>
      </c>
      <c r="O109" s="30"/>
      <c r="P109" s="86" t="s">
        <v>66</v>
      </c>
      <c r="R109" s="101" t="s">
        <v>66</v>
      </c>
      <c r="S109" s="27"/>
      <c r="T109" s="30"/>
      <c r="U109" s="22" t="s">
        <v>62</v>
      </c>
      <c r="V109" s="30"/>
      <c r="W109" s="86" t="s">
        <v>63</v>
      </c>
      <c r="Y109" s="25" t="s">
        <v>101</v>
      </c>
      <c r="Z109" s="30"/>
      <c r="AA109" s="25" t="s">
        <v>101</v>
      </c>
      <c r="AB109" s="27"/>
      <c r="AC109" s="30"/>
    </row>
    <row r="110" spans="1:29" x14ac:dyDescent="0.2">
      <c r="A110">
        <v>36</v>
      </c>
      <c r="B110" t="s">
        <v>71</v>
      </c>
      <c r="E110" s="25" t="s">
        <v>66</v>
      </c>
      <c r="H110" s="25" t="s">
        <v>66</v>
      </c>
      <c r="I110" s="27"/>
      <c r="J110" s="30"/>
      <c r="K110" s="22" t="s">
        <v>63</v>
      </c>
      <c r="L110" s="30"/>
      <c r="M110" s="86" t="s">
        <v>63</v>
      </c>
      <c r="N110" s="36" t="s">
        <v>66</v>
      </c>
      <c r="O110" s="30"/>
      <c r="P110" s="86" t="s">
        <v>66</v>
      </c>
      <c r="R110" s="101" t="s">
        <v>63</v>
      </c>
      <c r="S110" s="27"/>
      <c r="T110" s="30"/>
      <c r="U110" s="22" t="s">
        <v>63</v>
      </c>
      <c r="V110" s="30"/>
      <c r="W110" s="86" t="s">
        <v>66</v>
      </c>
      <c r="X110" s="128" t="s">
        <v>63</v>
      </c>
      <c r="Y110" s="25" t="s">
        <v>66</v>
      </c>
      <c r="Z110" s="30"/>
      <c r="AA110" s="25" t="s">
        <v>63</v>
      </c>
      <c r="AB110" s="27"/>
      <c r="AC110" s="30"/>
    </row>
    <row r="111" spans="1:29" x14ac:dyDescent="0.2">
      <c r="A111">
        <v>36.5</v>
      </c>
      <c r="B111" t="s">
        <v>63</v>
      </c>
      <c r="E111" s="25" t="s">
        <v>62</v>
      </c>
      <c r="H111" s="25" t="s">
        <v>66</v>
      </c>
      <c r="I111" s="27"/>
      <c r="J111" s="30"/>
      <c r="K111" s="22" t="s">
        <v>63</v>
      </c>
      <c r="L111" s="30"/>
      <c r="M111" s="85" t="s">
        <v>66</v>
      </c>
      <c r="O111" s="30"/>
      <c r="P111" s="86" t="s">
        <v>66</v>
      </c>
      <c r="R111" s="101" t="s">
        <v>66</v>
      </c>
      <c r="S111" s="110" t="s">
        <v>63</v>
      </c>
      <c r="T111" s="30"/>
      <c r="U111" s="22" t="s">
        <v>66</v>
      </c>
      <c r="V111" s="30"/>
      <c r="W111" s="86" t="s">
        <v>63</v>
      </c>
      <c r="Y111" s="25" t="s">
        <v>66</v>
      </c>
      <c r="Z111" s="30" t="s">
        <v>63</v>
      </c>
      <c r="AA111" s="25" t="s">
        <v>66</v>
      </c>
      <c r="AB111" s="27"/>
      <c r="AC111" s="30"/>
    </row>
    <row r="112" spans="1:29" x14ac:dyDescent="0.2">
      <c r="A112">
        <v>37</v>
      </c>
      <c r="B112" t="s">
        <v>63</v>
      </c>
      <c r="E112" s="25" t="s">
        <v>66</v>
      </c>
      <c r="H112" s="25" t="s">
        <v>62</v>
      </c>
      <c r="I112" s="27"/>
      <c r="J112" s="30"/>
      <c r="K112" s="22" t="s">
        <v>62</v>
      </c>
      <c r="L112" s="30"/>
      <c r="M112" s="86" t="s">
        <v>63</v>
      </c>
      <c r="N112" s="36" t="s">
        <v>66</v>
      </c>
      <c r="O112" s="30"/>
      <c r="P112" s="86" t="s">
        <v>66</v>
      </c>
      <c r="R112" s="101" t="s">
        <v>66</v>
      </c>
      <c r="S112" s="27"/>
      <c r="T112" s="30"/>
      <c r="U112" s="22" t="s">
        <v>63</v>
      </c>
      <c r="V112" s="30"/>
      <c r="W112" s="86" t="s">
        <v>66</v>
      </c>
      <c r="X112" s="128" t="s">
        <v>63</v>
      </c>
      <c r="Y112" s="25" t="s">
        <v>62</v>
      </c>
      <c r="Z112" s="30"/>
      <c r="AA112" s="25" t="s">
        <v>66</v>
      </c>
      <c r="AB112" s="27"/>
      <c r="AC112" s="30"/>
    </row>
    <row r="113" spans="1:29" x14ac:dyDescent="0.2">
      <c r="A113">
        <v>37.5</v>
      </c>
      <c r="B113" t="s">
        <v>63</v>
      </c>
      <c r="E113" s="25" t="s">
        <v>66</v>
      </c>
      <c r="H113" s="25" t="s">
        <v>71</v>
      </c>
      <c r="I113" s="27"/>
      <c r="J113" s="30"/>
      <c r="K113" s="22" t="s">
        <v>63</v>
      </c>
      <c r="L113" s="30"/>
      <c r="M113" s="86" t="s">
        <v>63</v>
      </c>
      <c r="N113" s="36" t="s">
        <v>66</v>
      </c>
      <c r="O113" s="30"/>
      <c r="P113" s="86" t="s">
        <v>66</v>
      </c>
      <c r="R113" s="101" t="s">
        <v>66</v>
      </c>
      <c r="S113" s="27"/>
      <c r="T113" s="30"/>
      <c r="U113" s="22" t="s">
        <v>66</v>
      </c>
      <c r="V113" s="30"/>
      <c r="W113" s="86" t="s">
        <v>66</v>
      </c>
      <c r="Y113" s="25" t="s">
        <v>66</v>
      </c>
      <c r="Z113" s="30"/>
      <c r="AA113" s="25" t="s">
        <v>66</v>
      </c>
      <c r="AB113" s="27"/>
      <c r="AC113" s="30"/>
    </row>
    <row r="114" spans="1:29" x14ac:dyDescent="0.2">
      <c r="A114">
        <v>38</v>
      </c>
      <c r="B114" t="s">
        <v>62</v>
      </c>
      <c r="E114" s="25" t="s">
        <v>66</v>
      </c>
      <c r="H114" s="25" t="s">
        <v>66</v>
      </c>
      <c r="I114" s="27"/>
      <c r="J114" s="30"/>
      <c r="K114" s="22" t="s">
        <v>62</v>
      </c>
      <c r="L114" s="30"/>
      <c r="M114" s="86" t="s">
        <v>63</v>
      </c>
      <c r="N114" s="36" t="s">
        <v>66</v>
      </c>
      <c r="O114" s="30"/>
      <c r="P114" s="86" t="s">
        <v>66</v>
      </c>
      <c r="R114" s="101" t="s">
        <v>63</v>
      </c>
      <c r="S114" s="27"/>
      <c r="T114" s="30"/>
      <c r="U114" s="22" t="s">
        <v>66</v>
      </c>
      <c r="V114" s="30" t="s">
        <v>63</v>
      </c>
      <c r="W114" s="86" t="s">
        <v>66</v>
      </c>
      <c r="X114" s="86" t="s">
        <v>63</v>
      </c>
      <c r="Y114" s="25" t="s">
        <v>62</v>
      </c>
      <c r="Z114" s="30"/>
      <c r="AA114" s="25" t="s">
        <v>66</v>
      </c>
      <c r="AB114" s="27"/>
      <c r="AC114" s="30"/>
    </row>
    <row r="115" spans="1:29" x14ac:dyDescent="0.2">
      <c r="A115">
        <v>38.5</v>
      </c>
      <c r="B115" t="s">
        <v>63</v>
      </c>
      <c r="C115" t="s">
        <v>67</v>
      </c>
      <c r="E115" s="25" t="s">
        <v>66</v>
      </c>
      <c r="H115" s="25" t="s">
        <v>66</v>
      </c>
      <c r="I115" s="27"/>
      <c r="J115" s="30"/>
      <c r="K115" s="22" t="s">
        <v>63</v>
      </c>
      <c r="L115" s="30"/>
      <c r="M115" s="86" t="s">
        <v>63</v>
      </c>
      <c r="N115" s="36" t="s">
        <v>66</v>
      </c>
      <c r="O115" s="30"/>
      <c r="P115" s="86" t="s">
        <v>66</v>
      </c>
      <c r="R115" s="101" t="s">
        <v>66</v>
      </c>
      <c r="S115" s="85" t="s">
        <v>63</v>
      </c>
      <c r="T115" s="30"/>
      <c r="U115" s="22" t="s">
        <v>66</v>
      </c>
      <c r="V115" s="49" t="s">
        <v>63</v>
      </c>
      <c r="W115" s="86" t="s">
        <v>66</v>
      </c>
      <c r="Y115" s="25" t="s">
        <v>62</v>
      </c>
      <c r="Z115" s="30"/>
      <c r="AA115" s="25" t="s">
        <v>66</v>
      </c>
      <c r="AB115" s="27"/>
      <c r="AC115" s="30"/>
    </row>
    <row r="116" spans="1:29" x14ac:dyDescent="0.2">
      <c r="A116">
        <v>39</v>
      </c>
      <c r="B116" t="s">
        <v>100</v>
      </c>
      <c r="C116" t="s">
        <v>63</v>
      </c>
      <c r="E116" s="25" t="s">
        <v>66</v>
      </c>
      <c r="H116" s="25" t="s">
        <v>66</v>
      </c>
      <c r="I116" s="27"/>
      <c r="J116" s="30"/>
      <c r="K116" s="22" t="s">
        <v>63</v>
      </c>
      <c r="L116" s="30"/>
      <c r="M116" s="85" t="s">
        <v>66</v>
      </c>
      <c r="O116" s="30"/>
      <c r="P116" s="86" t="s">
        <v>66</v>
      </c>
      <c r="R116" s="101" t="s">
        <v>66</v>
      </c>
      <c r="S116" s="110" t="s">
        <v>63</v>
      </c>
      <c r="T116" s="30"/>
      <c r="U116" s="22" t="s">
        <v>66</v>
      </c>
      <c r="V116" s="30"/>
      <c r="W116" s="86" t="s">
        <v>66</v>
      </c>
      <c r="X116" s="86" t="s">
        <v>63</v>
      </c>
      <c r="Y116" s="25" t="s">
        <v>66</v>
      </c>
      <c r="Z116" s="30"/>
      <c r="AA116" s="25" t="s">
        <v>66</v>
      </c>
      <c r="AB116" s="27"/>
      <c r="AC116" s="30"/>
    </row>
    <row r="117" spans="1:29" x14ac:dyDescent="0.2">
      <c r="A117">
        <v>39.5</v>
      </c>
      <c r="B117" t="s">
        <v>66</v>
      </c>
      <c r="E117" s="25" t="s">
        <v>62</v>
      </c>
      <c r="H117" s="25" t="s">
        <v>66</v>
      </c>
      <c r="I117" s="27" t="s">
        <v>71</v>
      </c>
      <c r="J117" s="30"/>
      <c r="K117" s="22" t="s">
        <v>63</v>
      </c>
      <c r="L117" s="30"/>
      <c r="M117" s="86" t="s">
        <v>63</v>
      </c>
      <c r="N117" s="86" t="s">
        <v>66</v>
      </c>
      <c r="O117" s="30"/>
      <c r="P117" s="86" t="s">
        <v>66</v>
      </c>
      <c r="R117" s="101" t="s">
        <v>66</v>
      </c>
      <c r="S117" s="27"/>
      <c r="T117" s="30"/>
      <c r="U117" s="22" t="s">
        <v>66</v>
      </c>
      <c r="V117" s="30"/>
      <c r="W117" s="86" t="s">
        <v>66</v>
      </c>
      <c r="Y117" s="25" t="s">
        <v>62</v>
      </c>
      <c r="Z117" s="30"/>
      <c r="AA117" s="25" t="s">
        <v>66</v>
      </c>
      <c r="AB117" s="27"/>
      <c r="AC117" s="30"/>
    </row>
    <row r="118" spans="1:29" x14ac:dyDescent="0.2">
      <c r="A118">
        <v>40</v>
      </c>
      <c r="B118" t="s">
        <v>66</v>
      </c>
      <c r="C118" t="s">
        <v>63</v>
      </c>
      <c r="E118" s="25" t="s">
        <v>66</v>
      </c>
      <c r="H118" s="25" t="s">
        <v>66</v>
      </c>
      <c r="I118" s="27"/>
      <c r="J118" s="30"/>
      <c r="K118" s="22" t="s">
        <v>63</v>
      </c>
      <c r="L118" s="30"/>
      <c r="M118" s="86" t="s">
        <v>63</v>
      </c>
      <c r="N118" s="86" t="s">
        <v>66</v>
      </c>
      <c r="O118" s="30"/>
      <c r="P118" s="86" t="s">
        <v>66</v>
      </c>
      <c r="R118" s="101" t="s">
        <v>66</v>
      </c>
      <c r="S118" s="27"/>
      <c r="T118" s="30"/>
      <c r="U118" s="22" t="s">
        <v>66</v>
      </c>
      <c r="V118" s="30" t="s">
        <v>63</v>
      </c>
      <c r="W118" s="86" t="s">
        <v>63</v>
      </c>
      <c r="Y118" s="25" t="s">
        <v>63</v>
      </c>
      <c r="Z118" s="30"/>
      <c r="AA118" s="25" t="s">
        <v>66</v>
      </c>
      <c r="AB118" s="27"/>
      <c r="AC118" s="30"/>
    </row>
    <row r="119" spans="1:29" x14ac:dyDescent="0.2">
      <c r="A119">
        <v>40.5</v>
      </c>
      <c r="B119" t="s">
        <v>62</v>
      </c>
      <c r="E119" s="25" t="s">
        <v>66</v>
      </c>
      <c r="H119" s="25" t="s">
        <v>71</v>
      </c>
      <c r="I119" s="27" t="s">
        <v>68</v>
      </c>
      <c r="J119" s="30"/>
      <c r="K119" s="22" t="s">
        <v>63</v>
      </c>
      <c r="L119" s="30"/>
      <c r="M119" s="86" t="s">
        <v>63</v>
      </c>
      <c r="O119" s="30"/>
      <c r="P119" s="86" t="s">
        <v>62</v>
      </c>
      <c r="R119" s="101" t="s">
        <v>66</v>
      </c>
      <c r="S119" s="27"/>
      <c r="T119" s="30"/>
      <c r="U119" s="22" t="s">
        <v>66</v>
      </c>
      <c r="V119" s="30"/>
      <c r="W119" s="86" t="s">
        <v>66</v>
      </c>
      <c r="Y119" s="25" t="s">
        <v>66</v>
      </c>
      <c r="Z119" s="30" t="s">
        <v>63</v>
      </c>
      <c r="AA119" s="25" t="s">
        <v>66</v>
      </c>
      <c r="AB119" s="27"/>
      <c r="AC119" s="30"/>
    </row>
    <row r="120" spans="1:29" x14ac:dyDescent="0.2">
      <c r="A120">
        <v>41</v>
      </c>
      <c r="B120" t="s">
        <v>63</v>
      </c>
      <c r="E120" s="25" t="s">
        <v>62</v>
      </c>
      <c r="H120" s="25" t="s">
        <v>71</v>
      </c>
      <c r="I120" s="27"/>
      <c r="J120" s="30"/>
      <c r="K120" s="22" t="s">
        <v>66</v>
      </c>
      <c r="L120" s="30" t="s">
        <v>63</v>
      </c>
      <c r="M120" s="86" t="s">
        <v>63</v>
      </c>
      <c r="N120" s="86" t="s">
        <v>68</v>
      </c>
      <c r="O120" s="30"/>
      <c r="P120" s="86" t="s">
        <v>66</v>
      </c>
      <c r="R120" s="101" t="s">
        <v>62</v>
      </c>
      <c r="S120" s="27"/>
      <c r="T120" s="30"/>
      <c r="U120" s="22" t="s">
        <v>66</v>
      </c>
      <c r="V120" s="30"/>
      <c r="W120" s="86" t="s">
        <v>66</v>
      </c>
      <c r="X120" s="128" t="s">
        <v>63</v>
      </c>
      <c r="Y120" s="25" t="s">
        <v>66</v>
      </c>
      <c r="Z120" s="30" t="s">
        <v>63</v>
      </c>
      <c r="AA120" s="25" t="s">
        <v>66</v>
      </c>
      <c r="AB120" s="22" t="s">
        <v>101</v>
      </c>
      <c r="AC120" s="30"/>
    </row>
    <row r="121" spans="1:29" x14ac:dyDescent="0.2">
      <c r="A121">
        <v>41.5</v>
      </c>
      <c r="B121" t="s">
        <v>62</v>
      </c>
      <c r="E121" s="25" t="s">
        <v>101</v>
      </c>
      <c r="H121" s="25" t="s">
        <v>63</v>
      </c>
      <c r="I121" s="27"/>
      <c r="J121" s="30"/>
      <c r="K121" s="22" t="s">
        <v>66</v>
      </c>
      <c r="L121" s="30"/>
      <c r="M121" s="86" t="s">
        <v>63</v>
      </c>
      <c r="N121" s="86" t="s">
        <v>66</v>
      </c>
      <c r="O121" s="30"/>
      <c r="P121" s="86" t="s">
        <v>62</v>
      </c>
      <c r="R121" s="101" t="s">
        <v>63</v>
      </c>
      <c r="S121" s="27"/>
      <c r="T121" s="30"/>
      <c r="U121" s="22" t="s">
        <v>66</v>
      </c>
      <c r="V121" s="30" t="s">
        <v>63</v>
      </c>
      <c r="W121" s="86" t="s">
        <v>66</v>
      </c>
      <c r="X121" s="128" t="s">
        <v>63</v>
      </c>
      <c r="Y121" s="25" t="s">
        <v>66</v>
      </c>
      <c r="Z121" s="30" t="s">
        <v>63</v>
      </c>
      <c r="AA121" s="25" t="s">
        <v>66</v>
      </c>
      <c r="AB121" s="27"/>
      <c r="AC121" s="30"/>
    </row>
    <row r="122" spans="1:29" x14ac:dyDescent="0.2">
      <c r="A122">
        <v>42</v>
      </c>
      <c r="B122" t="s">
        <v>63</v>
      </c>
      <c r="E122" s="25" t="s">
        <v>62</v>
      </c>
      <c r="H122" s="25" t="s">
        <v>63</v>
      </c>
      <c r="I122" s="27"/>
      <c r="J122" s="30"/>
      <c r="K122" s="22" t="s">
        <v>66</v>
      </c>
      <c r="L122" s="30"/>
      <c r="M122" s="86" t="s">
        <v>63</v>
      </c>
      <c r="O122" s="30"/>
      <c r="P122" s="86" t="s">
        <v>62</v>
      </c>
      <c r="R122" s="101" t="s">
        <v>62</v>
      </c>
      <c r="S122" s="27"/>
      <c r="T122" s="30"/>
      <c r="U122" s="22" t="s">
        <v>62</v>
      </c>
      <c r="V122" s="30"/>
      <c r="W122" s="86" t="s">
        <v>66</v>
      </c>
      <c r="Y122" s="25" t="s">
        <v>66</v>
      </c>
      <c r="Z122" s="30"/>
      <c r="AA122" s="25" t="s">
        <v>66</v>
      </c>
      <c r="AB122" s="22" t="s">
        <v>63</v>
      </c>
      <c r="AC122" s="30"/>
    </row>
    <row r="123" spans="1:29" x14ac:dyDescent="0.2">
      <c r="A123">
        <v>42.5</v>
      </c>
      <c r="B123" t="s">
        <v>62</v>
      </c>
      <c r="E123" s="25" t="s">
        <v>62</v>
      </c>
      <c r="H123" s="25" t="s">
        <v>63</v>
      </c>
      <c r="I123" s="27"/>
      <c r="J123" s="30"/>
      <c r="K123" s="22" t="s">
        <v>66</v>
      </c>
      <c r="L123" s="30"/>
      <c r="M123" s="86" t="s">
        <v>63</v>
      </c>
      <c r="O123" s="30"/>
      <c r="P123" s="86" t="s">
        <v>62</v>
      </c>
      <c r="R123" s="101" t="s">
        <v>66</v>
      </c>
      <c r="S123" s="110" t="s">
        <v>63</v>
      </c>
      <c r="T123" s="30"/>
      <c r="U123" s="22" t="s">
        <v>66</v>
      </c>
      <c r="V123" s="30"/>
      <c r="W123" s="86" t="s">
        <v>66</v>
      </c>
      <c r="Y123" s="25" t="s">
        <v>66</v>
      </c>
      <c r="Z123" s="30"/>
      <c r="AA123" s="25" t="s">
        <v>63</v>
      </c>
      <c r="AB123" s="27"/>
      <c r="AC123" s="30"/>
    </row>
    <row r="124" spans="1:29" x14ac:dyDescent="0.2">
      <c r="A124">
        <v>43</v>
      </c>
      <c r="B124" t="s">
        <v>63</v>
      </c>
      <c r="C124" t="s">
        <v>66</v>
      </c>
      <c r="D124" t="s">
        <v>71</v>
      </c>
      <c r="E124" s="25" t="s">
        <v>66</v>
      </c>
      <c r="F124" s="22" t="s">
        <v>71</v>
      </c>
      <c r="H124" s="25" t="s">
        <v>71</v>
      </c>
      <c r="I124" s="27"/>
      <c r="J124" s="30"/>
      <c r="K124" s="22" t="s">
        <v>66</v>
      </c>
      <c r="L124" s="30"/>
      <c r="M124" s="86" t="s">
        <v>63</v>
      </c>
      <c r="O124" s="30"/>
      <c r="P124" s="86" t="s">
        <v>62</v>
      </c>
      <c r="R124" s="101" t="s">
        <v>63</v>
      </c>
      <c r="S124" s="110"/>
      <c r="T124" s="30"/>
      <c r="U124" s="22" t="s">
        <v>63</v>
      </c>
      <c r="V124" s="30"/>
      <c r="W124" s="86" t="s">
        <v>63</v>
      </c>
      <c r="Y124" s="25" t="s">
        <v>63</v>
      </c>
      <c r="Z124" s="30"/>
      <c r="AA124" s="25" t="s">
        <v>66</v>
      </c>
      <c r="AB124" s="22" t="s">
        <v>63</v>
      </c>
      <c r="AC124" s="30"/>
    </row>
    <row r="125" spans="1:29" x14ac:dyDescent="0.2">
      <c r="A125">
        <v>43.5</v>
      </c>
      <c r="B125" t="s">
        <v>63</v>
      </c>
      <c r="E125" s="25" t="s">
        <v>66</v>
      </c>
      <c r="H125" s="25" t="s">
        <v>62</v>
      </c>
      <c r="I125" s="27"/>
      <c r="J125" s="30"/>
      <c r="K125" s="22" t="s">
        <v>66</v>
      </c>
      <c r="L125" s="30"/>
      <c r="M125" s="86" t="s">
        <v>63</v>
      </c>
      <c r="O125" s="30"/>
      <c r="P125" s="86" t="s">
        <v>62</v>
      </c>
      <c r="R125" s="101" t="s">
        <v>63</v>
      </c>
      <c r="S125" s="110"/>
      <c r="T125" s="30"/>
      <c r="U125" s="22" t="s">
        <v>62</v>
      </c>
      <c r="V125" s="30"/>
      <c r="W125" s="86" t="s">
        <v>66</v>
      </c>
      <c r="X125" s="128" t="s">
        <v>63</v>
      </c>
      <c r="Y125" s="25" t="s">
        <v>62</v>
      </c>
      <c r="Z125" s="30"/>
      <c r="AA125" s="25" t="s">
        <v>101</v>
      </c>
      <c r="AB125" s="27"/>
      <c r="AC125" s="30"/>
    </row>
    <row r="126" spans="1:29" x14ac:dyDescent="0.2">
      <c r="A126">
        <v>44</v>
      </c>
      <c r="B126" t="s">
        <v>70</v>
      </c>
      <c r="E126" s="25" t="s">
        <v>70</v>
      </c>
      <c r="F126" t="s">
        <v>71</v>
      </c>
      <c r="H126" s="25" t="s">
        <v>70</v>
      </c>
      <c r="I126" s="27"/>
      <c r="J126" s="30"/>
      <c r="K126" s="22" t="s">
        <v>66</v>
      </c>
      <c r="L126" s="30"/>
      <c r="M126" s="86" t="s">
        <v>63</v>
      </c>
      <c r="N126" s="36" t="s">
        <v>70</v>
      </c>
      <c r="O126" s="30"/>
      <c r="P126" s="86" t="s">
        <v>70</v>
      </c>
      <c r="R126" s="101" t="s">
        <v>70</v>
      </c>
      <c r="S126" s="27"/>
      <c r="T126" s="30"/>
      <c r="U126" s="22" t="s">
        <v>70</v>
      </c>
      <c r="V126" s="30"/>
      <c r="W126" s="86" t="s">
        <v>70</v>
      </c>
      <c r="Y126" s="25" t="s">
        <v>70</v>
      </c>
      <c r="Z126" s="30"/>
      <c r="AA126" s="25" t="s">
        <v>70</v>
      </c>
      <c r="AB126" s="27"/>
      <c r="AC126" s="30"/>
    </row>
    <row r="127" spans="1:29" x14ac:dyDescent="0.2">
      <c r="A127">
        <v>44.5</v>
      </c>
      <c r="B127" t="s">
        <v>63</v>
      </c>
      <c r="E127" s="25" t="s">
        <v>71</v>
      </c>
      <c r="H127" s="25" t="s">
        <v>62</v>
      </c>
      <c r="I127" s="27"/>
      <c r="J127" s="30"/>
      <c r="K127" s="22" t="s">
        <v>66</v>
      </c>
      <c r="L127" s="30"/>
      <c r="M127" s="86" t="s">
        <v>63</v>
      </c>
      <c r="N127" s="36" t="s">
        <v>70</v>
      </c>
      <c r="O127" s="30"/>
      <c r="P127" s="86" t="s">
        <v>70</v>
      </c>
      <c r="R127" s="101" t="s">
        <v>70</v>
      </c>
      <c r="S127" s="85" t="s">
        <v>63</v>
      </c>
      <c r="T127" s="30"/>
      <c r="U127" s="22" t="s">
        <v>70</v>
      </c>
      <c r="V127" s="30"/>
      <c r="W127" s="86" t="s">
        <v>62</v>
      </c>
      <c r="Y127" s="25" t="s">
        <v>70</v>
      </c>
      <c r="Z127" s="30"/>
      <c r="AA127" s="25" t="s">
        <v>70</v>
      </c>
      <c r="AB127" s="27"/>
      <c r="AC127" s="30"/>
    </row>
    <row r="128" spans="1:29" x14ac:dyDescent="0.2">
      <c r="A128">
        <v>45</v>
      </c>
      <c r="B128" t="s">
        <v>101</v>
      </c>
      <c r="C128" t="s">
        <v>63</v>
      </c>
      <c r="E128" s="25" t="s">
        <v>71</v>
      </c>
      <c r="H128" s="25" t="s">
        <v>62</v>
      </c>
      <c r="I128" s="27"/>
      <c r="J128" s="30"/>
      <c r="K128" s="22" t="s">
        <v>66</v>
      </c>
      <c r="L128" s="30"/>
      <c r="M128" s="86" t="s">
        <v>63</v>
      </c>
      <c r="N128" s="36" t="s">
        <v>68</v>
      </c>
      <c r="O128" s="30"/>
      <c r="P128" s="86" t="s">
        <v>66</v>
      </c>
      <c r="R128" s="101" t="s">
        <v>63</v>
      </c>
      <c r="S128" s="27"/>
      <c r="T128" s="30"/>
      <c r="U128" s="22" t="s">
        <v>66</v>
      </c>
      <c r="V128" s="30" t="s">
        <v>63</v>
      </c>
      <c r="W128" s="86" t="s">
        <v>66</v>
      </c>
      <c r="Y128" s="25" t="s">
        <v>62</v>
      </c>
      <c r="Z128" s="30"/>
      <c r="AA128" s="25" t="s">
        <v>66</v>
      </c>
      <c r="AB128" s="27"/>
      <c r="AC128" s="30"/>
    </row>
    <row r="129" spans="1:29" x14ac:dyDescent="0.2">
      <c r="A129">
        <v>45.5</v>
      </c>
      <c r="B129" t="s">
        <v>100</v>
      </c>
      <c r="E129" s="25" t="s">
        <v>62</v>
      </c>
      <c r="H129" s="25" t="s">
        <v>66</v>
      </c>
      <c r="I129" s="27"/>
      <c r="J129" s="30"/>
      <c r="K129" s="22" t="s">
        <v>66</v>
      </c>
      <c r="L129" s="30"/>
      <c r="M129" s="86" t="s">
        <v>63</v>
      </c>
      <c r="N129" s="36" t="s">
        <v>66</v>
      </c>
      <c r="O129" s="30"/>
      <c r="P129" s="86" t="s">
        <v>66</v>
      </c>
      <c r="R129" s="101" t="s">
        <v>66</v>
      </c>
      <c r="S129" s="85" t="s">
        <v>63</v>
      </c>
      <c r="T129" s="30"/>
      <c r="U129" s="22" t="s">
        <v>66</v>
      </c>
      <c r="V129" s="49" t="s">
        <v>63</v>
      </c>
      <c r="W129" s="86" t="s">
        <v>66</v>
      </c>
      <c r="Y129" s="25" t="s">
        <v>66</v>
      </c>
      <c r="Z129" s="30"/>
      <c r="AA129" s="25" t="s">
        <v>62</v>
      </c>
      <c r="AB129" s="27"/>
      <c r="AC129" s="30"/>
    </row>
    <row r="130" spans="1:29" x14ac:dyDescent="0.2">
      <c r="A130">
        <v>46</v>
      </c>
      <c r="B130" t="s">
        <v>101</v>
      </c>
      <c r="C130" t="s">
        <v>100</v>
      </c>
      <c r="D130" t="s">
        <v>63</v>
      </c>
      <c r="E130" s="25" t="s">
        <v>66</v>
      </c>
      <c r="H130" s="25" t="s">
        <v>63</v>
      </c>
      <c r="I130" s="27"/>
      <c r="J130" s="30"/>
      <c r="K130" s="22" t="s">
        <v>66</v>
      </c>
      <c r="L130" s="30"/>
      <c r="M130" s="86" t="s">
        <v>63</v>
      </c>
      <c r="N130" s="36" t="s">
        <v>66</v>
      </c>
      <c r="O130" s="30"/>
      <c r="P130" s="86" t="s">
        <v>66</v>
      </c>
      <c r="R130" s="101" t="s">
        <v>66</v>
      </c>
      <c r="S130" s="85" t="s">
        <v>63</v>
      </c>
      <c r="T130" s="30"/>
      <c r="U130" s="22" t="s">
        <v>66</v>
      </c>
      <c r="V130" s="30"/>
      <c r="W130" s="86" t="s">
        <v>66</v>
      </c>
      <c r="Y130" s="25" t="s">
        <v>62</v>
      </c>
      <c r="Z130" s="30"/>
      <c r="AA130" s="25" t="s">
        <v>62</v>
      </c>
      <c r="AB130" s="27"/>
      <c r="AC130" s="30"/>
    </row>
    <row r="131" spans="1:29" x14ac:dyDescent="0.2">
      <c r="A131">
        <v>46.5</v>
      </c>
      <c r="B131" t="s">
        <v>63</v>
      </c>
      <c r="C131" t="s">
        <v>101</v>
      </c>
      <c r="E131" s="25" t="s">
        <v>66</v>
      </c>
      <c r="H131" s="25" t="s">
        <v>66</v>
      </c>
      <c r="I131" s="27"/>
      <c r="J131" s="30"/>
      <c r="K131" s="22" t="s">
        <v>66</v>
      </c>
      <c r="L131" s="30"/>
      <c r="M131" s="86" t="s">
        <v>63</v>
      </c>
      <c r="N131" s="36" t="s">
        <v>66</v>
      </c>
      <c r="O131" s="30"/>
      <c r="P131" s="86" t="s">
        <v>66</v>
      </c>
      <c r="R131" s="101" t="s">
        <v>66</v>
      </c>
      <c r="S131" s="85" t="s">
        <v>63</v>
      </c>
      <c r="T131" s="30"/>
      <c r="U131" s="22" t="s">
        <v>66</v>
      </c>
      <c r="V131" s="30"/>
      <c r="W131" s="86" t="s">
        <v>66</v>
      </c>
      <c r="X131" s="86" t="s">
        <v>63</v>
      </c>
      <c r="Y131" s="25" t="s">
        <v>62</v>
      </c>
      <c r="Z131" s="30"/>
      <c r="AA131" s="25" t="s">
        <v>66</v>
      </c>
      <c r="AB131" s="27"/>
      <c r="AC131" s="30"/>
    </row>
    <row r="132" spans="1:29" x14ac:dyDescent="0.2">
      <c r="A132">
        <v>47</v>
      </c>
      <c r="B132" t="s">
        <v>63</v>
      </c>
      <c r="C132" t="s">
        <v>100</v>
      </c>
      <c r="E132" s="25" t="s">
        <v>66</v>
      </c>
      <c r="F132" s="22" t="s">
        <v>71</v>
      </c>
      <c r="H132" s="25" t="s">
        <v>66</v>
      </c>
      <c r="I132" s="27"/>
      <c r="J132" s="30"/>
      <c r="K132" s="22" t="s">
        <v>66</v>
      </c>
      <c r="L132" s="30"/>
      <c r="M132" s="86" t="s">
        <v>63</v>
      </c>
      <c r="N132" s="36" t="s">
        <v>66</v>
      </c>
      <c r="O132" s="30"/>
      <c r="P132" s="86" t="s">
        <v>66</v>
      </c>
      <c r="R132" s="101" t="s">
        <v>66</v>
      </c>
      <c r="S132" s="85" t="s">
        <v>63</v>
      </c>
      <c r="T132" s="30"/>
      <c r="U132" s="22" t="s">
        <v>62</v>
      </c>
      <c r="V132" s="30"/>
      <c r="W132" s="86" t="s">
        <v>66</v>
      </c>
      <c r="Y132" s="25" t="s">
        <v>66</v>
      </c>
      <c r="Z132" s="30"/>
      <c r="AA132" s="25" t="s">
        <v>66</v>
      </c>
      <c r="AB132" s="27"/>
      <c r="AC132" s="30"/>
    </row>
    <row r="133" spans="1:29" x14ac:dyDescent="0.2">
      <c r="A133">
        <v>47.5</v>
      </c>
      <c r="B133" t="s">
        <v>66</v>
      </c>
      <c r="C133" t="s">
        <v>63</v>
      </c>
      <c r="E133" s="25" t="s">
        <v>66</v>
      </c>
      <c r="H133" s="25" t="s">
        <v>66</v>
      </c>
      <c r="I133" s="27"/>
      <c r="J133" s="30"/>
      <c r="K133" s="22" t="s">
        <v>66</v>
      </c>
      <c r="L133" s="30"/>
      <c r="M133" s="85" t="s">
        <v>66</v>
      </c>
      <c r="O133" s="30"/>
      <c r="P133" s="86" t="s">
        <v>66</v>
      </c>
      <c r="R133" s="101" t="s">
        <v>66</v>
      </c>
      <c r="S133" s="27"/>
      <c r="T133" s="30"/>
      <c r="U133" s="22" t="s">
        <v>66</v>
      </c>
      <c r="V133" s="30"/>
      <c r="W133" s="86" t="s">
        <v>62</v>
      </c>
      <c r="Y133" s="25" t="s">
        <v>68</v>
      </c>
      <c r="Z133" s="30"/>
      <c r="AA133" s="25" t="s">
        <v>66</v>
      </c>
      <c r="AB133" s="22" t="s">
        <v>63</v>
      </c>
      <c r="AC133" s="30"/>
    </row>
    <row r="134" spans="1:29" x14ac:dyDescent="0.2">
      <c r="A134">
        <v>48</v>
      </c>
      <c r="B134" t="s">
        <v>67</v>
      </c>
      <c r="C134" t="s">
        <v>63</v>
      </c>
      <c r="E134" s="25" t="s">
        <v>66</v>
      </c>
      <c r="H134" s="25" t="s">
        <v>71</v>
      </c>
      <c r="I134" s="27" t="s">
        <v>66</v>
      </c>
      <c r="J134" s="30"/>
      <c r="K134" s="22" t="s">
        <v>66</v>
      </c>
      <c r="L134" s="49" t="s">
        <v>63</v>
      </c>
      <c r="M134" s="85" t="s">
        <v>66</v>
      </c>
      <c r="O134" s="30"/>
      <c r="P134" s="86" t="s">
        <v>66</v>
      </c>
      <c r="R134" s="101" t="s">
        <v>66</v>
      </c>
      <c r="S134" s="27"/>
      <c r="T134" s="30"/>
      <c r="U134" s="22" t="s">
        <v>66</v>
      </c>
      <c r="V134" s="30"/>
      <c r="W134" s="86" t="s">
        <v>66</v>
      </c>
      <c r="Y134" s="25" t="s">
        <v>68</v>
      </c>
      <c r="Z134" s="30" t="s">
        <v>66</v>
      </c>
      <c r="AA134" s="25" t="s">
        <v>66</v>
      </c>
      <c r="AB134" s="22" t="s">
        <v>101</v>
      </c>
      <c r="AC134" s="30"/>
    </row>
    <row r="135" spans="1:29" x14ac:dyDescent="0.2">
      <c r="A135">
        <v>48.5</v>
      </c>
      <c r="B135" t="s">
        <v>63</v>
      </c>
      <c r="C135" t="s">
        <v>66</v>
      </c>
      <c r="E135" s="25" t="s">
        <v>62</v>
      </c>
      <c r="H135" s="25" t="s">
        <v>66</v>
      </c>
      <c r="I135" s="27"/>
      <c r="J135" s="30"/>
      <c r="K135" s="22" t="s">
        <v>66</v>
      </c>
      <c r="L135" s="30"/>
      <c r="M135" s="86" t="s">
        <v>63</v>
      </c>
      <c r="N135" s="36" t="s">
        <v>66</v>
      </c>
      <c r="O135" s="30"/>
      <c r="P135" s="86" t="s">
        <v>66</v>
      </c>
      <c r="R135" s="101" t="s">
        <v>66</v>
      </c>
      <c r="S135" s="27"/>
      <c r="T135" s="30"/>
      <c r="U135" s="22" t="s">
        <v>66</v>
      </c>
      <c r="V135" s="30"/>
      <c r="W135" s="86" t="s">
        <v>66</v>
      </c>
      <c r="Y135" s="25" t="s">
        <v>62</v>
      </c>
      <c r="Z135" s="30"/>
      <c r="AA135" s="25" t="s">
        <v>62</v>
      </c>
      <c r="AB135" s="27"/>
      <c r="AC135" s="30"/>
    </row>
    <row r="136" spans="1:29" x14ac:dyDescent="0.2">
      <c r="A136">
        <v>49</v>
      </c>
      <c r="B136" t="s">
        <v>67</v>
      </c>
      <c r="C136" t="s">
        <v>100</v>
      </c>
      <c r="E136" s="25" t="s">
        <v>66</v>
      </c>
      <c r="H136" s="25" t="s">
        <v>66</v>
      </c>
      <c r="I136" s="27"/>
      <c r="J136" s="30"/>
      <c r="K136" s="22" t="s">
        <v>66</v>
      </c>
      <c r="L136" s="30"/>
      <c r="M136" s="85" t="s">
        <v>66</v>
      </c>
      <c r="O136" s="30"/>
      <c r="P136" s="86" t="s">
        <v>66</v>
      </c>
      <c r="R136" s="101" t="s">
        <v>66</v>
      </c>
      <c r="S136" s="27"/>
      <c r="T136" s="30"/>
      <c r="U136" s="22" t="s">
        <v>66</v>
      </c>
      <c r="V136" s="30"/>
      <c r="W136" s="86" t="s">
        <v>63</v>
      </c>
      <c r="Y136" s="25" t="s">
        <v>101</v>
      </c>
      <c r="Z136" s="30" t="s">
        <v>66</v>
      </c>
      <c r="AA136" s="25" t="s">
        <v>62</v>
      </c>
      <c r="AB136" s="27"/>
      <c r="AC136" s="30"/>
    </row>
    <row r="137" spans="1:29" x14ac:dyDescent="0.2">
      <c r="A137">
        <v>49.5</v>
      </c>
      <c r="B137" t="s">
        <v>67</v>
      </c>
      <c r="C137" t="s">
        <v>63</v>
      </c>
      <c r="E137" s="25" t="s">
        <v>66</v>
      </c>
      <c r="H137" s="25" t="s">
        <v>66</v>
      </c>
      <c r="I137" s="27"/>
      <c r="J137" s="30"/>
      <c r="K137" s="22" t="s">
        <v>66</v>
      </c>
      <c r="L137" s="30"/>
      <c r="M137" s="85" t="s">
        <v>66</v>
      </c>
      <c r="O137" s="30"/>
      <c r="P137" s="86" t="s">
        <v>66</v>
      </c>
      <c r="R137" s="101" t="s">
        <v>66</v>
      </c>
      <c r="S137" s="27"/>
      <c r="T137" s="30"/>
      <c r="U137" s="22" t="s">
        <v>66</v>
      </c>
      <c r="V137" s="30"/>
      <c r="W137" s="86" t="s">
        <v>66</v>
      </c>
      <c r="X137" s="128" t="s">
        <v>63</v>
      </c>
      <c r="Y137" s="25" t="s">
        <v>101</v>
      </c>
      <c r="Z137" s="30"/>
      <c r="AA137" s="25" t="s">
        <v>62</v>
      </c>
      <c r="AB137" s="27"/>
      <c r="AC137" s="30"/>
    </row>
    <row r="138" spans="1:29" x14ac:dyDescent="0.2">
      <c r="A138">
        <v>50</v>
      </c>
      <c r="B138" t="s">
        <v>71</v>
      </c>
      <c r="C138" t="s">
        <v>100</v>
      </c>
      <c r="E138" s="25" t="s">
        <v>66</v>
      </c>
      <c r="H138" s="25" t="s">
        <v>66</v>
      </c>
      <c r="I138" s="27"/>
      <c r="J138" s="30"/>
      <c r="K138" s="22" t="s">
        <v>66</v>
      </c>
      <c r="L138" s="30" t="s">
        <v>63</v>
      </c>
      <c r="M138" s="85" t="s">
        <v>66</v>
      </c>
      <c r="O138" s="30"/>
      <c r="P138" s="86" t="s">
        <v>66</v>
      </c>
      <c r="R138" s="101" t="s">
        <v>62</v>
      </c>
      <c r="S138" s="27"/>
      <c r="T138" s="30"/>
      <c r="U138" s="22" t="s">
        <v>62</v>
      </c>
      <c r="V138" s="30"/>
      <c r="W138" s="86" t="s">
        <v>63</v>
      </c>
      <c r="Y138" s="25" t="s">
        <v>63</v>
      </c>
      <c r="Z138" s="30"/>
      <c r="AA138" s="25" t="s">
        <v>62</v>
      </c>
      <c r="AB138" s="27"/>
      <c r="AC138" s="30"/>
    </row>
    <row r="139" spans="1:29" x14ac:dyDescent="0.2">
      <c r="A139">
        <v>50.5</v>
      </c>
      <c r="B139" t="s">
        <v>71</v>
      </c>
      <c r="C139" t="s">
        <v>100</v>
      </c>
      <c r="D139" t="s">
        <v>67</v>
      </c>
      <c r="E139" s="25" t="s">
        <v>66</v>
      </c>
      <c r="F139" s="22" t="s">
        <v>71</v>
      </c>
      <c r="H139" s="25" t="s">
        <v>66</v>
      </c>
      <c r="I139" s="27"/>
      <c r="J139" s="30"/>
      <c r="K139" s="22" t="s">
        <v>66</v>
      </c>
      <c r="L139" s="30" t="s">
        <v>63</v>
      </c>
      <c r="M139" s="86" t="s">
        <v>63</v>
      </c>
      <c r="N139" s="86" t="s">
        <v>66</v>
      </c>
      <c r="O139" s="30"/>
      <c r="P139" s="86" t="s">
        <v>66</v>
      </c>
      <c r="R139" s="101" t="s">
        <v>66</v>
      </c>
      <c r="S139" s="85" t="s">
        <v>63</v>
      </c>
      <c r="T139" s="30"/>
      <c r="U139" s="22" t="s">
        <v>66</v>
      </c>
      <c r="V139" s="49" t="s">
        <v>63</v>
      </c>
      <c r="W139" s="86" t="s">
        <v>66</v>
      </c>
      <c r="X139" s="86" t="s">
        <v>63</v>
      </c>
      <c r="Y139" s="25" t="s">
        <v>66</v>
      </c>
      <c r="Z139" s="30"/>
      <c r="AA139" s="25" t="s">
        <v>101</v>
      </c>
      <c r="AB139" s="27"/>
      <c r="AC139" s="30"/>
    </row>
    <row r="140" spans="1:29" x14ac:dyDescent="0.2">
      <c r="A140">
        <v>51</v>
      </c>
      <c r="B140" t="s">
        <v>67</v>
      </c>
      <c r="C140" t="s">
        <v>100</v>
      </c>
      <c r="E140" s="25" t="s">
        <v>66</v>
      </c>
      <c r="H140" s="25" t="s">
        <v>66</v>
      </c>
      <c r="I140" s="27"/>
      <c r="J140" s="30"/>
      <c r="K140" s="22" t="s">
        <v>66</v>
      </c>
      <c r="L140" s="30"/>
      <c r="M140" s="86" t="s">
        <v>63</v>
      </c>
      <c r="N140" s="36" t="s">
        <v>66</v>
      </c>
      <c r="O140" s="30"/>
      <c r="P140" s="86" t="s">
        <v>66</v>
      </c>
      <c r="R140" s="101" t="s">
        <v>66</v>
      </c>
      <c r="S140" s="27"/>
      <c r="T140" s="30"/>
      <c r="U140" s="22" t="s">
        <v>66</v>
      </c>
      <c r="V140" s="30" t="s">
        <v>63</v>
      </c>
      <c r="W140" s="86" t="s">
        <v>62</v>
      </c>
      <c r="Y140" s="25" t="s">
        <v>62</v>
      </c>
      <c r="Z140" s="30"/>
      <c r="AA140" s="25" t="s">
        <v>63</v>
      </c>
      <c r="AB140" s="27"/>
      <c r="AC140" s="30"/>
    </row>
    <row r="141" spans="1:29" x14ac:dyDescent="0.2">
      <c r="A141">
        <v>51.5</v>
      </c>
      <c r="B141" t="s">
        <v>67</v>
      </c>
      <c r="C141" t="s">
        <v>100</v>
      </c>
      <c r="E141" s="25" t="s">
        <v>66</v>
      </c>
      <c r="H141" s="25" t="s">
        <v>66</v>
      </c>
      <c r="I141" s="27"/>
      <c r="J141" s="30"/>
      <c r="K141" s="22" t="s">
        <v>66</v>
      </c>
      <c r="L141" s="30"/>
      <c r="M141" s="85" t="s">
        <v>66</v>
      </c>
      <c r="O141" s="30"/>
      <c r="P141" s="86" t="s">
        <v>62</v>
      </c>
      <c r="R141" s="101" t="s">
        <v>66</v>
      </c>
      <c r="S141" s="27"/>
      <c r="T141" s="30"/>
      <c r="U141" s="22" t="s">
        <v>66</v>
      </c>
      <c r="V141" s="30"/>
      <c r="W141" s="86" t="s">
        <v>66</v>
      </c>
      <c r="Y141" s="25" t="s">
        <v>66</v>
      </c>
      <c r="Z141" s="30" t="s">
        <v>63</v>
      </c>
      <c r="AA141" s="25" t="s">
        <v>101</v>
      </c>
      <c r="AB141" s="27"/>
      <c r="AC141" s="30"/>
    </row>
    <row r="142" spans="1:29" x14ac:dyDescent="0.2">
      <c r="A142">
        <v>52</v>
      </c>
      <c r="B142" t="s">
        <v>67</v>
      </c>
      <c r="C142" t="s">
        <v>71</v>
      </c>
      <c r="D142" t="s">
        <v>100</v>
      </c>
      <c r="E142" s="25" t="s">
        <v>66</v>
      </c>
      <c r="H142" s="25" t="s">
        <v>66</v>
      </c>
      <c r="I142" s="27"/>
      <c r="J142" s="30"/>
      <c r="K142" s="22" t="s">
        <v>66</v>
      </c>
      <c r="L142" s="30"/>
      <c r="M142" s="85" t="s">
        <v>66</v>
      </c>
      <c r="O142" s="30"/>
      <c r="P142" s="86" t="s">
        <v>66</v>
      </c>
      <c r="R142" s="101" t="s">
        <v>66</v>
      </c>
      <c r="S142" s="27"/>
      <c r="T142" s="30"/>
      <c r="U142" s="22" t="s">
        <v>66</v>
      </c>
      <c r="V142" s="30" t="s">
        <v>63</v>
      </c>
      <c r="W142" s="86" t="s">
        <v>66</v>
      </c>
      <c r="Y142" s="25" t="s">
        <v>62</v>
      </c>
      <c r="Z142" s="30"/>
      <c r="AA142" s="25" t="s">
        <v>101</v>
      </c>
      <c r="AB142" s="27"/>
      <c r="AC142" s="30"/>
    </row>
    <row r="143" spans="1:29" x14ac:dyDescent="0.2">
      <c r="A143">
        <v>52.5</v>
      </c>
      <c r="B143" t="s">
        <v>67</v>
      </c>
      <c r="C143" t="s">
        <v>100</v>
      </c>
      <c r="E143" s="25" t="s">
        <v>66</v>
      </c>
      <c r="H143" s="25" t="s">
        <v>66</v>
      </c>
      <c r="I143" s="27"/>
      <c r="J143" s="30"/>
      <c r="K143" s="22" t="s">
        <v>66</v>
      </c>
      <c r="L143" s="30" t="s">
        <v>63</v>
      </c>
      <c r="M143" s="85" t="s">
        <v>66</v>
      </c>
      <c r="O143" s="30"/>
      <c r="P143" s="86" t="s">
        <v>66</v>
      </c>
      <c r="R143" s="101" t="s">
        <v>66</v>
      </c>
      <c r="S143" s="27"/>
      <c r="T143" s="30"/>
      <c r="U143" s="22" t="s">
        <v>62</v>
      </c>
      <c r="V143" s="30"/>
      <c r="W143" s="86" t="s">
        <v>66</v>
      </c>
      <c r="Y143" s="25" t="s">
        <v>62</v>
      </c>
      <c r="Z143" s="30"/>
      <c r="AA143" s="25" t="s">
        <v>101</v>
      </c>
      <c r="AB143" s="27"/>
      <c r="AC143" s="30"/>
    </row>
    <row r="144" spans="1:29" x14ac:dyDescent="0.2">
      <c r="A144">
        <v>53</v>
      </c>
      <c r="B144" t="s">
        <v>71</v>
      </c>
      <c r="C144" t="s">
        <v>100</v>
      </c>
      <c r="E144" s="25" t="s">
        <v>66</v>
      </c>
      <c r="H144" s="25" t="s">
        <v>66</v>
      </c>
      <c r="I144" s="27"/>
      <c r="J144" s="30"/>
      <c r="K144" s="22" t="s">
        <v>66</v>
      </c>
      <c r="L144" s="30"/>
      <c r="M144" s="85" t="s">
        <v>66</v>
      </c>
      <c r="O144" s="30"/>
      <c r="P144" s="86" t="s">
        <v>66</v>
      </c>
      <c r="R144" s="101" t="s">
        <v>66</v>
      </c>
      <c r="S144" s="27"/>
      <c r="T144" s="30"/>
      <c r="U144" s="22" t="s">
        <v>66</v>
      </c>
      <c r="V144" s="30"/>
      <c r="W144" s="86" t="s">
        <v>66</v>
      </c>
      <c r="Y144" s="25" t="s">
        <v>62</v>
      </c>
      <c r="Z144" s="30"/>
      <c r="AA144" s="25" t="s">
        <v>66</v>
      </c>
      <c r="AB144" s="27"/>
      <c r="AC144" s="30"/>
    </row>
    <row r="145" spans="1:29" x14ac:dyDescent="0.2">
      <c r="A145">
        <v>53.5</v>
      </c>
      <c r="B145" t="s">
        <v>67</v>
      </c>
      <c r="C145" t="s">
        <v>100</v>
      </c>
      <c r="E145" s="25" t="s">
        <v>66</v>
      </c>
      <c r="H145" s="25" t="s">
        <v>66</v>
      </c>
      <c r="I145" s="27"/>
      <c r="J145" s="30"/>
      <c r="K145" s="22" t="s">
        <v>66</v>
      </c>
      <c r="L145" s="30"/>
      <c r="M145" s="85" t="s">
        <v>66</v>
      </c>
      <c r="O145" s="30"/>
      <c r="P145" s="86" t="s">
        <v>62</v>
      </c>
      <c r="R145" s="101" t="s">
        <v>66</v>
      </c>
      <c r="S145" s="110" t="s">
        <v>63</v>
      </c>
      <c r="T145" s="30"/>
      <c r="U145" s="22" t="s">
        <v>66</v>
      </c>
      <c r="V145" s="30"/>
      <c r="W145" s="86" t="s">
        <v>62</v>
      </c>
      <c r="Y145" s="25" t="s">
        <v>66</v>
      </c>
      <c r="Z145" s="30" t="s">
        <v>63</v>
      </c>
      <c r="AA145" s="25" t="s">
        <v>63</v>
      </c>
      <c r="AB145" s="22" t="s">
        <v>101</v>
      </c>
      <c r="AC145" s="30"/>
    </row>
    <row r="146" spans="1:29" x14ac:dyDescent="0.2">
      <c r="A146">
        <v>54</v>
      </c>
      <c r="B146" t="s">
        <v>67</v>
      </c>
      <c r="C146" t="s">
        <v>100</v>
      </c>
      <c r="E146" s="25" t="s">
        <v>66</v>
      </c>
      <c r="H146" s="25" t="s">
        <v>66</v>
      </c>
      <c r="I146" s="27" t="s">
        <v>71</v>
      </c>
      <c r="J146" s="30"/>
      <c r="K146" s="22" t="s">
        <v>66</v>
      </c>
      <c r="L146" s="49" t="s">
        <v>63</v>
      </c>
      <c r="M146" s="85" t="s">
        <v>66</v>
      </c>
      <c r="O146" s="30"/>
      <c r="P146" s="86" t="s">
        <v>66</v>
      </c>
      <c r="R146" s="101" t="s">
        <v>66</v>
      </c>
      <c r="S146" s="27"/>
      <c r="T146" s="30"/>
      <c r="U146" s="22" t="s">
        <v>66</v>
      </c>
      <c r="V146" s="30"/>
      <c r="W146" s="86" t="s">
        <v>66</v>
      </c>
      <c r="Y146" s="25" t="s">
        <v>66</v>
      </c>
      <c r="Z146" s="30"/>
      <c r="AA146" s="25" t="s">
        <v>66</v>
      </c>
      <c r="AB146" s="22" t="s">
        <v>101</v>
      </c>
      <c r="AC146" s="30"/>
    </row>
    <row r="147" spans="1:29" x14ac:dyDescent="0.2">
      <c r="A147">
        <v>54.5</v>
      </c>
      <c r="B147" t="s">
        <v>67</v>
      </c>
      <c r="E147" s="25" t="s">
        <v>66</v>
      </c>
      <c r="F147" t="s">
        <v>71</v>
      </c>
      <c r="H147" s="25" t="s">
        <v>66</v>
      </c>
      <c r="I147" s="27"/>
      <c r="J147" s="30"/>
      <c r="K147" s="22" t="s">
        <v>66</v>
      </c>
      <c r="L147" s="30"/>
      <c r="M147" s="85" t="s">
        <v>66</v>
      </c>
      <c r="O147" s="30"/>
      <c r="P147" s="86" t="s">
        <v>66</v>
      </c>
      <c r="R147" s="101" t="s">
        <v>66</v>
      </c>
      <c r="S147" s="110" t="s">
        <v>63</v>
      </c>
      <c r="T147" s="30"/>
      <c r="U147" s="22" t="s">
        <v>66</v>
      </c>
      <c r="V147" s="30"/>
      <c r="W147" s="86" t="s">
        <v>66</v>
      </c>
      <c r="Y147" s="25" t="s">
        <v>66</v>
      </c>
      <c r="Z147" s="30" t="s">
        <v>101</v>
      </c>
      <c r="AA147" s="25" t="s">
        <v>66</v>
      </c>
      <c r="AB147" s="27"/>
      <c r="AC147" s="30"/>
    </row>
    <row r="148" spans="1:29" x14ac:dyDescent="0.2">
      <c r="A148">
        <v>55</v>
      </c>
      <c r="B148" t="s">
        <v>62</v>
      </c>
      <c r="E148" s="25" t="s">
        <v>62</v>
      </c>
      <c r="H148" s="25" t="s">
        <v>66</v>
      </c>
      <c r="I148" s="27"/>
      <c r="J148" s="30"/>
      <c r="K148" s="22" t="s">
        <v>66</v>
      </c>
      <c r="L148" s="30"/>
      <c r="M148" s="85" t="s">
        <v>66</v>
      </c>
      <c r="O148" s="30"/>
      <c r="P148" s="86" t="s">
        <v>66</v>
      </c>
      <c r="R148" s="101" t="s">
        <v>66</v>
      </c>
      <c r="S148" s="27"/>
      <c r="T148" s="30"/>
      <c r="U148" s="22" t="s">
        <v>66</v>
      </c>
      <c r="V148" s="30" t="s">
        <v>63</v>
      </c>
      <c r="W148" s="86" t="s">
        <v>66</v>
      </c>
      <c r="Y148" s="25" t="s">
        <v>62</v>
      </c>
      <c r="Z148" s="30"/>
      <c r="AA148" s="25" t="s">
        <v>62</v>
      </c>
      <c r="AB148" s="27"/>
      <c r="AC148" s="30"/>
    </row>
    <row r="149" spans="1:29" x14ac:dyDescent="0.2">
      <c r="A149">
        <v>55.5</v>
      </c>
      <c r="B149" t="s">
        <v>67</v>
      </c>
      <c r="E149" s="25" t="s">
        <v>66</v>
      </c>
      <c r="H149" s="25" t="s">
        <v>66</v>
      </c>
      <c r="I149" s="27"/>
      <c r="J149" s="30"/>
      <c r="K149" s="22" t="s">
        <v>66</v>
      </c>
      <c r="L149" s="30"/>
      <c r="M149" s="86" t="s">
        <v>63</v>
      </c>
      <c r="N149" s="36" t="s">
        <v>66</v>
      </c>
      <c r="O149" s="30"/>
      <c r="P149" s="86" t="s">
        <v>66</v>
      </c>
      <c r="R149" s="101" t="s">
        <v>66</v>
      </c>
      <c r="S149" s="85" t="s">
        <v>63</v>
      </c>
      <c r="T149" s="30"/>
      <c r="U149" s="22" t="s">
        <v>66</v>
      </c>
      <c r="V149" s="30"/>
      <c r="W149" s="86" t="s">
        <v>63</v>
      </c>
      <c r="Y149" s="25" t="s">
        <v>101</v>
      </c>
      <c r="Z149" s="30"/>
      <c r="AA149" s="25" t="s">
        <v>66</v>
      </c>
      <c r="AB149" s="27"/>
      <c r="AC149" s="30"/>
    </row>
    <row r="150" spans="1:29" x14ac:dyDescent="0.2">
      <c r="A150">
        <v>56</v>
      </c>
      <c r="B150" t="s">
        <v>67</v>
      </c>
      <c r="C150" t="s">
        <v>100</v>
      </c>
      <c r="E150" s="25" t="s">
        <v>66</v>
      </c>
      <c r="H150" s="25" t="s">
        <v>71</v>
      </c>
      <c r="I150" s="27"/>
      <c r="J150" s="30"/>
      <c r="K150" s="22" t="s">
        <v>66</v>
      </c>
      <c r="L150" s="30" t="s">
        <v>63</v>
      </c>
      <c r="M150" s="86" t="s">
        <v>63</v>
      </c>
      <c r="N150" s="86" t="s">
        <v>66</v>
      </c>
      <c r="O150" s="30"/>
      <c r="P150" s="86" t="s">
        <v>66</v>
      </c>
      <c r="R150" s="101" t="s">
        <v>66</v>
      </c>
      <c r="S150" s="85" t="s">
        <v>63</v>
      </c>
      <c r="T150" s="30"/>
      <c r="U150" s="22" t="s">
        <v>66</v>
      </c>
      <c r="V150" s="49" t="s">
        <v>63</v>
      </c>
      <c r="W150" s="86" t="s">
        <v>66</v>
      </c>
      <c r="Y150" s="25" t="s">
        <v>63</v>
      </c>
      <c r="Z150" s="30"/>
      <c r="AA150" s="25" t="s">
        <v>62</v>
      </c>
      <c r="AB150" s="27"/>
      <c r="AC150" s="30"/>
    </row>
    <row r="151" spans="1:29" x14ac:dyDescent="0.2">
      <c r="A151">
        <v>56.5</v>
      </c>
      <c r="B151" t="s">
        <v>100</v>
      </c>
      <c r="E151" s="25" t="s">
        <v>66</v>
      </c>
      <c r="H151" s="25" t="s">
        <v>66</v>
      </c>
      <c r="I151" s="27"/>
      <c r="J151" s="30"/>
      <c r="K151" s="22" t="s">
        <v>66</v>
      </c>
      <c r="L151" s="30" t="s">
        <v>63</v>
      </c>
      <c r="M151" s="85" t="s">
        <v>66</v>
      </c>
      <c r="O151" s="30"/>
      <c r="P151" s="86" t="s">
        <v>66</v>
      </c>
      <c r="R151" s="101" t="s">
        <v>66</v>
      </c>
      <c r="S151" s="27"/>
      <c r="T151" s="30"/>
      <c r="U151" s="22" t="s">
        <v>62</v>
      </c>
      <c r="V151" s="30"/>
      <c r="W151" s="86" t="s">
        <v>66</v>
      </c>
      <c r="Y151" s="25" t="s">
        <v>63</v>
      </c>
      <c r="Z151" s="30"/>
      <c r="AA151" s="25" t="s">
        <v>62</v>
      </c>
      <c r="AB151" s="27"/>
      <c r="AC151" s="30"/>
    </row>
    <row r="152" spans="1:29" x14ac:dyDescent="0.2">
      <c r="A152">
        <v>57</v>
      </c>
      <c r="B152" t="s">
        <v>67</v>
      </c>
      <c r="E152" s="25" t="s">
        <v>66</v>
      </c>
      <c r="H152" s="25" t="s">
        <v>66</v>
      </c>
      <c r="I152" s="27"/>
      <c r="J152" s="30"/>
      <c r="K152" s="22" t="s">
        <v>62</v>
      </c>
      <c r="L152" s="30"/>
      <c r="M152" s="85" t="s">
        <v>66</v>
      </c>
      <c r="O152" s="30"/>
      <c r="P152" s="86" t="s">
        <v>66</v>
      </c>
      <c r="R152" s="101" t="s">
        <v>66</v>
      </c>
      <c r="S152" s="27"/>
      <c r="T152" s="30"/>
      <c r="U152" s="22" t="s">
        <v>62</v>
      </c>
      <c r="V152" s="30"/>
      <c r="W152" s="86" t="s">
        <v>62</v>
      </c>
      <c r="Y152" s="25" t="s">
        <v>63</v>
      </c>
      <c r="Z152" s="30"/>
      <c r="AA152" s="25" t="s">
        <v>66</v>
      </c>
      <c r="AB152" s="27"/>
      <c r="AC152" s="30"/>
    </row>
    <row r="153" spans="1:29" x14ac:dyDescent="0.2">
      <c r="A153">
        <v>57.5</v>
      </c>
      <c r="B153" t="s">
        <v>67</v>
      </c>
      <c r="C153" t="s">
        <v>100</v>
      </c>
      <c r="E153" s="25" t="s">
        <v>66</v>
      </c>
      <c r="H153" s="25" t="s">
        <v>66</v>
      </c>
      <c r="I153" s="27"/>
      <c r="J153" s="30"/>
      <c r="K153" s="22" t="s">
        <v>66</v>
      </c>
      <c r="L153" s="30"/>
      <c r="M153" s="85" t="s">
        <v>66</v>
      </c>
      <c r="O153" s="30"/>
      <c r="P153" s="86" t="s">
        <v>66</v>
      </c>
      <c r="R153" s="101" t="s">
        <v>66</v>
      </c>
      <c r="S153" s="27"/>
      <c r="T153" s="30"/>
      <c r="U153" s="22" t="s">
        <v>62</v>
      </c>
      <c r="V153" s="30"/>
      <c r="W153" s="86" t="s">
        <v>62</v>
      </c>
      <c r="Y153" s="25" t="s">
        <v>66</v>
      </c>
      <c r="Z153" s="30" t="s">
        <v>63</v>
      </c>
      <c r="AA153" s="25" t="s">
        <v>66</v>
      </c>
      <c r="AB153" s="27"/>
      <c r="AC153" s="30"/>
    </row>
    <row r="154" spans="1:29" x14ac:dyDescent="0.2">
      <c r="A154">
        <v>58</v>
      </c>
      <c r="B154" t="s">
        <v>71</v>
      </c>
      <c r="C154" t="s">
        <v>67</v>
      </c>
      <c r="D154" t="s">
        <v>100</v>
      </c>
      <c r="E154" s="25" t="s">
        <v>66</v>
      </c>
      <c r="H154" s="25" t="s">
        <v>66</v>
      </c>
      <c r="I154" s="27"/>
      <c r="J154" s="30"/>
      <c r="K154" s="22" t="s">
        <v>66</v>
      </c>
      <c r="L154" s="30"/>
      <c r="M154" s="85" t="s">
        <v>66</v>
      </c>
      <c r="O154" s="30"/>
      <c r="P154" s="86" t="s">
        <v>66</v>
      </c>
      <c r="R154" s="101" t="s">
        <v>66</v>
      </c>
      <c r="S154" s="27"/>
      <c r="T154" s="30"/>
      <c r="U154" s="22" t="s">
        <v>66</v>
      </c>
      <c r="V154" s="30" t="s">
        <v>63</v>
      </c>
      <c r="W154" s="86" t="s">
        <v>66</v>
      </c>
      <c r="Y154" s="25" t="s">
        <v>62</v>
      </c>
      <c r="Z154" s="30"/>
      <c r="AA154" s="25" t="s">
        <v>66</v>
      </c>
      <c r="AB154" s="22" t="s">
        <v>63</v>
      </c>
      <c r="AC154" s="30"/>
    </row>
    <row r="155" spans="1:29" x14ac:dyDescent="0.2">
      <c r="A155">
        <v>58.5</v>
      </c>
      <c r="B155" t="s">
        <v>67</v>
      </c>
      <c r="C155" t="s">
        <v>100</v>
      </c>
      <c r="E155" s="25" t="s">
        <v>66</v>
      </c>
      <c r="H155" s="25" t="s">
        <v>66</v>
      </c>
      <c r="I155" s="27"/>
      <c r="J155" s="30"/>
      <c r="K155" s="22" t="s">
        <v>66</v>
      </c>
      <c r="L155" s="30"/>
      <c r="M155" s="85" t="s">
        <v>66</v>
      </c>
      <c r="O155" s="30"/>
      <c r="P155" s="86" t="s">
        <v>66</v>
      </c>
      <c r="R155" s="101" t="s">
        <v>66</v>
      </c>
      <c r="S155" s="27"/>
      <c r="T155" s="30"/>
      <c r="U155" s="22" t="s">
        <v>66</v>
      </c>
      <c r="V155" s="30"/>
      <c r="W155" s="86" t="s">
        <v>66</v>
      </c>
      <c r="Y155" s="25" t="s">
        <v>63</v>
      </c>
      <c r="Z155" s="30"/>
      <c r="AA155" s="25" t="s">
        <v>63</v>
      </c>
      <c r="AB155" s="27"/>
      <c r="AC155" s="30"/>
    </row>
    <row r="156" spans="1:29" x14ac:dyDescent="0.2">
      <c r="A156">
        <v>59</v>
      </c>
      <c r="B156" t="s">
        <v>67</v>
      </c>
      <c r="C156" t="s">
        <v>100</v>
      </c>
      <c r="E156" s="25" t="s">
        <v>62</v>
      </c>
      <c r="H156" s="25" t="s">
        <v>66</v>
      </c>
      <c r="I156" s="27"/>
      <c r="J156" s="30"/>
      <c r="K156" s="22" t="s">
        <v>66</v>
      </c>
      <c r="L156" s="30" t="s">
        <v>63</v>
      </c>
      <c r="M156" s="85" t="s">
        <v>66</v>
      </c>
      <c r="O156" s="30"/>
      <c r="P156" s="86" t="s">
        <v>66</v>
      </c>
      <c r="R156" s="101" t="s">
        <v>66</v>
      </c>
      <c r="S156" s="110" t="s">
        <v>63</v>
      </c>
      <c r="T156" s="30"/>
      <c r="U156" s="22" t="s">
        <v>66</v>
      </c>
      <c r="V156" s="30"/>
      <c r="W156" s="86" t="s">
        <v>62</v>
      </c>
      <c r="Y156" s="25" t="s">
        <v>62</v>
      </c>
      <c r="Z156" s="30"/>
      <c r="AA156" s="25" t="s">
        <v>66</v>
      </c>
      <c r="AB156" s="27"/>
      <c r="AC156" s="30"/>
    </row>
    <row r="157" spans="1:29" x14ac:dyDescent="0.2">
      <c r="A157">
        <v>59.5</v>
      </c>
      <c r="B157" t="s">
        <v>67</v>
      </c>
      <c r="E157" s="25" t="s">
        <v>66</v>
      </c>
      <c r="F157" t="s">
        <v>71</v>
      </c>
      <c r="H157" s="25" t="s">
        <v>66</v>
      </c>
      <c r="I157" s="22" t="s">
        <v>63</v>
      </c>
      <c r="J157" s="30"/>
      <c r="K157" s="22" t="s">
        <v>66</v>
      </c>
      <c r="L157" s="49" t="s">
        <v>63</v>
      </c>
      <c r="M157" s="86" t="s">
        <v>63</v>
      </c>
      <c r="N157" s="86" t="s">
        <v>66</v>
      </c>
      <c r="O157" s="30"/>
      <c r="P157" s="86" t="s">
        <v>66</v>
      </c>
      <c r="R157" s="101" t="s">
        <v>66</v>
      </c>
      <c r="S157" s="27"/>
      <c r="T157" s="30"/>
      <c r="U157" s="22" t="s">
        <v>66</v>
      </c>
      <c r="V157" s="30"/>
      <c r="W157" s="86" t="s">
        <v>66</v>
      </c>
      <c r="X157" s="128" t="s">
        <v>63</v>
      </c>
      <c r="Y157" s="25" t="s">
        <v>66</v>
      </c>
      <c r="Z157" s="30"/>
      <c r="AA157" s="25" t="s">
        <v>66</v>
      </c>
      <c r="AB157" s="27"/>
      <c r="AC157" s="30"/>
    </row>
    <row r="158" spans="1:29" x14ac:dyDescent="0.2">
      <c r="A158">
        <v>60</v>
      </c>
      <c r="B158" t="s">
        <v>100</v>
      </c>
      <c r="E158" s="25" t="s">
        <v>63</v>
      </c>
      <c r="H158" s="25" t="s">
        <v>66</v>
      </c>
      <c r="I158" s="27" t="s">
        <v>63</v>
      </c>
      <c r="J158" s="30"/>
      <c r="K158" s="22" t="s">
        <v>62</v>
      </c>
      <c r="L158" s="30"/>
      <c r="M158" s="85" t="s">
        <v>66</v>
      </c>
      <c r="O158" s="30"/>
      <c r="P158" s="86" t="s">
        <v>66</v>
      </c>
      <c r="R158" s="101" t="s">
        <v>66</v>
      </c>
      <c r="S158" s="110" t="s">
        <v>63</v>
      </c>
      <c r="T158" s="30"/>
      <c r="U158" s="22" t="s">
        <v>66</v>
      </c>
      <c r="V158" s="49" t="s">
        <v>63</v>
      </c>
      <c r="W158" s="86" t="s">
        <v>66</v>
      </c>
      <c r="X158" s="128" t="s">
        <v>63</v>
      </c>
      <c r="Y158" s="25" t="s">
        <v>63</v>
      </c>
      <c r="Z158" s="30"/>
      <c r="AA158" s="25" t="s">
        <v>66</v>
      </c>
      <c r="AB158" s="22" t="s">
        <v>63</v>
      </c>
      <c r="AC158" s="30"/>
    </row>
    <row r="159" spans="1:29" x14ac:dyDescent="0.2">
      <c r="A159" s="16" t="s">
        <v>75</v>
      </c>
      <c r="B159" s="16"/>
      <c r="C159" s="16"/>
      <c r="D159" s="16"/>
      <c r="E159" s="31"/>
      <c r="F159" s="16"/>
      <c r="G159" s="16"/>
      <c r="H159" s="31"/>
      <c r="I159" s="16"/>
      <c r="J159" s="32"/>
      <c r="K159" s="16"/>
      <c r="L159" s="32"/>
      <c r="M159" s="16"/>
      <c r="N159" s="16"/>
      <c r="O159" s="32"/>
      <c r="P159" s="86"/>
      <c r="R159" s="101"/>
      <c r="S159" s="27"/>
      <c r="T159" s="30"/>
      <c r="V159" s="30"/>
      <c r="Y159" s="25"/>
      <c r="Z159" s="30"/>
      <c r="AA159" s="25"/>
      <c r="AB159" s="27"/>
      <c r="AC159" s="30"/>
    </row>
    <row r="160" spans="1:29" x14ac:dyDescent="0.2">
      <c r="A160">
        <v>0</v>
      </c>
      <c r="B160" t="s">
        <v>66</v>
      </c>
      <c r="C160" t="s">
        <v>99</v>
      </c>
      <c r="E160" s="25" t="s">
        <v>63</v>
      </c>
      <c r="F160" s="22" t="s">
        <v>66</v>
      </c>
      <c r="H160" s="25" t="s">
        <v>66</v>
      </c>
      <c r="I160" s="22" t="s">
        <v>63</v>
      </c>
      <c r="J160" s="30"/>
      <c r="K160" s="22" t="s">
        <v>66</v>
      </c>
      <c r="L160" s="30"/>
      <c r="M160" s="86" t="s">
        <v>63</v>
      </c>
      <c r="N160" s="86" t="s">
        <v>66</v>
      </c>
      <c r="O160" s="30"/>
      <c r="P160" s="86" t="s">
        <v>66</v>
      </c>
      <c r="R160" s="101" t="s">
        <v>66</v>
      </c>
      <c r="S160" s="27"/>
      <c r="T160" s="30"/>
      <c r="U160" t="s">
        <v>66</v>
      </c>
      <c r="V160" s="30" t="s">
        <v>63</v>
      </c>
      <c r="W160" s="86" t="s">
        <v>66</v>
      </c>
      <c r="X160" s="86" t="s">
        <v>63</v>
      </c>
      <c r="Y160" s="25" t="s">
        <v>66</v>
      </c>
      <c r="Z160" s="30"/>
      <c r="AA160" s="25" t="s">
        <v>63</v>
      </c>
      <c r="AB160" s="22" t="s">
        <v>66</v>
      </c>
      <c r="AC160" s="30"/>
    </row>
    <row r="161" spans="1:29" x14ac:dyDescent="0.2">
      <c r="A161">
        <v>0.5</v>
      </c>
      <c r="B161" t="s">
        <v>62</v>
      </c>
      <c r="E161" s="25" t="s">
        <v>63</v>
      </c>
      <c r="H161" s="25" t="s">
        <v>62</v>
      </c>
      <c r="I161" s="27"/>
      <c r="J161" s="30"/>
      <c r="K161" s="22" t="s">
        <v>63</v>
      </c>
      <c r="L161" s="30"/>
      <c r="M161" s="86" t="s">
        <v>63</v>
      </c>
      <c r="O161" s="30"/>
      <c r="P161" s="86" t="s">
        <v>62</v>
      </c>
      <c r="R161" s="101" t="s">
        <v>62</v>
      </c>
      <c r="S161" s="27"/>
      <c r="T161" s="30"/>
      <c r="U161" t="s">
        <v>66</v>
      </c>
      <c r="V161" s="30"/>
      <c r="W161" s="86" t="s">
        <v>62</v>
      </c>
      <c r="Y161" s="25" t="s">
        <v>66</v>
      </c>
      <c r="Z161" s="30"/>
      <c r="AA161" s="25" t="s">
        <v>63</v>
      </c>
      <c r="AB161" s="27"/>
      <c r="AC161" s="30"/>
    </row>
    <row r="162" spans="1:29" x14ac:dyDescent="0.2">
      <c r="A162">
        <v>1</v>
      </c>
      <c r="B162" t="s">
        <v>66</v>
      </c>
      <c r="C162" t="s">
        <v>99</v>
      </c>
      <c r="E162" s="25" t="s">
        <v>71</v>
      </c>
      <c r="H162" s="25" t="s">
        <v>66</v>
      </c>
      <c r="I162" s="27"/>
      <c r="J162" s="30"/>
      <c r="K162" s="22" t="s">
        <v>66</v>
      </c>
      <c r="L162" s="30"/>
      <c r="M162" s="86" t="s">
        <v>63</v>
      </c>
      <c r="N162" s="36" t="s">
        <v>66</v>
      </c>
      <c r="O162" s="30"/>
      <c r="P162" s="86" t="s">
        <v>66</v>
      </c>
      <c r="R162" s="101" t="s">
        <v>63</v>
      </c>
      <c r="S162" s="27"/>
      <c r="T162" s="30"/>
      <c r="U162" t="s">
        <v>66</v>
      </c>
      <c r="V162" s="30" t="s">
        <v>63</v>
      </c>
      <c r="W162" s="86" t="s">
        <v>66</v>
      </c>
      <c r="Y162" s="25" t="s">
        <v>66</v>
      </c>
      <c r="Z162" s="30" t="s">
        <v>63</v>
      </c>
      <c r="AA162" s="25" t="s">
        <v>62</v>
      </c>
      <c r="AB162" s="27"/>
      <c r="AC162" s="30"/>
    </row>
    <row r="163" spans="1:29" x14ac:dyDescent="0.2">
      <c r="A163">
        <v>1.5</v>
      </c>
      <c r="B163" t="s">
        <v>62</v>
      </c>
      <c r="E163" s="25" t="s">
        <v>66</v>
      </c>
      <c r="H163" s="25" t="s">
        <v>63</v>
      </c>
      <c r="I163" s="27"/>
      <c r="J163" s="30"/>
      <c r="K163" s="22" t="s">
        <v>66</v>
      </c>
      <c r="L163" s="30" t="s">
        <v>71</v>
      </c>
      <c r="M163" s="86" t="s">
        <v>63</v>
      </c>
      <c r="N163" s="86" t="s">
        <v>66</v>
      </c>
      <c r="O163" s="30"/>
      <c r="P163" s="86" t="s">
        <v>66</v>
      </c>
      <c r="R163" s="101" t="s">
        <v>66</v>
      </c>
      <c r="S163" s="27"/>
      <c r="T163" s="30"/>
      <c r="U163" t="s">
        <v>66</v>
      </c>
      <c r="V163" s="30" t="s">
        <v>63</v>
      </c>
      <c r="W163" s="86" t="s">
        <v>63</v>
      </c>
      <c r="Y163" s="25" t="s">
        <v>66</v>
      </c>
      <c r="Z163" s="30"/>
      <c r="AA163" s="25" t="s">
        <v>63</v>
      </c>
      <c r="AB163" s="22" t="s">
        <v>101</v>
      </c>
      <c r="AC163" s="30"/>
    </row>
    <row r="164" spans="1:29" x14ac:dyDescent="0.2">
      <c r="A164">
        <v>2</v>
      </c>
      <c r="B164" t="s">
        <v>63</v>
      </c>
      <c r="E164" s="25" t="s">
        <v>63</v>
      </c>
      <c r="H164" s="25" t="s">
        <v>62</v>
      </c>
      <c r="I164" s="27"/>
      <c r="J164" s="30"/>
      <c r="K164" s="22" t="s">
        <v>66</v>
      </c>
      <c r="L164" s="30" t="s">
        <v>63</v>
      </c>
      <c r="M164" s="86" t="s">
        <v>63</v>
      </c>
      <c r="N164" s="86" t="s">
        <v>66</v>
      </c>
      <c r="O164" s="30"/>
      <c r="P164" s="86" t="s">
        <v>62</v>
      </c>
      <c r="R164" s="101" t="s">
        <v>66</v>
      </c>
      <c r="S164" s="27"/>
      <c r="T164" s="30"/>
      <c r="U164" t="s">
        <v>63</v>
      </c>
      <c r="V164" s="30"/>
      <c r="W164" s="86" t="s">
        <v>62</v>
      </c>
      <c r="Y164" s="25" t="s">
        <v>62</v>
      </c>
      <c r="Z164" s="30"/>
      <c r="AA164" s="25" t="s">
        <v>62</v>
      </c>
      <c r="AB164" s="27"/>
      <c r="AC164" s="30"/>
    </row>
    <row r="165" spans="1:29" x14ac:dyDescent="0.2">
      <c r="A165">
        <v>2.5</v>
      </c>
      <c r="B165" t="s">
        <v>63</v>
      </c>
      <c r="E165" s="25" t="s">
        <v>63</v>
      </c>
      <c r="H165" s="25" t="s">
        <v>62</v>
      </c>
      <c r="I165" s="27"/>
      <c r="J165" s="30"/>
      <c r="K165" s="22" t="s">
        <v>66</v>
      </c>
      <c r="L165" s="30"/>
      <c r="M165" s="86" t="s">
        <v>63</v>
      </c>
      <c r="N165" s="86" t="s">
        <v>66</v>
      </c>
      <c r="O165" s="30"/>
      <c r="P165" s="86" t="s">
        <v>62</v>
      </c>
      <c r="R165" s="101" t="s">
        <v>63</v>
      </c>
      <c r="S165" s="27"/>
      <c r="T165" s="30"/>
      <c r="U165" t="s">
        <v>62</v>
      </c>
      <c r="V165" s="30"/>
      <c r="W165" s="86" t="s">
        <v>63</v>
      </c>
      <c r="Y165" s="25" t="s">
        <v>63</v>
      </c>
      <c r="Z165" s="30"/>
      <c r="AA165" s="25" t="s">
        <v>63</v>
      </c>
      <c r="AB165" s="27"/>
      <c r="AC165" s="30"/>
    </row>
    <row r="166" spans="1:29" x14ac:dyDescent="0.2">
      <c r="A166">
        <v>3</v>
      </c>
      <c r="B166" t="s">
        <v>63</v>
      </c>
      <c r="E166" s="25" t="s">
        <v>63</v>
      </c>
      <c r="H166" s="25" t="s">
        <v>62</v>
      </c>
      <c r="I166" s="27"/>
      <c r="J166" s="30"/>
      <c r="K166" s="22" t="s">
        <v>63</v>
      </c>
      <c r="L166" s="30"/>
      <c r="M166" s="86" t="s">
        <v>63</v>
      </c>
      <c r="O166" s="30"/>
      <c r="P166" s="86" t="s">
        <v>62</v>
      </c>
      <c r="R166" s="101" t="s">
        <v>62</v>
      </c>
      <c r="S166" s="27"/>
      <c r="T166" s="30"/>
      <c r="U166" t="s">
        <v>63</v>
      </c>
      <c r="V166" s="30"/>
      <c r="W166" s="86" t="s">
        <v>62</v>
      </c>
      <c r="Y166" s="25" t="s">
        <v>66</v>
      </c>
      <c r="Z166" s="30"/>
      <c r="AA166" s="25" t="s">
        <v>63</v>
      </c>
      <c r="AB166" s="22" t="s">
        <v>66</v>
      </c>
      <c r="AC166" s="30"/>
    </row>
    <row r="167" spans="1:29" x14ac:dyDescent="0.2">
      <c r="A167">
        <v>3.5</v>
      </c>
      <c r="B167" t="s">
        <v>62</v>
      </c>
      <c r="E167" s="25" t="s">
        <v>63</v>
      </c>
      <c r="H167" s="25" t="s">
        <v>63</v>
      </c>
      <c r="I167" s="27"/>
      <c r="J167" s="30"/>
      <c r="K167" s="22" t="s">
        <v>66</v>
      </c>
      <c r="L167" s="30"/>
      <c r="M167" s="86" t="s">
        <v>63</v>
      </c>
      <c r="O167" s="30"/>
      <c r="P167" s="86" t="s">
        <v>66</v>
      </c>
      <c r="R167" s="101" t="s">
        <v>63</v>
      </c>
      <c r="S167" s="27"/>
      <c r="T167" s="30"/>
      <c r="U167" t="s">
        <v>62</v>
      </c>
      <c r="V167" s="30"/>
      <c r="W167" s="86" t="s">
        <v>62</v>
      </c>
      <c r="Y167" s="25" t="s">
        <v>62</v>
      </c>
      <c r="Z167" s="30"/>
      <c r="AA167" s="25" t="s">
        <v>62</v>
      </c>
      <c r="AB167" s="27"/>
      <c r="AC167" s="30"/>
    </row>
    <row r="168" spans="1:29" x14ac:dyDescent="0.2">
      <c r="A168">
        <v>4</v>
      </c>
      <c r="B168" t="s">
        <v>62</v>
      </c>
      <c r="E168" s="25" t="s">
        <v>63</v>
      </c>
      <c r="F168" t="s">
        <v>66</v>
      </c>
      <c r="H168" s="25" t="s">
        <v>63</v>
      </c>
      <c r="I168" s="27"/>
      <c r="J168" s="30"/>
      <c r="K168" s="22" t="s">
        <v>66</v>
      </c>
      <c r="L168" s="30"/>
      <c r="M168" s="86" t="s">
        <v>63</v>
      </c>
      <c r="O168" s="30"/>
      <c r="P168" s="86" t="s">
        <v>66</v>
      </c>
      <c r="R168" s="101" t="s">
        <v>63</v>
      </c>
      <c r="S168" s="27"/>
      <c r="T168" s="30"/>
      <c r="U168" t="s">
        <v>66</v>
      </c>
      <c r="V168" s="30" t="s">
        <v>63</v>
      </c>
      <c r="W168" s="86" t="s">
        <v>66</v>
      </c>
      <c r="Y168" s="25" t="s">
        <v>66</v>
      </c>
      <c r="Z168" s="30" t="s">
        <v>63</v>
      </c>
      <c r="AA168" s="25" t="s">
        <v>63</v>
      </c>
      <c r="AB168" s="27"/>
      <c r="AC168" s="30"/>
    </row>
    <row r="169" spans="1:29" x14ac:dyDescent="0.2">
      <c r="A169">
        <v>4.5</v>
      </c>
      <c r="B169" t="s">
        <v>63</v>
      </c>
      <c r="E169" s="25" t="s">
        <v>66</v>
      </c>
      <c r="H169" s="25" t="s">
        <v>66</v>
      </c>
      <c r="I169" s="27"/>
      <c r="J169" s="30"/>
      <c r="K169" s="22" t="s">
        <v>66</v>
      </c>
      <c r="L169" s="30"/>
      <c r="M169" s="86" t="s">
        <v>63</v>
      </c>
      <c r="O169" s="30"/>
      <c r="P169" s="86" t="s">
        <v>62</v>
      </c>
      <c r="R169" s="101" t="s">
        <v>66</v>
      </c>
      <c r="S169" s="110" t="s">
        <v>63</v>
      </c>
      <c r="T169" s="30"/>
      <c r="U169" s="22" t="s">
        <v>66</v>
      </c>
      <c r="V169" s="30"/>
      <c r="W169" s="86" t="s">
        <v>63</v>
      </c>
      <c r="Y169" s="25" t="s">
        <v>63</v>
      </c>
      <c r="Z169" s="30"/>
      <c r="AA169" s="25" t="s">
        <v>63</v>
      </c>
      <c r="AB169" s="27"/>
      <c r="AC169" s="30"/>
    </row>
    <row r="170" spans="1:29" x14ac:dyDescent="0.2">
      <c r="A170">
        <v>5</v>
      </c>
      <c r="B170" t="s">
        <v>63</v>
      </c>
      <c r="C170" t="s">
        <v>100</v>
      </c>
      <c r="E170" s="25" t="s">
        <v>63</v>
      </c>
      <c r="H170" s="25" t="s">
        <v>66</v>
      </c>
      <c r="I170" s="27"/>
      <c r="J170" s="30"/>
      <c r="K170" s="22" t="s">
        <v>66</v>
      </c>
      <c r="L170" s="30"/>
      <c r="M170" s="85" t="s">
        <v>62</v>
      </c>
      <c r="O170" s="30"/>
      <c r="P170" s="86" t="s">
        <v>66</v>
      </c>
      <c r="R170" s="101" t="s">
        <v>66</v>
      </c>
      <c r="S170" s="110" t="s">
        <v>63</v>
      </c>
      <c r="T170" s="30"/>
      <c r="U170" s="22" t="s">
        <v>62</v>
      </c>
      <c r="V170" s="30"/>
      <c r="W170" s="86" t="s">
        <v>63</v>
      </c>
      <c r="Y170" s="25" t="s">
        <v>66</v>
      </c>
      <c r="Z170" s="30" t="s">
        <v>63</v>
      </c>
      <c r="AA170" s="25" t="s">
        <v>63</v>
      </c>
      <c r="AB170" s="22" t="s">
        <v>66</v>
      </c>
      <c r="AC170" s="30"/>
    </row>
    <row r="171" spans="1:29" x14ac:dyDescent="0.2">
      <c r="A171">
        <v>5.5</v>
      </c>
      <c r="B171" t="s">
        <v>63</v>
      </c>
      <c r="C171" t="s">
        <v>100</v>
      </c>
      <c r="E171" s="25" t="s">
        <v>66</v>
      </c>
      <c r="H171" s="25" t="s">
        <v>63</v>
      </c>
      <c r="I171" s="27"/>
      <c r="J171" s="30"/>
      <c r="K171" s="22" t="s">
        <v>66</v>
      </c>
      <c r="L171" s="30" t="s">
        <v>63</v>
      </c>
      <c r="M171" s="85" t="s">
        <v>66</v>
      </c>
      <c r="O171" s="30"/>
      <c r="P171" s="86" t="s">
        <v>66</v>
      </c>
      <c r="R171" s="101" t="s">
        <v>66</v>
      </c>
      <c r="S171" s="27"/>
      <c r="T171" s="30"/>
      <c r="U171" s="22" t="s">
        <v>62</v>
      </c>
      <c r="V171" s="30"/>
      <c r="W171" s="86" t="s">
        <v>63</v>
      </c>
      <c r="Y171" s="25" t="s">
        <v>66</v>
      </c>
      <c r="Z171" s="30"/>
      <c r="AA171" s="25" t="s">
        <v>63</v>
      </c>
      <c r="AB171" s="27"/>
      <c r="AC171" s="30"/>
    </row>
    <row r="172" spans="1:29" x14ac:dyDescent="0.2">
      <c r="A172">
        <v>6</v>
      </c>
      <c r="B172" t="s">
        <v>100</v>
      </c>
      <c r="E172" s="25" t="s">
        <v>63</v>
      </c>
      <c r="F172" t="s">
        <v>66</v>
      </c>
      <c r="H172" s="25" t="s">
        <v>66</v>
      </c>
      <c r="I172" s="27"/>
      <c r="J172" s="30"/>
      <c r="K172" s="22" t="s">
        <v>66</v>
      </c>
      <c r="L172" s="30"/>
      <c r="M172" s="85" t="s">
        <v>66</v>
      </c>
      <c r="O172" s="30"/>
      <c r="P172" s="86" t="s">
        <v>66</v>
      </c>
      <c r="R172" s="101" t="s">
        <v>66</v>
      </c>
      <c r="S172" s="27"/>
      <c r="T172" s="30"/>
      <c r="U172" s="22" t="s">
        <v>66</v>
      </c>
      <c r="V172" s="30"/>
      <c r="W172" s="86" t="s">
        <v>62</v>
      </c>
      <c r="Y172" s="25" t="s">
        <v>66</v>
      </c>
      <c r="Z172" s="30"/>
      <c r="AA172" s="25" t="s">
        <v>66</v>
      </c>
      <c r="AB172" s="27"/>
      <c r="AC172" s="30"/>
    </row>
    <row r="173" spans="1:29" x14ac:dyDescent="0.2">
      <c r="A173">
        <v>6.5</v>
      </c>
      <c r="B173" t="s">
        <v>67</v>
      </c>
      <c r="C173" t="s">
        <v>100</v>
      </c>
      <c r="E173" s="25" t="s">
        <v>63</v>
      </c>
      <c r="F173" s="22" t="s">
        <v>66</v>
      </c>
      <c r="H173" s="25" t="s">
        <v>66</v>
      </c>
      <c r="I173" s="27"/>
      <c r="J173" s="30"/>
      <c r="K173" s="22" t="s">
        <v>63</v>
      </c>
      <c r="L173" s="30" t="s">
        <v>66</v>
      </c>
      <c r="M173" s="86" t="s">
        <v>63</v>
      </c>
      <c r="N173" s="86" t="s">
        <v>66</v>
      </c>
      <c r="O173" s="30"/>
      <c r="P173" s="86" t="s">
        <v>66</v>
      </c>
      <c r="R173" s="101" t="s">
        <v>63</v>
      </c>
      <c r="S173" s="27"/>
      <c r="T173" s="30"/>
      <c r="U173" s="22" t="s">
        <v>66</v>
      </c>
      <c r="V173" s="30" t="s">
        <v>63</v>
      </c>
      <c r="W173" s="86" t="s">
        <v>66</v>
      </c>
      <c r="Y173" s="25" t="s">
        <v>66</v>
      </c>
      <c r="Z173" s="30"/>
      <c r="AA173" s="25" t="s">
        <v>63</v>
      </c>
      <c r="AB173" s="27"/>
      <c r="AC173" s="30"/>
    </row>
    <row r="174" spans="1:29" x14ac:dyDescent="0.2">
      <c r="A174">
        <v>7</v>
      </c>
      <c r="B174" t="s">
        <v>67</v>
      </c>
      <c r="C174" t="s">
        <v>63</v>
      </c>
      <c r="E174" s="25" t="s">
        <v>63</v>
      </c>
      <c r="F174" s="22" t="s">
        <v>66</v>
      </c>
      <c r="H174" s="25" t="s">
        <v>66</v>
      </c>
      <c r="I174" s="27"/>
      <c r="J174" s="30"/>
      <c r="K174" s="22" t="s">
        <v>62</v>
      </c>
      <c r="L174" s="30"/>
      <c r="M174" s="86" t="s">
        <v>63</v>
      </c>
      <c r="O174" s="30"/>
      <c r="P174" s="86" t="s">
        <v>66</v>
      </c>
      <c r="R174" s="101" t="s">
        <v>66</v>
      </c>
      <c r="S174" s="27"/>
      <c r="T174" s="30"/>
      <c r="U174" s="22" t="s">
        <v>66</v>
      </c>
      <c r="V174" s="30" t="s">
        <v>63</v>
      </c>
      <c r="W174" s="86" t="s">
        <v>66</v>
      </c>
      <c r="Y174" s="25" t="s">
        <v>66</v>
      </c>
      <c r="Z174" s="30"/>
      <c r="AA174" s="25" t="s">
        <v>66</v>
      </c>
      <c r="AB174" s="27"/>
      <c r="AC174" s="30"/>
    </row>
    <row r="175" spans="1:29" x14ac:dyDescent="0.2">
      <c r="A175">
        <v>7.5</v>
      </c>
      <c r="B175" t="s">
        <v>67</v>
      </c>
      <c r="C175" t="s">
        <v>63</v>
      </c>
      <c r="E175" s="25" t="s">
        <v>63</v>
      </c>
      <c r="F175" s="22" t="s">
        <v>66</v>
      </c>
      <c r="H175" s="25" t="s">
        <v>66</v>
      </c>
      <c r="I175" s="27"/>
      <c r="J175" s="30"/>
      <c r="K175" s="22" t="s">
        <v>66</v>
      </c>
      <c r="L175" s="30"/>
      <c r="M175" s="85" t="s">
        <v>66</v>
      </c>
      <c r="O175" s="30"/>
      <c r="P175" s="86" t="s">
        <v>66</v>
      </c>
      <c r="R175" s="101" t="s">
        <v>66</v>
      </c>
      <c r="S175" s="27"/>
      <c r="T175" s="30"/>
      <c r="U175" s="22" t="s">
        <v>66</v>
      </c>
      <c r="V175" s="30" t="s">
        <v>63</v>
      </c>
      <c r="W175" s="86" t="s">
        <v>66</v>
      </c>
      <c r="Y175" s="25" t="s">
        <v>66</v>
      </c>
      <c r="Z175" s="30"/>
      <c r="AA175" s="25" t="s">
        <v>66</v>
      </c>
      <c r="AB175" s="27"/>
      <c r="AC175" s="30"/>
    </row>
    <row r="176" spans="1:29" x14ac:dyDescent="0.2">
      <c r="A176">
        <v>8</v>
      </c>
      <c r="B176" t="s">
        <v>67</v>
      </c>
      <c r="C176" t="s">
        <v>63</v>
      </c>
      <c r="E176" s="25" t="s">
        <v>66</v>
      </c>
      <c r="H176" s="25" t="s">
        <v>66</v>
      </c>
      <c r="I176" s="27"/>
      <c r="J176" s="30"/>
      <c r="K176" s="22" t="s">
        <v>66</v>
      </c>
      <c r="L176" s="30"/>
      <c r="M176" s="86" t="s">
        <v>63</v>
      </c>
      <c r="N176" s="36" t="s">
        <v>66</v>
      </c>
      <c r="O176" s="30"/>
      <c r="P176" s="86" t="s">
        <v>66</v>
      </c>
      <c r="R176" s="101" t="s">
        <v>62</v>
      </c>
      <c r="S176" s="27"/>
      <c r="T176" s="30"/>
      <c r="U176" s="22" t="s">
        <v>66</v>
      </c>
      <c r="V176" s="30" t="s">
        <v>63</v>
      </c>
      <c r="W176" s="86" t="s">
        <v>66</v>
      </c>
      <c r="X176" s="86" t="s">
        <v>63</v>
      </c>
      <c r="Y176" s="25" t="s">
        <v>101</v>
      </c>
      <c r="Z176" s="30"/>
      <c r="AA176" s="25" t="s">
        <v>63</v>
      </c>
      <c r="AB176" s="27"/>
      <c r="AC176" s="30"/>
    </row>
    <row r="177" spans="1:29" x14ac:dyDescent="0.2">
      <c r="A177">
        <v>8.5</v>
      </c>
      <c r="B177" t="s">
        <v>63</v>
      </c>
      <c r="E177" s="25" t="s">
        <v>63</v>
      </c>
      <c r="H177" s="25" t="s">
        <v>62</v>
      </c>
      <c r="I177" s="27"/>
      <c r="J177" s="30"/>
      <c r="K177" s="22" t="s">
        <v>66</v>
      </c>
      <c r="L177" s="30" t="s">
        <v>63</v>
      </c>
      <c r="M177" s="86" t="s">
        <v>63</v>
      </c>
      <c r="N177" s="86" t="s">
        <v>66</v>
      </c>
      <c r="O177" s="30"/>
      <c r="P177" s="86" t="s">
        <v>62</v>
      </c>
      <c r="R177" s="101" t="s">
        <v>68</v>
      </c>
      <c r="S177" s="85" t="s">
        <v>63</v>
      </c>
      <c r="T177" s="30"/>
      <c r="U177" s="22" t="s">
        <v>66</v>
      </c>
      <c r="V177" s="30"/>
      <c r="W177" s="86" t="s">
        <v>63</v>
      </c>
      <c r="Y177" s="25" t="s">
        <v>66</v>
      </c>
      <c r="Z177" s="30" t="s">
        <v>63</v>
      </c>
      <c r="AA177" s="25" t="s">
        <v>101</v>
      </c>
      <c r="AB177" s="27"/>
      <c r="AC177" s="30"/>
    </row>
    <row r="178" spans="1:29" x14ac:dyDescent="0.2">
      <c r="A178">
        <v>9</v>
      </c>
      <c r="B178" t="s">
        <v>67</v>
      </c>
      <c r="E178" s="25" t="s">
        <v>63</v>
      </c>
      <c r="H178" s="25" t="s">
        <v>62</v>
      </c>
      <c r="I178" s="27"/>
      <c r="J178" s="30"/>
      <c r="K178" s="22" t="s">
        <v>66</v>
      </c>
      <c r="L178" s="30"/>
      <c r="M178" s="86" t="s">
        <v>63</v>
      </c>
      <c r="N178" s="86" t="s">
        <v>66</v>
      </c>
      <c r="O178" s="30"/>
      <c r="P178" s="86" t="s">
        <v>63</v>
      </c>
      <c r="Q178" s="86" t="s">
        <v>66</v>
      </c>
      <c r="R178" s="112" t="s">
        <v>66</v>
      </c>
      <c r="S178" s="86" t="s">
        <v>63</v>
      </c>
      <c r="T178" s="30"/>
      <c r="U178" s="22" t="s">
        <v>66</v>
      </c>
      <c r="V178" s="30"/>
      <c r="W178" s="86" t="s">
        <v>66</v>
      </c>
      <c r="Y178" s="25" t="s">
        <v>63</v>
      </c>
      <c r="Z178" s="30"/>
      <c r="AA178" s="25" t="s">
        <v>63</v>
      </c>
      <c r="AB178" s="27"/>
      <c r="AC178" s="30"/>
    </row>
    <row r="179" spans="1:29" x14ac:dyDescent="0.2">
      <c r="A179">
        <v>9.5</v>
      </c>
      <c r="B179" t="s">
        <v>67</v>
      </c>
      <c r="C179" t="s">
        <v>63</v>
      </c>
      <c r="E179" s="25" t="s">
        <v>63</v>
      </c>
      <c r="H179" s="25" t="s">
        <v>66</v>
      </c>
      <c r="I179" s="27"/>
      <c r="J179" s="30"/>
      <c r="K179" s="22" t="s">
        <v>63</v>
      </c>
      <c r="L179" s="30"/>
      <c r="M179" s="86" t="s">
        <v>63</v>
      </c>
      <c r="O179" s="30"/>
      <c r="P179" s="86" t="s">
        <v>66</v>
      </c>
      <c r="R179" s="112" t="s">
        <v>62</v>
      </c>
      <c r="S179" s="27"/>
      <c r="T179" s="30"/>
      <c r="U179" s="22" t="s">
        <v>66</v>
      </c>
      <c r="V179" s="30" t="s">
        <v>63</v>
      </c>
      <c r="W179" s="86" t="s">
        <v>63</v>
      </c>
      <c r="Y179" s="25" t="s">
        <v>63</v>
      </c>
      <c r="Z179" s="30"/>
      <c r="AA179" s="25" t="s">
        <v>63</v>
      </c>
      <c r="AB179" s="27"/>
      <c r="AC179" s="30"/>
    </row>
    <row r="180" spans="1:29" x14ac:dyDescent="0.2">
      <c r="A180">
        <v>10</v>
      </c>
      <c r="B180" t="s">
        <v>67</v>
      </c>
      <c r="E180" s="25" t="s">
        <v>62</v>
      </c>
      <c r="H180" s="25" t="s">
        <v>63</v>
      </c>
      <c r="I180" s="27" t="s">
        <v>66</v>
      </c>
      <c r="J180" s="30"/>
      <c r="K180" s="22" t="s">
        <v>66</v>
      </c>
      <c r="L180" s="30"/>
      <c r="M180" s="85" t="s">
        <v>66</v>
      </c>
      <c r="O180" s="30"/>
      <c r="P180" s="86" t="s">
        <v>63</v>
      </c>
      <c r="Q180" s="36" t="s">
        <v>66</v>
      </c>
      <c r="R180" s="108" t="s">
        <v>71</v>
      </c>
      <c r="S180" s="85" t="s">
        <v>66</v>
      </c>
      <c r="T180" s="89" t="s">
        <v>63</v>
      </c>
      <c r="U180" s="85" t="s">
        <v>66</v>
      </c>
      <c r="V180" s="30" t="s">
        <v>63</v>
      </c>
      <c r="W180" s="86" t="s">
        <v>63</v>
      </c>
      <c r="Y180" s="25" t="s">
        <v>66</v>
      </c>
      <c r="Z180" s="30"/>
      <c r="AA180" s="25" t="s">
        <v>63</v>
      </c>
      <c r="AB180" s="22" t="s">
        <v>66</v>
      </c>
      <c r="AC180" s="30"/>
    </row>
    <row r="181" spans="1:29" x14ac:dyDescent="0.2">
      <c r="A181">
        <v>10.5</v>
      </c>
      <c r="B181" t="s">
        <v>67</v>
      </c>
      <c r="E181" s="25" t="s">
        <v>62</v>
      </c>
      <c r="H181" s="25" t="s">
        <v>62</v>
      </c>
      <c r="I181" s="27"/>
      <c r="J181" s="30"/>
      <c r="K181" s="22" t="s">
        <v>66</v>
      </c>
      <c r="L181" s="30"/>
      <c r="M181" s="85" t="s">
        <v>66</v>
      </c>
      <c r="O181" s="30"/>
      <c r="P181" s="86" t="s">
        <v>66</v>
      </c>
      <c r="R181" s="108" t="s">
        <v>66</v>
      </c>
      <c r="S181" s="27"/>
      <c r="T181" s="30"/>
      <c r="U181" s="85" t="s">
        <v>66</v>
      </c>
      <c r="V181" s="30" t="s">
        <v>63</v>
      </c>
      <c r="W181" s="86" t="s">
        <v>63</v>
      </c>
      <c r="Y181" s="25" t="s">
        <v>66</v>
      </c>
      <c r="Z181" s="30" t="s">
        <v>63</v>
      </c>
      <c r="AA181" s="25" t="s">
        <v>63</v>
      </c>
      <c r="AB181" s="27"/>
      <c r="AC181" s="30"/>
    </row>
    <row r="182" spans="1:29" x14ac:dyDescent="0.2">
      <c r="A182">
        <v>11</v>
      </c>
      <c r="B182" t="s">
        <v>67</v>
      </c>
      <c r="C182" t="s">
        <v>100</v>
      </c>
      <c r="E182" s="25" t="s">
        <v>71</v>
      </c>
      <c r="F182" s="22" t="s">
        <v>63</v>
      </c>
      <c r="G182" s="22" t="s">
        <v>66</v>
      </c>
      <c r="H182" s="25" t="s">
        <v>66</v>
      </c>
      <c r="I182" s="27"/>
      <c r="J182" s="30"/>
      <c r="K182" s="22" t="s">
        <v>66</v>
      </c>
      <c r="L182" s="49" t="s">
        <v>63</v>
      </c>
      <c r="M182" s="85" t="s">
        <v>66</v>
      </c>
      <c r="O182" s="30"/>
      <c r="P182" s="86" t="s">
        <v>62</v>
      </c>
      <c r="R182" s="108" t="s">
        <v>66</v>
      </c>
      <c r="S182" s="27"/>
      <c r="T182" s="30"/>
      <c r="U182" s="85" t="s">
        <v>62</v>
      </c>
      <c r="V182" s="30"/>
      <c r="W182" s="86" t="s">
        <v>62</v>
      </c>
      <c r="Y182" s="25" t="s">
        <v>66</v>
      </c>
      <c r="Z182" s="30" t="s">
        <v>63</v>
      </c>
      <c r="AA182" s="25" t="s">
        <v>63</v>
      </c>
      <c r="AB182" s="22" t="s">
        <v>101</v>
      </c>
      <c r="AC182" s="30"/>
    </row>
    <row r="183" spans="1:29" x14ac:dyDescent="0.2">
      <c r="A183">
        <v>11.5</v>
      </c>
      <c r="B183" t="s">
        <v>67</v>
      </c>
      <c r="E183" s="25" t="s">
        <v>66</v>
      </c>
      <c r="F183" t="s">
        <v>65</v>
      </c>
      <c r="G183" t="s">
        <v>63</v>
      </c>
      <c r="H183" s="25" t="s">
        <v>63</v>
      </c>
      <c r="I183" s="27"/>
      <c r="J183" s="30"/>
      <c r="K183" s="22" t="s">
        <v>66</v>
      </c>
      <c r="L183" s="30"/>
      <c r="M183" s="86" t="s">
        <v>63</v>
      </c>
      <c r="N183" s="36" t="s">
        <v>66</v>
      </c>
      <c r="O183" s="30"/>
      <c r="P183" s="86" t="s">
        <v>66</v>
      </c>
      <c r="R183" s="108" t="s">
        <v>66</v>
      </c>
      <c r="S183" s="27"/>
      <c r="T183" s="30"/>
      <c r="U183" s="85" t="s">
        <v>66</v>
      </c>
      <c r="V183" s="30"/>
      <c r="W183" s="86" t="s">
        <v>66</v>
      </c>
      <c r="X183" s="128" t="s">
        <v>63</v>
      </c>
      <c r="Y183" s="25" t="s">
        <v>63</v>
      </c>
      <c r="Z183" s="30"/>
      <c r="AA183" s="25" t="s">
        <v>63</v>
      </c>
      <c r="AB183" s="22" t="s">
        <v>66</v>
      </c>
      <c r="AC183" s="30"/>
    </row>
    <row r="184" spans="1:29" x14ac:dyDescent="0.2">
      <c r="A184">
        <v>12</v>
      </c>
      <c r="B184" t="s">
        <v>67</v>
      </c>
      <c r="E184" s="25" t="s">
        <v>62</v>
      </c>
      <c r="H184" s="25" t="s">
        <v>66</v>
      </c>
      <c r="I184" s="27"/>
      <c r="J184" s="30"/>
      <c r="K184" s="22" t="s">
        <v>66</v>
      </c>
      <c r="L184" s="30"/>
      <c r="M184" s="86" t="s">
        <v>63</v>
      </c>
      <c r="N184" s="36" t="s">
        <v>66</v>
      </c>
      <c r="O184" s="30"/>
      <c r="P184" s="86" t="s">
        <v>66</v>
      </c>
      <c r="R184" s="108" t="s">
        <v>63</v>
      </c>
      <c r="S184" s="27"/>
      <c r="T184" s="30"/>
      <c r="U184" s="85" t="s">
        <v>66</v>
      </c>
      <c r="V184" s="30" t="s">
        <v>63</v>
      </c>
      <c r="W184" s="86" t="s">
        <v>62</v>
      </c>
      <c r="Y184" s="25" t="s">
        <v>63</v>
      </c>
      <c r="Z184" s="30"/>
      <c r="AA184" s="25" t="s">
        <v>66</v>
      </c>
      <c r="AB184" s="27"/>
      <c r="AC184" s="30"/>
    </row>
    <row r="185" spans="1:29" x14ac:dyDescent="0.2">
      <c r="A185">
        <v>12.5</v>
      </c>
      <c r="B185" t="s">
        <v>67</v>
      </c>
      <c r="E185" s="25" t="s">
        <v>62</v>
      </c>
      <c r="H185" s="25" t="s">
        <v>63</v>
      </c>
      <c r="I185" s="27"/>
      <c r="J185" s="30"/>
      <c r="K185" s="22" t="s">
        <v>66</v>
      </c>
      <c r="L185" s="30"/>
      <c r="M185" s="86" t="s">
        <v>63</v>
      </c>
      <c r="O185" s="30"/>
      <c r="P185" s="86" t="s">
        <v>66</v>
      </c>
      <c r="R185" s="108" t="s">
        <v>66</v>
      </c>
      <c r="S185" s="27"/>
      <c r="T185" s="30"/>
      <c r="U185" s="85" t="s">
        <v>66</v>
      </c>
      <c r="V185" s="30"/>
      <c r="W185" s="86" t="s">
        <v>63</v>
      </c>
      <c r="Y185" s="25" t="s">
        <v>63</v>
      </c>
      <c r="Z185" s="30"/>
      <c r="AA185" s="25" t="s">
        <v>63</v>
      </c>
      <c r="AB185" s="22" t="s">
        <v>101</v>
      </c>
      <c r="AC185" s="30"/>
    </row>
    <row r="186" spans="1:29" x14ac:dyDescent="0.2">
      <c r="A186">
        <v>13</v>
      </c>
      <c r="B186" t="s">
        <v>67</v>
      </c>
      <c r="E186" s="25" t="s">
        <v>71</v>
      </c>
      <c r="H186" s="25" t="s">
        <v>62</v>
      </c>
      <c r="I186" s="27"/>
      <c r="J186" s="30"/>
      <c r="K186" s="22" t="s">
        <v>66</v>
      </c>
      <c r="L186" s="30"/>
      <c r="M186" s="85" t="s">
        <v>66</v>
      </c>
      <c r="O186" s="30"/>
      <c r="P186" s="86" t="s">
        <v>66</v>
      </c>
      <c r="R186" s="108" t="s">
        <v>66</v>
      </c>
      <c r="S186" s="27"/>
      <c r="T186" s="30"/>
      <c r="U186" s="85" t="s">
        <v>66</v>
      </c>
      <c r="V186" s="30"/>
      <c r="W186" s="86" t="s">
        <v>63</v>
      </c>
      <c r="Y186" s="25" t="s">
        <v>62</v>
      </c>
      <c r="Z186" s="30"/>
      <c r="AA186" s="25" t="s">
        <v>63</v>
      </c>
      <c r="AB186" s="22" t="s">
        <v>66</v>
      </c>
      <c r="AC186" s="30" t="s">
        <v>101</v>
      </c>
    </row>
    <row r="187" spans="1:29" x14ac:dyDescent="0.2">
      <c r="A187">
        <v>13.5</v>
      </c>
      <c r="B187" t="s">
        <v>67</v>
      </c>
      <c r="C187" t="s">
        <v>71</v>
      </c>
      <c r="E187" s="25" t="s">
        <v>71</v>
      </c>
      <c r="H187" s="25" t="s">
        <v>63</v>
      </c>
      <c r="I187" s="27"/>
      <c r="J187" s="30"/>
      <c r="K187" s="22" t="s">
        <v>66</v>
      </c>
      <c r="L187" s="30"/>
      <c r="M187" s="86" t="s">
        <v>63</v>
      </c>
      <c r="N187" s="36" t="s">
        <v>66</v>
      </c>
      <c r="O187" s="30"/>
      <c r="P187" s="86" t="s">
        <v>66</v>
      </c>
      <c r="R187" s="108" t="s">
        <v>66</v>
      </c>
      <c r="S187" s="27"/>
      <c r="T187" s="30"/>
      <c r="U187" s="85" t="s">
        <v>66</v>
      </c>
      <c r="V187" s="30" t="s">
        <v>63</v>
      </c>
      <c r="W187" s="86" t="s">
        <v>63</v>
      </c>
      <c r="Y187" s="25" t="s">
        <v>66</v>
      </c>
      <c r="Z187" s="30" t="s">
        <v>63</v>
      </c>
      <c r="AA187" s="25" t="s">
        <v>62</v>
      </c>
      <c r="AB187" s="27"/>
      <c r="AC187" s="30"/>
    </row>
    <row r="188" spans="1:29" x14ac:dyDescent="0.2">
      <c r="A188">
        <v>14</v>
      </c>
      <c r="B188" t="s">
        <v>67</v>
      </c>
      <c r="E188" s="25" t="s">
        <v>66</v>
      </c>
      <c r="H188" s="25" t="s">
        <v>67</v>
      </c>
      <c r="I188" s="27"/>
      <c r="J188" s="30"/>
      <c r="K188" s="22" t="s">
        <v>66</v>
      </c>
      <c r="L188" s="30"/>
      <c r="M188" s="86" t="s">
        <v>63</v>
      </c>
      <c r="N188" s="36" t="s">
        <v>66</v>
      </c>
      <c r="O188" s="30"/>
      <c r="P188" s="86" t="s">
        <v>66</v>
      </c>
      <c r="R188" s="108" t="s">
        <v>66</v>
      </c>
      <c r="S188" s="27"/>
      <c r="T188" s="30"/>
      <c r="U188" s="85" t="s">
        <v>66</v>
      </c>
      <c r="V188" s="30"/>
      <c r="W188" s="86" t="s">
        <v>62</v>
      </c>
      <c r="Y188" s="25" t="s">
        <v>66</v>
      </c>
      <c r="Z188" s="30" t="s">
        <v>63</v>
      </c>
      <c r="AA188" s="25" t="s">
        <v>66</v>
      </c>
      <c r="AB188" s="27"/>
      <c r="AC188" s="30"/>
    </row>
    <row r="189" spans="1:29" x14ac:dyDescent="0.2">
      <c r="A189">
        <v>14.5</v>
      </c>
      <c r="B189" t="s">
        <v>67</v>
      </c>
      <c r="E189" s="25" t="s">
        <v>62</v>
      </c>
      <c r="H189" s="25" t="s">
        <v>63</v>
      </c>
      <c r="I189" s="27"/>
      <c r="J189" s="30"/>
      <c r="K189" s="22" t="s">
        <v>66</v>
      </c>
      <c r="L189" s="30"/>
      <c r="M189" s="85" t="s">
        <v>66</v>
      </c>
      <c r="O189" s="30"/>
      <c r="P189" s="86" t="s">
        <v>66</v>
      </c>
      <c r="R189" s="108" t="s">
        <v>66</v>
      </c>
      <c r="S189" s="27"/>
      <c r="T189" s="30"/>
      <c r="U189" s="85" t="s">
        <v>66</v>
      </c>
      <c r="V189" s="30"/>
      <c r="W189" s="86" t="s">
        <v>66</v>
      </c>
      <c r="Y189" s="25" t="s">
        <v>66</v>
      </c>
      <c r="Z189" s="30" t="s">
        <v>63</v>
      </c>
      <c r="AA189" s="25" t="s">
        <v>63</v>
      </c>
      <c r="AB189" s="22" t="s">
        <v>66</v>
      </c>
      <c r="AC189" s="30"/>
    </row>
    <row r="190" spans="1:29" x14ac:dyDescent="0.2">
      <c r="A190">
        <v>15</v>
      </c>
      <c r="B190" t="s">
        <v>67</v>
      </c>
      <c r="E190" s="25" t="s">
        <v>71</v>
      </c>
      <c r="H190" s="25" t="s">
        <v>63</v>
      </c>
      <c r="I190" s="27"/>
      <c r="J190" s="30"/>
      <c r="K190" s="22" t="s">
        <v>66</v>
      </c>
      <c r="L190" s="30" t="s">
        <v>63</v>
      </c>
      <c r="M190" s="86" t="s">
        <v>63</v>
      </c>
      <c r="N190" s="86" t="s">
        <v>66</v>
      </c>
      <c r="O190" s="30"/>
      <c r="P190" s="86" t="s">
        <v>66</v>
      </c>
      <c r="R190" s="108" t="s">
        <v>66</v>
      </c>
      <c r="S190" s="27"/>
      <c r="T190" s="30"/>
      <c r="U190" s="85" t="s">
        <v>66</v>
      </c>
      <c r="V190" s="30" t="s">
        <v>63</v>
      </c>
      <c r="W190" s="86" t="s">
        <v>66</v>
      </c>
      <c r="Y190" s="25" t="s">
        <v>66</v>
      </c>
      <c r="Z190" s="30" t="s">
        <v>63</v>
      </c>
      <c r="AA190" s="25" t="s">
        <v>66</v>
      </c>
      <c r="AB190" s="27"/>
      <c r="AC190" s="30"/>
    </row>
    <row r="191" spans="1:29" x14ac:dyDescent="0.2">
      <c r="A191">
        <v>15.5</v>
      </c>
      <c r="B191" t="s">
        <v>67</v>
      </c>
      <c r="E191" s="25" t="s">
        <v>66</v>
      </c>
      <c r="H191" s="25" t="s">
        <v>71</v>
      </c>
      <c r="I191" s="27" t="s">
        <v>66</v>
      </c>
      <c r="J191" s="30"/>
      <c r="K191" s="22" t="s">
        <v>66</v>
      </c>
      <c r="L191" s="30"/>
      <c r="M191" s="86" t="s">
        <v>63</v>
      </c>
      <c r="N191" s="86" t="s">
        <v>66</v>
      </c>
      <c r="O191" s="30"/>
      <c r="P191" s="86" t="s">
        <v>66</v>
      </c>
      <c r="R191" s="108" t="s">
        <v>66</v>
      </c>
      <c r="S191" s="27"/>
      <c r="T191" s="30"/>
      <c r="U191" s="85" t="s">
        <v>66</v>
      </c>
      <c r="V191" s="30" t="s">
        <v>63</v>
      </c>
      <c r="W191" s="86" t="s">
        <v>66</v>
      </c>
      <c r="Y191" s="25" t="s">
        <v>63</v>
      </c>
      <c r="Z191" s="30"/>
      <c r="AA191" s="25" t="s">
        <v>101</v>
      </c>
      <c r="AB191" s="27"/>
      <c r="AC191" s="30"/>
    </row>
    <row r="192" spans="1:29" x14ac:dyDescent="0.2">
      <c r="A192">
        <v>16</v>
      </c>
      <c r="B192" t="s">
        <v>100</v>
      </c>
      <c r="E192" s="25" t="s">
        <v>66</v>
      </c>
      <c r="H192" s="25" t="s">
        <v>66</v>
      </c>
      <c r="I192" s="27"/>
      <c r="J192" s="30"/>
      <c r="K192" s="22" t="s">
        <v>63</v>
      </c>
      <c r="L192" s="30"/>
      <c r="M192" s="86" t="s">
        <v>63</v>
      </c>
      <c r="N192" s="86" t="s">
        <v>66</v>
      </c>
      <c r="O192" s="30"/>
      <c r="P192" s="86" t="s">
        <v>66</v>
      </c>
      <c r="R192" s="108" t="s">
        <v>66</v>
      </c>
      <c r="S192" s="85" t="s">
        <v>63</v>
      </c>
      <c r="T192" s="30"/>
      <c r="U192" s="86" t="s">
        <v>66</v>
      </c>
      <c r="V192" s="88" t="s">
        <v>63</v>
      </c>
      <c r="W192" s="86" t="s">
        <v>62</v>
      </c>
      <c r="Y192" s="25" t="s">
        <v>63</v>
      </c>
      <c r="Z192" s="30"/>
      <c r="AA192" s="25" t="s">
        <v>101</v>
      </c>
      <c r="AB192" s="22" t="s">
        <v>63</v>
      </c>
      <c r="AC192" s="30"/>
    </row>
    <row r="193" spans="1:29" x14ac:dyDescent="0.2">
      <c r="A193">
        <v>16.5</v>
      </c>
      <c r="B193" t="s">
        <v>62</v>
      </c>
      <c r="E193" s="25" t="s">
        <v>66</v>
      </c>
      <c r="F193" t="s">
        <v>71</v>
      </c>
      <c r="H193" s="25" t="s">
        <v>66</v>
      </c>
      <c r="I193" s="27"/>
      <c r="J193" s="30"/>
      <c r="K193" s="22" t="s">
        <v>66</v>
      </c>
      <c r="L193" s="30"/>
      <c r="M193" s="86" t="s">
        <v>63</v>
      </c>
      <c r="O193" s="30"/>
      <c r="P193" s="86" t="s">
        <v>66</v>
      </c>
      <c r="R193" s="108" t="s">
        <v>66</v>
      </c>
      <c r="S193" s="27"/>
      <c r="T193" s="30"/>
      <c r="U193" s="86" t="s">
        <v>66</v>
      </c>
      <c r="V193" s="88" t="s">
        <v>63</v>
      </c>
      <c r="W193" s="86" t="s">
        <v>66</v>
      </c>
      <c r="X193" s="86" t="s">
        <v>63</v>
      </c>
      <c r="Y193" s="25" t="s">
        <v>66</v>
      </c>
      <c r="Z193" s="30"/>
      <c r="AA193" s="25" t="s">
        <v>63</v>
      </c>
      <c r="AB193" s="27"/>
      <c r="AC193" s="30"/>
    </row>
    <row r="194" spans="1:29" x14ac:dyDescent="0.2">
      <c r="A194">
        <v>17</v>
      </c>
      <c r="B194" t="s">
        <v>71</v>
      </c>
      <c r="E194" s="25" t="s">
        <v>71</v>
      </c>
      <c r="H194" s="25" t="s">
        <v>65</v>
      </c>
      <c r="I194" s="27"/>
      <c r="J194" s="30"/>
      <c r="K194" s="22" t="s">
        <v>66</v>
      </c>
      <c r="L194" s="30"/>
      <c r="M194" s="86" t="s">
        <v>63</v>
      </c>
      <c r="N194" s="36" t="s">
        <v>66</v>
      </c>
      <c r="O194" s="30"/>
      <c r="P194" s="86" t="s">
        <v>66</v>
      </c>
      <c r="R194" s="108" t="s">
        <v>62</v>
      </c>
      <c r="S194" s="27"/>
      <c r="T194" s="30"/>
      <c r="U194" s="86" t="s">
        <v>66</v>
      </c>
      <c r="V194" s="88" t="s">
        <v>63</v>
      </c>
      <c r="W194" s="86" t="s">
        <v>62</v>
      </c>
      <c r="Y194" s="25" t="s">
        <v>63</v>
      </c>
      <c r="Z194" s="30"/>
      <c r="AA194" s="25" t="s">
        <v>62</v>
      </c>
      <c r="AB194" s="27"/>
      <c r="AC194" s="30"/>
    </row>
    <row r="195" spans="1:29" x14ac:dyDescent="0.2">
      <c r="A195">
        <v>17.5</v>
      </c>
      <c r="B195" t="s">
        <v>67</v>
      </c>
      <c r="E195" s="25" t="s">
        <v>66</v>
      </c>
      <c r="H195" s="25" t="s">
        <v>66</v>
      </c>
      <c r="I195" s="27"/>
      <c r="J195" s="30"/>
      <c r="K195" s="22" t="s">
        <v>66</v>
      </c>
      <c r="L195" s="30"/>
      <c r="M195" s="85" t="s">
        <v>66</v>
      </c>
      <c r="O195" s="30"/>
      <c r="P195" s="86" t="s">
        <v>66</v>
      </c>
      <c r="R195" s="108" t="s">
        <v>66</v>
      </c>
      <c r="S195" s="110" t="s">
        <v>71</v>
      </c>
      <c r="T195" s="89" t="s">
        <v>63</v>
      </c>
      <c r="U195" s="85" t="s">
        <v>63</v>
      </c>
      <c r="V195" s="89" t="s">
        <v>71</v>
      </c>
      <c r="W195" s="129" t="s">
        <v>63</v>
      </c>
      <c r="Y195" s="25" t="s">
        <v>63</v>
      </c>
      <c r="Z195" s="30"/>
      <c r="AA195" s="25" t="s">
        <v>63</v>
      </c>
      <c r="AB195" s="22" t="s">
        <v>66</v>
      </c>
      <c r="AC195" s="30"/>
    </row>
    <row r="196" spans="1:29" x14ac:dyDescent="0.2">
      <c r="A196">
        <v>18</v>
      </c>
      <c r="B196" t="s">
        <v>71</v>
      </c>
      <c r="E196" s="25" t="s">
        <v>71</v>
      </c>
      <c r="H196" s="25" t="s">
        <v>63</v>
      </c>
      <c r="I196" s="27" t="s">
        <v>66</v>
      </c>
      <c r="J196" s="30"/>
      <c r="K196" s="22" t="s">
        <v>66</v>
      </c>
      <c r="L196" s="30"/>
      <c r="M196" s="86" t="s">
        <v>63</v>
      </c>
      <c r="N196" s="86" t="s">
        <v>66</v>
      </c>
      <c r="O196" s="30"/>
      <c r="P196" s="86" t="s">
        <v>62</v>
      </c>
      <c r="R196" s="108" t="s">
        <v>66</v>
      </c>
      <c r="S196" s="27"/>
      <c r="T196" s="30"/>
      <c r="U196" s="85" t="s">
        <v>66</v>
      </c>
      <c r="V196" s="89" t="s">
        <v>63</v>
      </c>
      <c r="W196" s="129" t="s">
        <v>66</v>
      </c>
      <c r="Y196" s="25" t="s">
        <v>62</v>
      </c>
      <c r="Z196" s="30"/>
      <c r="AA196" s="25" t="s">
        <v>66</v>
      </c>
      <c r="AB196" s="27"/>
      <c r="AC196" s="30"/>
    </row>
    <row r="197" spans="1:29" x14ac:dyDescent="0.2">
      <c r="A197">
        <v>18.5</v>
      </c>
      <c r="B197" t="s">
        <v>67</v>
      </c>
      <c r="E197" s="25" t="s">
        <v>65</v>
      </c>
      <c r="H197" s="25" t="s">
        <v>67</v>
      </c>
      <c r="I197" s="27"/>
      <c r="J197" s="30"/>
      <c r="K197" s="22" t="s">
        <v>66</v>
      </c>
      <c r="L197" s="30" t="s">
        <v>63</v>
      </c>
      <c r="M197" s="86" t="s">
        <v>63</v>
      </c>
      <c r="O197" s="30"/>
      <c r="P197" s="86" t="s">
        <v>66</v>
      </c>
      <c r="R197" s="108" t="s">
        <v>66</v>
      </c>
      <c r="S197" s="110" t="s">
        <v>63</v>
      </c>
      <c r="T197" s="30"/>
      <c r="U197" s="86" t="s">
        <v>66</v>
      </c>
      <c r="V197" s="89" t="s">
        <v>63</v>
      </c>
      <c r="W197" s="129" t="s">
        <v>63</v>
      </c>
      <c r="Y197" s="25" t="s">
        <v>66</v>
      </c>
      <c r="Z197" s="30" t="s">
        <v>63</v>
      </c>
      <c r="AA197" s="25" t="s">
        <v>66</v>
      </c>
      <c r="AB197" s="27"/>
      <c r="AC197" s="30"/>
    </row>
    <row r="198" spans="1:29" x14ac:dyDescent="0.2">
      <c r="A198">
        <v>19</v>
      </c>
      <c r="B198" t="s">
        <v>67</v>
      </c>
      <c r="E198" s="25" t="s">
        <v>65</v>
      </c>
      <c r="H198" s="25" t="s">
        <v>63</v>
      </c>
      <c r="I198" s="27" t="s">
        <v>66</v>
      </c>
      <c r="J198" s="30"/>
      <c r="K198" s="22" t="s">
        <v>66</v>
      </c>
      <c r="L198" s="30"/>
      <c r="M198" s="86" t="s">
        <v>63</v>
      </c>
      <c r="O198" s="30"/>
      <c r="P198" s="86" t="s">
        <v>66</v>
      </c>
      <c r="R198" s="108" t="s">
        <v>66</v>
      </c>
      <c r="S198" s="110" t="s">
        <v>63</v>
      </c>
      <c r="T198" s="30"/>
      <c r="U198" s="86" t="s">
        <v>66</v>
      </c>
      <c r="V198" s="88" t="s">
        <v>63</v>
      </c>
      <c r="W198" s="86" t="s">
        <v>63</v>
      </c>
      <c r="Y198" s="25" t="s">
        <v>66</v>
      </c>
      <c r="Z198" s="30"/>
      <c r="AA198" s="25" t="s">
        <v>66</v>
      </c>
      <c r="AB198" s="27"/>
      <c r="AC198" s="30"/>
    </row>
    <row r="199" spans="1:29" x14ac:dyDescent="0.2">
      <c r="A199">
        <v>19.5</v>
      </c>
      <c r="B199" t="s">
        <v>67</v>
      </c>
      <c r="E199" s="25" t="s">
        <v>66</v>
      </c>
      <c r="H199" s="25" t="s">
        <v>67</v>
      </c>
      <c r="I199" s="27" t="s">
        <v>66</v>
      </c>
      <c r="J199" s="30"/>
      <c r="K199" s="22" t="s">
        <v>66</v>
      </c>
      <c r="L199" s="30"/>
      <c r="M199" s="86" t="s">
        <v>63</v>
      </c>
      <c r="N199" s="86" t="s">
        <v>66</v>
      </c>
      <c r="O199" s="30"/>
      <c r="P199" s="86" t="s">
        <v>66</v>
      </c>
      <c r="R199" s="108" t="s">
        <v>66</v>
      </c>
      <c r="S199" s="27"/>
      <c r="T199" s="30"/>
      <c r="U199" s="86" t="s">
        <v>66</v>
      </c>
      <c r="V199" s="88" t="s">
        <v>63</v>
      </c>
      <c r="W199" s="86" t="s">
        <v>66</v>
      </c>
      <c r="X199" s="86" t="s">
        <v>63</v>
      </c>
      <c r="Y199" s="25" t="s">
        <v>63</v>
      </c>
      <c r="Z199" s="30"/>
      <c r="AA199" s="25" t="s">
        <v>62</v>
      </c>
      <c r="AB199" s="27"/>
      <c r="AC199" s="30"/>
    </row>
    <row r="200" spans="1:29" x14ac:dyDescent="0.2">
      <c r="A200">
        <v>20</v>
      </c>
      <c r="B200" t="s">
        <v>67</v>
      </c>
      <c r="E200" s="25" t="s">
        <v>71</v>
      </c>
      <c r="H200" s="25" t="s">
        <v>64</v>
      </c>
      <c r="I200" s="22" t="s">
        <v>63</v>
      </c>
      <c r="J200" s="30"/>
      <c r="K200" s="22" t="s">
        <v>66</v>
      </c>
      <c r="L200" s="30"/>
      <c r="M200" s="86" t="s">
        <v>63</v>
      </c>
      <c r="N200" s="86" t="s">
        <v>66</v>
      </c>
      <c r="O200" s="30"/>
      <c r="P200" s="86" t="s">
        <v>66</v>
      </c>
      <c r="R200" s="108" t="s">
        <v>66</v>
      </c>
      <c r="S200" s="27"/>
      <c r="T200" s="30"/>
      <c r="U200" s="86" t="s">
        <v>66</v>
      </c>
      <c r="V200" s="30"/>
      <c r="W200" s="86" t="s">
        <v>62</v>
      </c>
      <c r="Y200" s="25" t="s">
        <v>62</v>
      </c>
      <c r="Z200" s="30"/>
      <c r="AA200" s="25" t="s">
        <v>63</v>
      </c>
      <c r="AB200" s="27"/>
      <c r="AC200" s="30"/>
    </row>
    <row r="201" spans="1:29" x14ac:dyDescent="0.2">
      <c r="A201">
        <v>20.5</v>
      </c>
      <c r="B201" t="s">
        <v>67</v>
      </c>
      <c r="C201" t="s">
        <v>71</v>
      </c>
      <c r="E201" s="25" t="s">
        <v>65</v>
      </c>
      <c r="F201" s="22" t="s">
        <v>66</v>
      </c>
      <c r="H201" s="25" t="s">
        <v>66</v>
      </c>
      <c r="I201" s="27"/>
      <c r="J201" s="30"/>
      <c r="K201" s="22" t="s">
        <v>63</v>
      </c>
      <c r="L201" s="30"/>
      <c r="M201" s="85" t="s">
        <v>66</v>
      </c>
      <c r="O201" s="30"/>
      <c r="P201" s="86" t="s">
        <v>66</v>
      </c>
      <c r="R201" s="108" t="s">
        <v>62</v>
      </c>
      <c r="S201" s="27"/>
      <c r="T201" s="30"/>
      <c r="U201" s="86" t="s">
        <v>63</v>
      </c>
      <c r="V201" s="30"/>
      <c r="W201" s="86" t="s">
        <v>63</v>
      </c>
      <c r="Y201" s="25" t="s">
        <v>63</v>
      </c>
      <c r="Z201" s="30"/>
      <c r="AA201" s="25" t="s">
        <v>101</v>
      </c>
      <c r="AB201" s="27"/>
      <c r="AC201" s="30"/>
    </row>
    <row r="202" spans="1:29" x14ac:dyDescent="0.2">
      <c r="A202">
        <v>21</v>
      </c>
      <c r="B202" t="s">
        <v>67</v>
      </c>
      <c r="E202" s="25" t="s">
        <v>65</v>
      </c>
      <c r="H202" s="25" t="s">
        <v>67</v>
      </c>
      <c r="I202" s="22" t="s">
        <v>68</v>
      </c>
      <c r="J202" s="30"/>
      <c r="K202" s="22" t="s">
        <v>66</v>
      </c>
      <c r="L202" s="30"/>
      <c r="M202" s="86" t="s">
        <v>63</v>
      </c>
      <c r="N202" s="86" t="s">
        <v>66</v>
      </c>
      <c r="O202" s="30"/>
      <c r="P202" s="86" t="s">
        <v>66</v>
      </c>
      <c r="R202" s="108" t="s">
        <v>66</v>
      </c>
      <c r="S202" s="85" t="s">
        <v>63</v>
      </c>
      <c r="T202" s="30"/>
      <c r="U202" s="86" t="s">
        <v>63</v>
      </c>
      <c r="V202" s="30"/>
      <c r="W202" s="86" t="s">
        <v>63</v>
      </c>
      <c r="Y202" s="25" t="s">
        <v>63</v>
      </c>
      <c r="Z202" s="30"/>
      <c r="AA202" s="25" t="s">
        <v>63</v>
      </c>
      <c r="AB202" s="27"/>
      <c r="AC202" s="30"/>
    </row>
    <row r="203" spans="1:29" x14ac:dyDescent="0.2">
      <c r="A203">
        <v>21.5</v>
      </c>
      <c r="B203" t="s">
        <v>67</v>
      </c>
      <c r="E203" s="25" t="s">
        <v>65</v>
      </c>
      <c r="H203" s="25" t="s">
        <v>66</v>
      </c>
      <c r="I203" s="27"/>
      <c r="J203" s="30"/>
      <c r="K203" s="22" t="s">
        <v>66</v>
      </c>
      <c r="L203" s="30"/>
      <c r="M203" s="86" t="s">
        <v>63</v>
      </c>
      <c r="N203" s="86" t="s">
        <v>71</v>
      </c>
      <c r="O203" s="88" t="s">
        <v>66</v>
      </c>
      <c r="P203" s="86" t="s">
        <v>66</v>
      </c>
      <c r="R203" s="108" t="s">
        <v>66</v>
      </c>
      <c r="S203" s="27"/>
      <c r="T203" s="30"/>
      <c r="U203" s="86" t="s">
        <v>63</v>
      </c>
      <c r="V203" s="30"/>
      <c r="W203" s="86" t="s">
        <v>63</v>
      </c>
      <c r="Y203" s="25" t="s">
        <v>63</v>
      </c>
      <c r="Z203" s="30"/>
      <c r="AA203" s="25" t="s">
        <v>66</v>
      </c>
      <c r="AB203" s="22" t="s">
        <v>63</v>
      </c>
      <c r="AC203" s="30"/>
    </row>
    <row r="204" spans="1:29" x14ac:dyDescent="0.2">
      <c r="A204">
        <v>22</v>
      </c>
      <c r="B204" t="s">
        <v>71</v>
      </c>
      <c r="E204" s="25" t="s">
        <v>65</v>
      </c>
      <c r="F204" t="s">
        <v>71</v>
      </c>
      <c r="H204" s="25" t="s">
        <v>65</v>
      </c>
      <c r="I204" s="22" t="s">
        <v>71</v>
      </c>
      <c r="J204" s="30" t="s">
        <v>66</v>
      </c>
      <c r="K204" s="22" t="s">
        <v>66</v>
      </c>
      <c r="L204" s="30"/>
      <c r="M204" s="86" t="s">
        <v>63</v>
      </c>
      <c r="N204" s="86" t="s">
        <v>66</v>
      </c>
      <c r="O204" s="30"/>
      <c r="P204" s="86" t="s">
        <v>66</v>
      </c>
      <c r="R204" s="108" t="s">
        <v>66</v>
      </c>
      <c r="S204" s="85" t="s">
        <v>63</v>
      </c>
      <c r="T204" s="30"/>
      <c r="U204" s="86" t="s">
        <v>66</v>
      </c>
      <c r="V204" s="30"/>
      <c r="W204" s="86" t="s">
        <v>62</v>
      </c>
      <c r="Y204" s="25" t="s">
        <v>66</v>
      </c>
      <c r="Z204" s="30" t="s">
        <v>63</v>
      </c>
      <c r="AA204" s="25" t="s">
        <v>62</v>
      </c>
      <c r="AB204" s="27"/>
      <c r="AC204" s="30"/>
    </row>
    <row r="205" spans="1:29" x14ac:dyDescent="0.2">
      <c r="A205">
        <v>22.5</v>
      </c>
      <c r="B205" t="s">
        <v>71</v>
      </c>
      <c r="C205" t="s">
        <v>67</v>
      </c>
      <c r="E205" s="25" t="s">
        <v>65</v>
      </c>
      <c r="F205" s="22" t="s">
        <v>71</v>
      </c>
      <c r="H205" s="25" t="s">
        <v>62</v>
      </c>
      <c r="I205" s="27"/>
      <c r="J205" s="30"/>
      <c r="K205" s="22" t="s">
        <v>66</v>
      </c>
      <c r="L205" s="30"/>
      <c r="M205" s="86" t="s">
        <v>63</v>
      </c>
      <c r="N205" s="86" t="s">
        <v>66</v>
      </c>
      <c r="O205" s="30"/>
      <c r="P205" s="86" t="s">
        <v>66</v>
      </c>
      <c r="R205" s="108" t="s">
        <v>66</v>
      </c>
      <c r="S205" s="85" t="s">
        <v>63</v>
      </c>
      <c r="T205" s="30"/>
      <c r="U205" s="86" t="s">
        <v>63</v>
      </c>
      <c r="V205" s="30"/>
      <c r="W205" s="86" t="s">
        <v>63</v>
      </c>
      <c r="Y205" s="25" t="s">
        <v>62</v>
      </c>
      <c r="Z205" s="30"/>
      <c r="AA205" s="25" t="s">
        <v>63</v>
      </c>
      <c r="AB205" s="27"/>
      <c r="AC205" s="30"/>
    </row>
    <row r="206" spans="1:29" x14ac:dyDescent="0.2">
      <c r="A206">
        <v>23</v>
      </c>
      <c r="B206" t="s">
        <v>67</v>
      </c>
      <c r="E206" s="25" t="s">
        <v>65</v>
      </c>
      <c r="F206" s="22" t="s">
        <v>66</v>
      </c>
      <c r="H206" s="25" t="s">
        <v>67</v>
      </c>
      <c r="I206" s="27"/>
      <c r="J206" s="30"/>
      <c r="K206" s="22" t="s">
        <v>63</v>
      </c>
      <c r="L206" s="30"/>
      <c r="M206" s="86" t="s">
        <v>63</v>
      </c>
      <c r="N206" s="86" t="s">
        <v>66</v>
      </c>
      <c r="O206" s="30"/>
      <c r="P206" s="86" t="s">
        <v>66</v>
      </c>
      <c r="R206" s="108" t="s">
        <v>66</v>
      </c>
      <c r="S206" s="27"/>
      <c r="T206" s="30"/>
      <c r="U206" s="86" t="s">
        <v>66</v>
      </c>
      <c r="V206" s="30" t="s">
        <v>63</v>
      </c>
      <c r="W206" s="86" t="s">
        <v>63</v>
      </c>
      <c r="Y206" s="25" t="s">
        <v>62</v>
      </c>
      <c r="Z206" s="30"/>
      <c r="AA206" s="25" t="s">
        <v>63</v>
      </c>
      <c r="AB206" s="22" t="s">
        <v>66</v>
      </c>
      <c r="AC206" s="30"/>
    </row>
    <row r="207" spans="1:29" x14ac:dyDescent="0.2">
      <c r="A207">
        <v>23.5</v>
      </c>
      <c r="B207" t="s">
        <v>67</v>
      </c>
      <c r="C207" t="s">
        <v>71</v>
      </c>
      <c r="E207" s="25" t="s">
        <v>66</v>
      </c>
      <c r="H207" s="25" t="s">
        <v>63</v>
      </c>
      <c r="I207" s="27" t="s">
        <v>66</v>
      </c>
      <c r="J207" s="30"/>
      <c r="K207" s="22" t="s">
        <v>66</v>
      </c>
      <c r="L207" s="30"/>
      <c r="M207" s="86" t="s">
        <v>63</v>
      </c>
      <c r="N207" s="86" t="s">
        <v>66</v>
      </c>
      <c r="O207" s="30"/>
      <c r="P207" s="86" t="s">
        <v>66</v>
      </c>
      <c r="R207" s="108" t="s">
        <v>66</v>
      </c>
      <c r="S207" s="27"/>
      <c r="T207" s="30"/>
      <c r="U207" s="86" t="s">
        <v>66</v>
      </c>
      <c r="V207" s="30" t="s">
        <v>63</v>
      </c>
      <c r="W207" s="86" t="s">
        <v>63</v>
      </c>
      <c r="Y207" s="25" t="s">
        <v>62</v>
      </c>
      <c r="Z207" s="30"/>
      <c r="AA207" s="25" t="s">
        <v>63</v>
      </c>
      <c r="AB207" s="27"/>
      <c r="AC207" s="30"/>
    </row>
    <row r="208" spans="1:29" x14ac:dyDescent="0.2">
      <c r="A208">
        <v>24</v>
      </c>
      <c r="B208" t="s">
        <v>67</v>
      </c>
      <c r="E208" s="25" t="s">
        <v>71</v>
      </c>
      <c r="F208" t="s">
        <v>66</v>
      </c>
      <c r="H208" s="25" t="s">
        <v>66</v>
      </c>
      <c r="I208" s="27"/>
      <c r="J208" s="30"/>
      <c r="K208" s="22" t="s">
        <v>66</v>
      </c>
      <c r="L208" s="30"/>
      <c r="M208" s="86" t="s">
        <v>63</v>
      </c>
      <c r="O208" s="30"/>
      <c r="P208" s="86" t="s">
        <v>66</v>
      </c>
      <c r="R208" s="108" t="s">
        <v>66</v>
      </c>
      <c r="S208" s="27"/>
      <c r="T208" s="30"/>
      <c r="U208" s="86" t="s">
        <v>66</v>
      </c>
      <c r="V208" s="30" t="s">
        <v>63</v>
      </c>
      <c r="W208" s="86" t="s">
        <v>62</v>
      </c>
      <c r="Y208" s="25" t="s">
        <v>62</v>
      </c>
      <c r="Z208" s="30"/>
      <c r="AA208" s="25" t="s">
        <v>62</v>
      </c>
      <c r="AB208" s="27"/>
      <c r="AC208" s="30"/>
    </row>
    <row r="209" spans="1:29" x14ac:dyDescent="0.2">
      <c r="A209">
        <v>24.5</v>
      </c>
      <c r="B209" t="s">
        <v>67</v>
      </c>
      <c r="E209" s="25" t="s">
        <v>66</v>
      </c>
      <c r="F209" t="s">
        <v>65</v>
      </c>
      <c r="H209" s="25" t="s">
        <v>66</v>
      </c>
      <c r="I209" s="27"/>
      <c r="J209" s="30"/>
      <c r="K209" s="22" t="s">
        <v>66</v>
      </c>
      <c r="L209" s="30"/>
      <c r="M209" s="86" t="s">
        <v>63</v>
      </c>
      <c r="O209" s="30"/>
      <c r="P209" s="86" t="s">
        <v>66</v>
      </c>
      <c r="R209" s="108" t="s">
        <v>66</v>
      </c>
      <c r="S209" s="27"/>
      <c r="T209" s="30"/>
      <c r="U209" s="86" t="s">
        <v>63</v>
      </c>
      <c r="V209" s="30"/>
      <c r="W209" s="86" t="s">
        <v>63</v>
      </c>
      <c r="Y209" s="25" t="s">
        <v>63</v>
      </c>
      <c r="Z209" s="30"/>
      <c r="AA209" s="25" t="s">
        <v>66</v>
      </c>
      <c r="AB209" s="27"/>
      <c r="AC209" s="30"/>
    </row>
    <row r="210" spans="1:29" x14ac:dyDescent="0.2">
      <c r="A210">
        <v>25</v>
      </c>
      <c r="B210" t="s">
        <v>67</v>
      </c>
      <c r="C210" t="s">
        <v>100</v>
      </c>
      <c r="E210" s="25" t="s">
        <v>65</v>
      </c>
      <c r="F210" s="22" t="s">
        <v>66</v>
      </c>
      <c r="H210" s="25" t="s">
        <v>66</v>
      </c>
      <c r="I210" s="27"/>
      <c r="J210" s="30"/>
      <c r="K210" s="22" t="s">
        <v>66</v>
      </c>
      <c r="L210" s="30" t="s">
        <v>71</v>
      </c>
      <c r="M210" s="86" t="s">
        <v>63</v>
      </c>
      <c r="N210" s="86" t="s">
        <v>66</v>
      </c>
      <c r="O210" s="30"/>
      <c r="P210" s="86" t="s">
        <v>66</v>
      </c>
      <c r="R210" s="108" t="s">
        <v>66</v>
      </c>
      <c r="S210" s="27"/>
      <c r="T210" s="30"/>
      <c r="U210" s="86" t="s">
        <v>66</v>
      </c>
      <c r="V210" s="30"/>
      <c r="W210" s="86" t="s">
        <v>62</v>
      </c>
      <c r="Y210" s="25" t="s">
        <v>66</v>
      </c>
      <c r="Z210" s="30"/>
      <c r="AA210" s="25" t="s">
        <v>66</v>
      </c>
      <c r="AB210" s="22" t="s">
        <v>101</v>
      </c>
      <c r="AC210" s="30"/>
    </row>
    <row r="211" spans="1:29" x14ac:dyDescent="0.2">
      <c r="A211">
        <v>25.5</v>
      </c>
      <c r="B211" t="s">
        <v>100</v>
      </c>
      <c r="E211" s="25" t="s">
        <v>62</v>
      </c>
      <c r="H211" s="25" t="s">
        <v>66</v>
      </c>
      <c r="I211" s="27"/>
      <c r="J211" s="30"/>
      <c r="K211" s="22" t="s">
        <v>62</v>
      </c>
      <c r="L211" s="30"/>
      <c r="M211" s="85" t="s">
        <v>66</v>
      </c>
      <c r="O211" s="30"/>
      <c r="P211" s="86" t="s">
        <v>66</v>
      </c>
      <c r="R211" s="108" t="s">
        <v>66</v>
      </c>
      <c r="S211" s="110" t="s">
        <v>63</v>
      </c>
      <c r="T211" s="30"/>
      <c r="U211" s="86" t="s">
        <v>66</v>
      </c>
      <c r="V211" s="88" t="s">
        <v>63</v>
      </c>
      <c r="W211" s="86" t="s">
        <v>62</v>
      </c>
      <c r="Y211" s="25" t="s">
        <v>66</v>
      </c>
      <c r="Z211" s="30" t="s">
        <v>63</v>
      </c>
      <c r="AA211" s="25" t="s">
        <v>62</v>
      </c>
      <c r="AB211" s="27"/>
      <c r="AC211" s="30"/>
    </row>
    <row r="212" spans="1:29" x14ac:dyDescent="0.2">
      <c r="A212">
        <v>26</v>
      </c>
      <c r="B212" t="s">
        <v>67</v>
      </c>
      <c r="E212" s="25" t="s">
        <v>66</v>
      </c>
      <c r="H212" s="25" t="s">
        <v>66</v>
      </c>
      <c r="I212" s="27"/>
      <c r="J212" s="30"/>
      <c r="K212" s="22" t="s">
        <v>66</v>
      </c>
      <c r="L212" s="30"/>
      <c r="M212" s="85" t="s">
        <v>66</v>
      </c>
      <c r="O212" s="30"/>
      <c r="P212" s="86" t="s">
        <v>66</v>
      </c>
      <c r="R212" s="108" t="s">
        <v>66</v>
      </c>
      <c r="S212" s="27"/>
      <c r="T212" s="30"/>
      <c r="U212" s="86" t="s">
        <v>66</v>
      </c>
      <c r="V212" s="30"/>
      <c r="W212" s="86" t="s">
        <v>62</v>
      </c>
      <c r="Y212" s="25" t="s">
        <v>63</v>
      </c>
      <c r="Z212" s="30"/>
      <c r="AA212" s="25" t="s">
        <v>66</v>
      </c>
      <c r="AB212" s="27"/>
      <c r="AC212" s="30"/>
    </row>
    <row r="213" spans="1:29" x14ac:dyDescent="0.2">
      <c r="A213">
        <v>26.5</v>
      </c>
      <c r="B213" t="s">
        <v>67</v>
      </c>
      <c r="E213" s="25" t="s">
        <v>66</v>
      </c>
      <c r="H213" s="25" t="s">
        <v>66</v>
      </c>
      <c r="I213" s="27"/>
      <c r="J213" s="30"/>
      <c r="K213" s="22" t="s">
        <v>66</v>
      </c>
      <c r="L213" s="30" t="s">
        <v>63</v>
      </c>
      <c r="M213" s="85" t="s">
        <v>66</v>
      </c>
      <c r="O213" s="30"/>
      <c r="P213" s="86" t="s">
        <v>66</v>
      </c>
      <c r="R213" s="108" t="s">
        <v>66</v>
      </c>
      <c r="S213" s="27"/>
      <c r="T213" s="30"/>
      <c r="U213" s="86" t="s">
        <v>63</v>
      </c>
      <c r="V213" s="30"/>
      <c r="W213" s="86" t="s">
        <v>66</v>
      </c>
      <c r="Y213" s="25" t="s">
        <v>66</v>
      </c>
      <c r="Z213" s="30"/>
      <c r="AA213" s="25" t="s">
        <v>63</v>
      </c>
      <c r="AB213" s="22" t="s">
        <v>66</v>
      </c>
      <c r="AC213" s="30" t="s">
        <v>101</v>
      </c>
    </row>
    <row r="214" spans="1:29" x14ac:dyDescent="0.2">
      <c r="A214">
        <v>27</v>
      </c>
      <c r="B214" t="s">
        <v>67</v>
      </c>
      <c r="E214" s="25" t="s">
        <v>62</v>
      </c>
      <c r="H214" s="25" t="s">
        <v>69</v>
      </c>
      <c r="I214" s="27" t="s">
        <v>70</v>
      </c>
      <c r="J214" s="30"/>
      <c r="K214" s="22" t="s">
        <v>66</v>
      </c>
      <c r="L214" s="49" t="s">
        <v>71</v>
      </c>
      <c r="M214" s="85" t="s">
        <v>66</v>
      </c>
      <c r="O214" s="30"/>
      <c r="P214" s="86" t="s">
        <v>66</v>
      </c>
      <c r="R214" s="108" t="s">
        <v>66</v>
      </c>
      <c r="S214" s="27"/>
      <c r="T214" s="30"/>
      <c r="U214" s="86" t="s">
        <v>66</v>
      </c>
      <c r="V214" s="30"/>
      <c r="W214" s="86" t="s">
        <v>66</v>
      </c>
      <c r="X214" s="128" t="s">
        <v>63</v>
      </c>
      <c r="Y214" s="25" t="s">
        <v>63</v>
      </c>
      <c r="Z214" s="30"/>
      <c r="AA214" s="25" t="s">
        <v>66</v>
      </c>
      <c r="AB214" s="27"/>
      <c r="AC214" s="30"/>
    </row>
    <row r="215" spans="1:29" x14ac:dyDescent="0.2">
      <c r="A215">
        <v>27.5</v>
      </c>
      <c r="B215" t="s">
        <v>67</v>
      </c>
      <c r="E215" s="25" t="s">
        <v>66</v>
      </c>
      <c r="F215" t="s">
        <v>71</v>
      </c>
      <c r="H215" s="25" t="s">
        <v>66</v>
      </c>
      <c r="I215" s="27"/>
      <c r="J215" s="30"/>
      <c r="K215" s="22" t="s">
        <v>63</v>
      </c>
      <c r="L215" s="30"/>
      <c r="M215" s="86" t="s">
        <v>63</v>
      </c>
      <c r="N215" s="36" t="s">
        <v>66</v>
      </c>
      <c r="O215" s="30"/>
      <c r="P215" s="86" t="s">
        <v>62</v>
      </c>
      <c r="R215" s="108" t="s">
        <v>66</v>
      </c>
      <c r="S215" s="27"/>
      <c r="T215" s="30"/>
      <c r="U215" s="86" t="s">
        <v>63</v>
      </c>
      <c r="V215" s="30"/>
      <c r="W215" s="86" t="s">
        <v>66</v>
      </c>
      <c r="Y215" s="25" t="s">
        <v>62</v>
      </c>
      <c r="Z215" s="30"/>
      <c r="AA215" s="25" t="s">
        <v>68</v>
      </c>
      <c r="AB215" s="27"/>
      <c r="AC215" s="30"/>
    </row>
    <row r="216" spans="1:29" x14ac:dyDescent="0.2">
      <c r="A216">
        <v>28</v>
      </c>
      <c r="B216" t="s">
        <v>71</v>
      </c>
      <c r="C216" t="s">
        <v>67</v>
      </c>
      <c r="E216" s="25" t="s">
        <v>66</v>
      </c>
      <c r="H216" s="25" t="s">
        <v>71</v>
      </c>
      <c r="I216" s="27"/>
      <c r="J216" s="30"/>
      <c r="K216" s="22" t="s">
        <v>66</v>
      </c>
      <c r="L216" s="30"/>
      <c r="M216" s="86" t="s">
        <v>63</v>
      </c>
      <c r="N216" s="36" t="s">
        <v>66</v>
      </c>
      <c r="O216" s="89" t="s">
        <v>68</v>
      </c>
      <c r="P216" s="85" t="s">
        <v>66</v>
      </c>
      <c r="Q216" s="85" t="s">
        <v>68</v>
      </c>
      <c r="R216" s="108" t="s">
        <v>63</v>
      </c>
      <c r="S216" s="27"/>
      <c r="T216" s="30"/>
      <c r="U216" s="86" t="s">
        <v>66</v>
      </c>
      <c r="V216" s="88" t="s">
        <v>63</v>
      </c>
      <c r="W216" s="86" t="s">
        <v>62</v>
      </c>
      <c r="Y216" s="25" t="s">
        <v>66</v>
      </c>
      <c r="Z216" s="30" t="s">
        <v>63</v>
      </c>
      <c r="AA216" s="25" t="s">
        <v>63</v>
      </c>
      <c r="AB216" s="27"/>
      <c r="AC216" s="30"/>
    </row>
    <row r="217" spans="1:29" x14ac:dyDescent="0.2">
      <c r="A217">
        <v>28.5</v>
      </c>
      <c r="B217" t="s">
        <v>67</v>
      </c>
      <c r="E217" s="25" t="s">
        <v>62</v>
      </c>
      <c r="H217" s="25" t="s">
        <v>63</v>
      </c>
      <c r="I217" s="27" t="s">
        <v>66</v>
      </c>
      <c r="J217" s="30"/>
      <c r="K217" s="22" t="s">
        <v>66</v>
      </c>
      <c r="L217" s="30"/>
      <c r="M217" s="86" t="s">
        <v>63</v>
      </c>
      <c r="N217" s="86" t="s">
        <v>66</v>
      </c>
      <c r="O217" s="30"/>
      <c r="P217" s="86" t="s">
        <v>62</v>
      </c>
      <c r="R217" s="108" t="s">
        <v>66</v>
      </c>
      <c r="S217" s="85" t="s">
        <v>63</v>
      </c>
      <c r="T217" s="30"/>
      <c r="U217" s="86" t="s">
        <v>63</v>
      </c>
      <c r="V217" s="30"/>
      <c r="W217" s="86" t="s">
        <v>68</v>
      </c>
      <c r="Y217" s="25" t="s">
        <v>66</v>
      </c>
      <c r="Z217" s="30"/>
      <c r="AA217" s="25" t="s">
        <v>66</v>
      </c>
      <c r="AB217" s="27"/>
      <c r="AC217" s="30"/>
    </row>
    <row r="218" spans="1:29" x14ac:dyDescent="0.2">
      <c r="A218">
        <v>29</v>
      </c>
      <c r="B218" t="s">
        <v>67</v>
      </c>
      <c r="E218" s="25" t="s">
        <v>65</v>
      </c>
      <c r="H218" s="25" t="s">
        <v>65</v>
      </c>
      <c r="I218" s="27" t="s">
        <v>71</v>
      </c>
      <c r="J218" s="30" t="s">
        <v>63</v>
      </c>
      <c r="K218" s="22" t="s">
        <v>66</v>
      </c>
      <c r="L218" s="30"/>
      <c r="M218" s="86" t="s">
        <v>63</v>
      </c>
      <c r="N218" s="86" t="s">
        <v>66</v>
      </c>
      <c r="O218" s="88" t="s">
        <v>68</v>
      </c>
      <c r="P218" s="86" t="s">
        <v>66</v>
      </c>
      <c r="R218" s="108" t="s">
        <v>66</v>
      </c>
      <c r="S218" s="85" t="s">
        <v>63</v>
      </c>
      <c r="T218" s="30"/>
      <c r="U218" s="86" t="s">
        <v>66</v>
      </c>
      <c r="V218" s="88" t="s">
        <v>63</v>
      </c>
      <c r="W218" s="86" t="s">
        <v>66</v>
      </c>
      <c r="X218" s="86" t="s">
        <v>63</v>
      </c>
      <c r="Y218" s="25" t="s">
        <v>66</v>
      </c>
      <c r="Z218" s="30" t="s">
        <v>63</v>
      </c>
      <c r="AA218" s="25" t="s">
        <v>62</v>
      </c>
      <c r="AB218" s="27"/>
      <c r="AC218" s="30"/>
    </row>
    <row r="219" spans="1:29" x14ac:dyDescent="0.2">
      <c r="A219">
        <v>29.5</v>
      </c>
      <c r="B219" t="s">
        <v>62</v>
      </c>
      <c r="E219" s="25" t="s">
        <v>65</v>
      </c>
      <c r="H219" s="25" t="s">
        <v>65</v>
      </c>
      <c r="I219" s="27"/>
      <c r="J219" s="30"/>
      <c r="K219" s="22" t="s">
        <v>66</v>
      </c>
      <c r="L219" s="30"/>
      <c r="M219" s="86" t="s">
        <v>63</v>
      </c>
      <c r="N219" s="86" t="s">
        <v>66</v>
      </c>
      <c r="O219" s="30"/>
      <c r="P219" s="86" t="s">
        <v>66</v>
      </c>
      <c r="R219" s="108" t="s">
        <v>66</v>
      </c>
      <c r="S219" s="27"/>
      <c r="T219" s="30"/>
      <c r="U219" s="86" t="s">
        <v>66</v>
      </c>
      <c r="V219" s="30" t="s">
        <v>63</v>
      </c>
      <c r="W219" s="86" t="s">
        <v>63</v>
      </c>
      <c r="Y219" s="25" t="s">
        <v>63</v>
      </c>
      <c r="Z219" s="30"/>
      <c r="AA219" s="25" t="s">
        <v>66</v>
      </c>
      <c r="AB219" s="27"/>
      <c r="AC219" s="30"/>
    </row>
    <row r="220" spans="1:29" x14ac:dyDescent="0.2">
      <c r="A220">
        <v>30</v>
      </c>
      <c r="B220" t="s">
        <v>67</v>
      </c>
      <c r="E220" s="25" t="s">
        <v>62</v>
      </c>
      <c r="H220" s="25" t="s">
        <v>65</v>
      </c>
      <c r="I220" s="27" t="s">
        <v>71</v>
      </c>
      <c r="J220" s="30"/>
      <c r="K220" s="22" t="s">
        <v>62</v>
      </c>
      <c r="L220" s="30"/>
      <c r="M220" s="86" t="s">
        <v>63</v>
      </c>
      <c r="O220" s="30"/>
      <c r="P220" s="86" t="s">
        <v>66</v>
      </c>
      <c r="R220" s="108" t="s">
        <v>66</v>
      </c>
      <c r="S220" s="110" t="s">
        <v>63</v>
      </c>
      <c r="T220" s="30"/>
      <c r="U220" s="86" t="s">
        <v>66</v>
      </c>
      <c r="V220" s="88" t="s">
        <v>63</v>
      </c>
      <c r="W220" s="86" t="s">
        <v>63</v>
      </c>
      <c r="Y220" s="25" t="s">
        <v>63</v>
      </c>
      <c r="Z220" s="30"/>
      <c r="AA220" s="25" t="s">
        <v>63</v>
      </c>
      <c r="AB220" s="27"/>
      <c r="AC220" s="30"/>
    </row>
    <row r="221" spans="1:29" x14ac:dyDescent="0.2">
      <c r="A221">
        <v>30.5</v>
      </c>
      <c r="B221" t="s">
        <v>67</v>
      </c>
      <c r="E221" s="25" t="s">
        <v>65</v>
      </c>
      <c r="F221" t="s">
        <v>71</v>
      </c>
      <c r="H221" s="25" t="s">
        <v>66</v>
      </c>
      <c r="I221" s="27"/>
      <c r="J221" s="30"/>
      <c r="K221" s="22" t="s">
        <v>63</v>
      </c>
      <c r="L221" s="30" t="s">
        <v>66</v>
      </c>
      <c r="M221" s="85" t="s">
        <v>66</v>
      </c>
      <c r="O221" s="30"/>
      <c r="P221" s="86" t="s">
        <v>62</v>
      </c>
      <c r="R221" s="108" t="s">
        <v>66</v>
      </c>
      <c r="S221" s="27"/>
      <c r="T221" s="30"/>
      <c r="U221" s="86" t="s">
        <v>66</v>
      </c>
      <c r="V221" s="88" t="s">
        <v>63</v>
      </c>
      <c r="W221" s="86" t="s">
        <v>66</v>
      </c>
      <c r="Y221" s="25" t="s">
        <v>66</v>
      </c>
      <c r="Z221" s="30" t="s">
        <v>63</v>
      </c>
      <c r="AA221" s="25" t="s">
        <v>63</v>
      </c>
      <c r="AB221" s="27"/>
      <c r="AC221" s="30"/>
    </row>
    <row r="222" spans="1:29" x14ac:dyDescent="0.2">
      <c r="A222">
        <v>31</v>
      </c>
      <c r="B222" t="s">
        <v>67</v>
      </c>
      <c r="E222" s="25" t="s">
        <v>71</v>
      </c>
      <c r="F222" t="s">
        <v>65</v>
      </c>
      <c r="H222" s="25" t="s">
        <v>66</v>
      </c>
      <c r="I222" s="22" t="s">
        <v>71</v>
      </c>
      <c r="J222" s="30"/>
      <c r="K222" s="22" t="s">
        <v>66</v>
      </c>
      <c r="L222" s="30"/>
      <c r="M222" s="86" t="s">
        <v>63</v>
      </c>
      <c r="N222" s="86" t="s">
        <v>66</v>
      </c>
      <c r="O222" s="30"/>
      <c r="P222" s="86" t="s">
        <v>62</v>
      </c>
      <c r="R222" s="108" t="s">
        <v>66</v>
      </c>
      <c r="S222" s="27"/>
      <c r="T222" s="30"/>
      <c r="U222" s="86" t="s">
        <v>66</v>
      </c>
      <c r="V222" s="88" t="s">
        <v>63</v>
      </c>
      <c r="W222" s="86" t="s">
        <v>66</v>
      </c>
      <c r="X222" s="86" t="s">
        <v>63</v>
      </c>
      <c r="Y222" s="25" t="s">
        <v>66</v>
      </c>
      <c r="Z222" s="30"/>
      <c r="AA222" s="25" t="s">
        <v>63</v>
      </c>
      <c r="AB222" s="22" t="s">
        <v>101</v>
      </c>
      <c r="AC222" s="30"/>
    </row>
    <row r="223" spans="1:29" x14ac:dyDescent="0.2">
      <c r="A223">
        <v>31.5</v>
      </c>
      <c r="B223" t="s">
        <v>67</v>
      </c>
      <c r="E223" s="25" t="s">
        <v>66</v>
      </c>
      <c r="H223" s="25" t="s">
        <v>62</v>
      </c>
      <c r="I223" s="27"/>
      <c r="J223" s="30"/>
      <c r="K223" s="22" t="s">
        <v>66</v>
      </c>
      <c r="L223" s="30"/>
      <c r="M223" s="86" t="s">
        <v>63</v>
      </c>
      <c r="N223" s="86" t="s">
        <v>66</v>
      </c>
      <c r="O223" s="30"/>
      <c r="P223" s="86" t="s">
        <v>66</v>
      </c>
      <c r="Q223" s="86" t="s">
        <v>63</v>
      </c>
      <c r="R223" s="108" t="s">
        <v>66</v>
      </c>
      <c r="S223" s="85" t="s">
        <v>63</v>
      </c>
      <c r="T223" s="30"/>
      <c r="U223" s="86" t="s">
        <v>66</v>
      </c>
      <c r="V223" s="88" t="s">
        <v>63</v>
      </c>
      <c r="W223" s="86" t="s">
        <v>66</v>
      </c>
      <c r="X223" s="128" t="s">
        <v>63</v>
      </c>
      <c r="Y223" s="25" t="s">
        <v>62</v>
      </c>
      <c r="Z223" s="30"/>
      <c r="AA223" s="25" t="s">
        <v>63</v>
      </c>
      <c r="AB223" s="22" t="s">
        <v>101</v>
      </c>
      <c r="AC223" s="30"/>
    </row>
    <row r="224" spans="1:29" x14ac:dyDescent="0.2">
      <c r="A224">
        <v>32</v>
      </c>
      <c r="B224" t="s">
        <v>67</v>
      </c>
      <c r="C224" t="s">
        <v>100</v>
      </c>
      <c r="E224" s="25" t="s">
        <v>66</v>
      </c>
      <c r="H224" s="25" t="s">
        <v>66</v>
      </c>
      <c r="I224" s="27"/>
      <c r="J224" s="30"/>
      <c r="K224" s="22" t="s">
        <v>66</v>
      </c>
      <c r="L224" s="30"/>
      <c r="M224" s="86" t="s">
        <v>63</v>
      </c>
      <c r="N224" s="86" t="s">
        <v>66</v>
      </c>
      <c r="O224" s="30"/>
      <c r="P224" s="86" t="s">
        <v>66</v>
      </c>
      <c r="R224" s="108" t="s">
        <v>66</v>
      </c>
      <c r="S224" s="85" t="s">
        <v>63</v>
      </c>
      <c r="T224" s="30"/>
      <c r="U224" s="86" t="s">
        <v>66</v>
      </c>
      <c r="V224" s="88" t="s">
        <v>63</v>
      </c>
      <c r="W224" s="86" t="s">
        <v>66</v>
      </c>
      <c r="X224" s="86" t="s">
        <v>63</v>
      </c>
      <c r="Y224" s="25" t="s">
        <v>62</v>
      </c>
      <c r="Z224" s="30"/>
      <c r="AA224" s="25" t="s">
        <v>63</v>
      </c>
      <c r="AB224" s="22" t="s">
        <v>101</v>
      </c>
      <c r="AC224" s="30" t="s">
        <v>66</v>
      </c>
    </row>
    <row r="225" spans="1:29" x14ac:dyDescent="0.2">
      <c r="A225">
        <v>32.5</v>
      </c>
      <c r="B225" t="s">
        <v>67</v>
      </c>
      <c r="E225" s="25" t="s">
        <v>71</v>
      </c>
      <c r="F225" t="s">
        <v>65</v>
      </c>
      <c r="G225" t="s">
        <v>69</v>
      </c>
      <c r="H225" s="25" t="s">
        <v>65</v>
      </c>
      <c r="I225" s="22" t="s">
        <v>66</v>
      </c>
      <c r="J225" s="30"/>
      <c r="K225" s="22" t="s">
        <v>66</v>
      </c>
      <c r="L225" s="30"/>
      <c r="M225" s="86" t="s">
        <v>63</v>
      </c>
      <c r="N225" s="86" t="s">
        <v>66</v>
      </c>
      <c r="O225" s="30"/>
      <c r="P225" s="86" t="s">
        <v>66</v>
      </c>
      <c r="Q225" s="86" t="s">
        <v>63</v>
      </c>
      <c r="R225" s="108" t="s">
        <v>63</v>
      </c>
      <c r="S225" s="27"/>
      <c r="T225" s="30"/>
      <c r="U225" s="86" t="s">
        <v>66</v>
      </c>
      <c r="V225" s="88" t="s">
        <v>63</v>
      </c>
      <c r="W225" s="86" t="s">
        <v>66</v>
      </c>
      <c r="Y225" s="25" t="s">
        <v>63</v>
      </c>
      <c r="Z225" s="30"/>
      <c r="AA225" s="25" t="s">
        <v>63</v>
      </c>
      <c r="AB225" s="27"/>
      <c r="AC225" s="30"/>
    </row>
    <row r="226" spans="1:29" x14ac:dyDescent="0.2">
      <c r="A226">
        <v>33</v>
      </c>
      <c r="B226" t="s">
        <v>67</v>
      </c>
      <c r="C226" t="s">
        <v>99</v>
      </c>
      <c r="E226" s="25" t="s">
        <v>62</v>
      </c>
      <c r="H226" s="25" t="s">
        <v>66</v>
      </c>
      <c r="I226" s="27"/>
      <c r="J226" s="30"/>
      <c r="K226" s="22" t="s">
        <v>66</v>
      </c>
      <c r="L226" s="30"/>
      <c r="M226" s="86" t="s">
        <v>63</v>
      </c>
      <c r="N226" s="86" t="s">
        <v>66</v>
      </c>
      <c r="O226" s="30"/>
      <c r="P226" s="86" t="s">
        <v>62</v>
      </c>
      <c r="R226" s="108" t="s">
        <v>66</v>
      </c>
      <c r="S226" s="27"/>
      <c r="T226" s="30"/>
      <c r="U226" s="86" t="s">
        <v>66</v>
      </c>
      <c r="V226" s="88" t="s">
        <v>63</v>
      </c>
      <c r="W226" s="86" t="s">
        <v>66</v>
      </c>
      <c r="X226" s="86" t="s">
        <v>63</v>
      </c>
      <c r="Y226" s="25" t="s">
        <v>66</v>
      </c>
      <c r="Z226" s="30"/>
      <c r="AA226" s="25" t="s">
        <v>63</v>
      </c>
      <c r="AB226" s="22" t="s">
        <v>70</v>
      </c>
      <c r="AC226" s="30"/>
    </row>
    <row r="227" spans="1:29" x14ac:dyDescent="0.2">
      <c r="A227">
        <v>33.5</v>
      </c>
      <c r="B227" t="s">
        <v>63</v>
      </c>
      <c r="E227" s="25" t="s">
        <v>71</v>
      </c>
      <c r="F227" t="s">
        <v>66</v>
      </c>
      <c r="H227" s="25" t="s">
        <v>66</v>
      </c>
      <c r="I227" s="27"/>
      <c r="J227" s="30"/>
      <c r="K227" s="22" t="s">
        <v>66</v>
      </c>
      <c r="L227" s="30"/>
      <c r="M227" s="86" t="s">
        <v>63</v>
      </c>
      <c r="N227" s="86" t="s">
        <v>66</v>
      </c>
      <c r="O227" s="30"/>
      <c r="P227" s="86" t="s">
        <v>62</v>
      </c>
      <c r="R227" s="108" t="s">
        <v>66</v>
      </c>
      <c r="S227" s="85" t="s">
        <v>63</v>
      </c>
      <c r="T227" s="30"/>
      <c r="U227" s="86" t="s">
        <v>66</v>
      </c>
      <c r="V227" s="88" t="s">
        <v>63</v>
      </c>
      <c r="W227" s="86" t="s">
        <v>66</v>
      </c>
      <c r="Y227" s="25" t="s">
        <v>66</v>
      </c>
      <c r="Z227" s="30"/>
      <c r="AA227" s="25" t="s">
        <v>62</v>
      </c>
      <c r="AB227" s="27"/>
      <c r="AC227" s="30"/>
    </row>
    <row r="228" spans="1:29" x14ac:dyDescent="0.2">
      <c r="A228">
        <v>34</v>
      </c>
      <c r="B228" t="s">
        <v>63</v>
      </c>
      <c r="C228" t="s">
        <v>67</v>
      </c>
      <c r="E228" s="25" t="s">
        <v>66</v>
      </c>
      <c r="H228" s="25" t="s">
        <v>66</v>
      </c>
      <c r="I228" s="27"/>
      <c r="J228" s="30"/>
      <c r="K228" s="22" t="s">
        <v>66</v>
      </c>
      <c r="L228" s="30"/>
      <c r="M228" s="86" t="s">
        <v>63</v>
      </c>
      <c r="N228" s="86" t="s">
        <v>66</v>
      </c>
      <c r="O228" s="30"/>
      <c r="P228" s="86" t="s">
        <v>62</v>
      </c>
      <c r="R228" s="108" t="s">
        <v>66</v>
      </c>
      <c r="S228" s="27"/>
      <c r="T228" s="30"/>
      <c r="U228" s="86" t="s">
        <v>66</v>
      </c>
      <c r="V228" s="30"/>
      <c r="W228" s="86" t="s">
        <v>66</v>
      </c>
      <c r="Y228" s="25" t="s">
        <v>62</v>
      </c>
      <c r="Z228" s="30"/>
      <c r="AA228" s="25" t="s">
        <v>66</v>
      </c>
      <c r="AB228" s="27"/>
      <c r="AC228" s="30"/>
    </row>
    <row r="229" spans="1:29" x14ac:dyDescent="0.2">
      <c r="A229">
        <v>34.5</v>
      </c>
      <c r="B229" t="s">
        <v>63</v>
      </c>
      <c r="C229" t="s">
        <v>71</v>
      </c>
      <c r="E229" s="25" t="s">
        <v>71</v>
      </c>
      <c r="F229" s="22" t="s">
        <v>66</v>
      </c>
      <c r="H229" s="25" t="s">
        <v>62</v>
      </c>
      <c r="I229" s="27"/>
      <c r="J229" s="30"/>
      <c r="K229" s="22" t="s">
        <v>66</v>
      </c>
      <c r="L229" s="30"/>
      <c r="M229" s="86" t="s">
        <v>63</v>
      </c>
      <c r="N229" s="86" t="s">
        <v>66</v>
      </c>
      <c r="O229" s="30"/>
      <c r="P229" s="86" t="s">
        <v>66</v>
      </c>
      <c r="R229" s="108" t="s">
        <v>66</v>
      </c>
      <c r="S229" s="27"/>
      <c r="T229" s="30"/>
      <c r="U229" s="86" t="s">
        <v>63</v>
      </c>
      <c r="V229" s="30"/>
      <c r="W229" s="86" t="s">
        <v>63</v>
      </c>
      <c r="Y229" s="25" t="s">
        <v>66</v>
      </c>
      <c r="Z229" s="30"/>
      <c r="AA229" s="25" t="s">
        <v>66</v>
      </c>
      <c r="AB229" s="27"/>
      <c r="AC229" s="30"/>
    </row>
    <row r="230" spans="1:29" x14ac:dyDescent="0.2">
      <c r="A230">
        <v>35</v>
      </c>
      <c r="B230" t="s">
        <v>62</v>
      </c>
      <c r="E230" s="25" t="s">
        <v>71</v>
      </c>
      <c r="H230" s="25" t="s">
        <v>63</v>
      </c>
      <c r="I230" s="27"/>
      <c r="J230" s="30"/>
      <c r="K230" s="22" t="s">
        <v>66</v>
      </c>
      <c r="L230" s="30"/>
      <c r="M230" s="86" t="s">
        <v>63</v>
      </c>
      <c r="N230" s="86" t="s">
        <v>66</v>
      </c>
      <c r="O230" s="30"/>
      <c r="P230" s="86" t="s">
        <v>66</v>
      </c>
      <c r="R230" s="108" t="s">
        <v>62</v>
      </c>
      <c r="S230" s="27"/>
      <c r="T230" s="30"/>
      <c r="U230" s="86" t="s">
        <v>66</v>
      </c>
      <c r="V230" s="30" t="s">
        <v>63</v>
      </c>
      <c r="W230" s="86" t="s">
        <v>62</v>
      </c>
      <c r="Y230" s="25" t="s">
        <v>62</v>
      </c>
      <c r="Z230" s="30"/>
      <c r="AA230" s="25" t="s">
        <v>63</v>
      </c>
      <c r="AB230" s="27"/>
      <c r="AC230" s="30"/>
    </row>
    <row r="231" spans="1:29" x14ac:dyDescent="0.2">
      <c r="A231">
        <v>35.5</v>
      </c>
      <c r="B231" t="s">
        <v>62</v>
      </c>
      <c r="E231" s="25" t="s">
        <v>62</v>
      </c>
      <c r="H231" s="25" t="s">
        <v>63</v>
      </c>
      <c r="I231" s="27" t="s">
        <v>66</v>
      </c>
      <c r="J231" s="30"/>
      <c r="K231" s="22" t="s">
        <v>66</v>
      </c>
      <c r="L231" s="30"/>
      <c r="M231" s="86" t="s">
        <v>63</v>
      </c>
      <c r="O231" s="30"/>
      <c r="P231" s="86" t="s">
        <v>62</v>
      </c>
      <c r="R231" s="108" t="s">
        <v>66</v>
      </c>
      <c r="S231" s="110" t="s">
        <v>63</v>
      </c>
      <c r="T231" s="30"/>
      <c r="U231" s="86" t="s">
        <v>63</v>
      </c>
      <c r="V231" s="30"/>
      <c r="W231" s="86" t="s">
        <v>66</v>
      </c>
      <c r="Y231" s="25" t="s">
        <v>66</v>
      </c>
      <c r="Z231" s="30"/>
      <c r="AA231" s="25" t="s">
        <v>62</v>
      </c>
      <c r="AB231" s="27"/>
      <c r="AC231" s="30"/>
    </row>
    <row r="232" spans="1:29" x14ac:dyDescent="0.2">
      <c r="A232">
        <v>36</v>
      </c>
      <c r="B232" t="s">
        <v>71</v>
      </c>
      <c r="C232" t="s">
        <v>63</v>
      </c>
      <c r="E232" s="25" t="s">
        <v>63</v>
      </c>
      <c r="H232" s="25" t="s">
        <v>71</v>
      </c>
      <c r="I232" s="27"/>
      <c r="J232" s="30"/>
      <c r="K232" s="22" t="s">
        <v>66</v>
      </c>
      <c r="L232" s="30"/>
      <c r="M232" s="86" t="s">
        <v>63</v>
      </c>
      <c r="O232" s="30"/>
      <c r="P232" s="86" t="s">
        <v>62</v>
      </c>
      <c r="R232" s="108" t="s">
        <v>63</v>
      </c>
      <c r="S232" s="27"/>
      <c r="T232" s="30"/>
      <c r="U232" s="86" t="s">
        <v>62</v>
      </c>
      <c r="V232" s="30"/>
      <c r="W232" s="86" t="s">
        <v>63</v>
      </c>
      <c r="Y232" s="25" t="s">
        <v>62</v>
      </c>
      <c r="Z232" s="30"/>
      <c r="AA232" s="25" t="s">
        <v>63</v>
      </c>
      <c r="AB232" s="27"/>
      <c r="AC232" s="30"/>
    </row>
    <row r="233" spans="1:29" x14ac:dyDescent="0.2">
      <c r="A233">
        <v>36.5</v>
      </c>
      <c r="B233" t="s">
        <v>63</v>
      </c>
      <c r="E233" s="25" t="s">
        <v>63</v>
      </c>
      <c r="H233" s="25" t="s">
        <v>63</v>
      </c>
      <c r="I233" s="27"/>
      <c r="J233" s="30"/>
      <c r="K233" s="22" t="s">
        <v>66</v>
      </c>
      <c r="L233" s="30"/>
      <c r="M233" s="86" t="s">
        <v>63</v>
      </c>
      <c r="O233" s="30"/>
      <c r="P233" s="86" t="s">
        <v>62</v>
      </c>
      <c r="R233" s="108" t="s">
        <v>63</v>
      </c>
      <c r="S233" s="27"/>
      <c r="T233" s="30"/>
      <c r="U233" s="86" t="s">
        <v>66</v>
      </c>
      <c r="V233" s="30" t="s">
        <v>63</v>
      </c>
      <c r="W233" s="86" t="s">
        <v>66</v>
      </c>
      <c r="X233" s="86" t="s">
        <v>63</v>
      </c>
      <c r="Y233" s="25" t="s">
        <v>63</v>
      </c>
      <c r="Z233" s="30"/>
      <c r="AA233" s="25" t="s">
        <v>66</v>
      </c>
      <c r="AB233" s="27"/>
      <c r="AC233" s="30"/>
    </row>
    <row r="234" spans="1:29" x14ac:dyDescent="0.2">
      <c r="A234">
        <v>37</v>
      </c>
      <c r="B234" t="s">
        <v>62</v>
      </c>
      <c r="E234" s="25" t="s">
        <v>63</v>
      </c>
      <c r="H234" s="25" t="s">
        <v>62</v>
      </c>
      <c r="I234" s="27"/>
      <c r="J234" s="30"/>
      <c r="K234" s="22" t="s">
        <v>66</v>
      </c>
      <c r="L234" s="30"/>
      <c r="M234" s="86" t="s">
        <v>63</v>
      </c>
      <c r="O234" s="30"/>
      <c r="P234" s="86" t="s">
        <v>62</v>
      </c>
      <c r="R234" s="108" t="s">
        <v>63</v>
      </c>
      <c r="S234" s="27"/>
      <c r="T234" s="30"/>
      <c r="U234" s="86" t="s">
        <v>62</v>
      </c>
      <c r="V234" s="30"/>
      <c r="W234" s="86" t="s">
        <v>66</v>
      </c>
      <c r="Y234" s="25" t="s">
        <v>66</v>
      </c>
      <c r="Z234" s="30"/>
      <c r="AA234" s="25" t="s">
        <v>66</v>
      </c>
      <c r="AB234" s="27"/>
      <c r="AC234" s="30"/>
    </row>
    <row r="235" spans="1:29" x14ac:dyDescent="0.2">
      <c r="A235">
        <v>37.5</v>
      </c>
      <c r="B235" t="s">
        <v>63</v>
      </c>
      <c r="E235" s="25" t="s">
        <v>62</v>
      </c>
      <c r="H235" s="25" t="s">
        <v>62</v>
      </c>
      <c r="I235" s="27"/>
      <c r="J235" s="30"/>
      <c r="K235" s="22" t="s">
        <v>66</v>
      </c>
      <c r="L235" s="30" t="s">
        <v>71</v>
      </c>
      <c r="M235" s="86" t="s">
        <v>63</v>
      </c>
      <c r="O235" s="30"/>
      <c r="P235" s="86" t="s">
        <v>62</v>
      </c>
      <c r="R235" s="108" t="s">
        <v>62</v>
      </c>
      <c r="S235" s="27"/>
      <c r="T235" s="30"/>
      <c r="U235" s="86" t="s">
        <v>62</v>
      </c>
      <c r="V235" s="30"/>
      <c r="W235" s="86" t="s">
        <v>66</v>
      </c>
      <c r="Y235" s="25" t="s">
        <v>62</v>
      </c>
      <c r="Z235" s="30"/>
      <c r="AA235" s="25" t="s">
        <v>66</v>
      </c>
      <c r="AB235" s="22" t="s">
        <v>63</v>
      </c>
      <c r="AC235" s="30"/>
    </row>
    <row r="236" spans="1:29" x14ac:dyDescent="0.2">
      <c r="A236">
        <v>38</v>
      </c>
      <c r="B236" t="s">
        <v>62</v>
      </c>
      <c r="E236" s="25" t="s">
        <v>62</v>
      </c>
      <c r="H236" s="25" t="s">
        <v>62</v>
      </c>
      <c r="I236" s="27"/>
      <c r="J236" s="30"/>
      <c r="K236" s="22" t="s">
        <v>62</v>
      </c>
      <c r="L236" s="30"/>
      <c r="M236" s="85" t="s">
        <v>62</v>
      </c>
      <c r="O236" s="30"/>
      <c r="P236" s="86" t="s">
        <v>62</v>
      </c>
      <c r="R236" s="108" t="s">
        <v>63</v>
      </c>
      <c r="S236" s="27"/>
      <c r="T236" s="30"/>
      <c r="U236" s="86" t="s">
        <v>66</v>
      </c>
      <c r="V236" s="30"/>
      <c r="W236" s="86" t="s">
        <v>66</v>
      </c>
      <c r="Y236" s="25" t="s">
        <v>62</v>
      </c>
      <c r="Z236" s="30"/>
      <c r="AA236" s="25" t="s">
        <v>63</v>
      </c>
      <c r="AB236" s="27"/>
      <c r="AC236" s="30"/>
    </row>
    <row r="237" spans="1:29" x14ac:dyDescent="0.2">
      <c r="A237">
        <v>38.5</v>
      </c>
      <c r="B237" t="s">
        <v>62</v>
      </c>
      <c r="E237" s="25" t="s">
        <v>62</v>
      </c>
      <c r="H237" s="25" t="s">
        <v>63</v>
      </c>
      <c r="I237" s="27"/>
      <c r="J237" s="30"/>
      <c r="K237" s="22" t="s">
        <v>66</v>
      </c>
      <c r="L237" s="30" t="s">
        <v>63</v>
      </c>
      <c r="M237" s="86" t="s">
        <v>63</v>
      </c>
      <c r="O237" s="30"/>
      <c r="P237" s="86" t="s">
        <v>62</v>
      </c>
      <c r="R237" s="108" t="s">
        <v>62</v>
      </c>
      <c r="S237" s="27"/>
      <c r="T237" s="30"/>
      <c r="U237" s="86" t="s">
        <v>63</v>
      </c>
      <c r="V237" s="30"/>
      <c r="W237" s="86" t="s">
        <v>63</v>
      </c>
      <c r="Y237" s="25" t="s">
        <v>62</v>
      </c>
      <c r="Z237" s="30"/>
      <c r="AA237" s="25" t="s">
        <v>63</v>
      </c>
      <c r="AB237" s="27"/>
      <c r="AC237" s="30"/>
    </row>
    <row r="238" spans="1:29" x14ac:dyDescent="0.2">
      <c r="A238">
        <v>39</v>
      </c>
      <c r="B238" t="s">
        <v>63</v>
      </c>
      <c r="E238" s="25" t="s">
        <v>63</v>
      </c>
      <c r="H238" s="25" t="s">
        <v>63</v>
      </c>
      <c r="I238" s="27"/>
      <c r="J238" s="30"/>
      <c r="K238" s="22" t="s">
        <v>66</v>
      </c>
      <c r="L238" s="30"/>
      <c r="M238" s="86" t="s">
        <v>63</v>
      </c>
      <c r="O238" s="30"/>
      <c r="P238" s="86" t="s">
        <v>62</v>
      </c>
      <c r="R238" s="108" t="s">
        <v>63</v>
      </c>
      <c r="S238" s="27"/>
      <c r="T238" s="30"/>
      <c r="U238" s="86" t="s">
        <v>62</v>
      </c>
      <c r="V238" s="30"/>
      <c r="W238" s="86" t="s">
        <v>62</v>
      </c>
      <c r="Y238" s="25" t="s">
        <v>62</v>
      </c>
      <c r="Z238" s="30"/>
      <c r="AA238" s="25" t="s">
        <v>62</v>
      </c>
      <c r="AB238" s="27"/>
      <c r="AC238" s="30"/>
    </row>
    <row r="239" spans="1:29" x14ac:dyDescent="0.2">
      <c r="A239">
        <v>39.5</v>
      </c>
      <c r="B239" t="s">
        <v>62</v>
      </c>
      <c r="E239" s="25" t="s">
        <v>63</v>
      </c>
      <c r="H239" s="25" t="s">
        <v>62</v>
      </c>
      <c r="I239" s="27"/>
      <c r="J239" s="30"/>
      <c r="K239" s="22" t="s">
        <v>62</v>
      </c>
      <c r="L239" s="30"/>
      <c r="M239" s="85" t="s">
        <v>62</v>
      </c>
      <c r="O239" s="30"/>
      <c r="P239" s="86" t="s">
        <v>62</v>
      </c>
      <c r="R239" s="108" t="s">
        <v>63</v>
      </c>
      <c r="S239" s="27"/>
      <c r="T239" s="30"/>
      <c r="U239" s="86" t="s">
        <v>66</v>
      </c>
      <c r="V239" s="30"/>
      <c r="W239" s="86" t="s">
        <v>66</v>
      </c>
      <c r="X239" s="128" t="s">
        <v>63</v>
      </c>
      <c r="Y239" s="25" t="s">
        <v>62</v>
      </c>
      <c r="Z239" s="30"/>
      <c r="AA239" s="25" t="s">
        <v>63</v>
      </c>
      <c r="AB239" s="22" t="s">
        <v>66</v>
      </c>
      <c r="AC239" s="30"/>
    </row>
    <row r="240" spans="1:29" x14ac:dyDescent="0.2">
      <c r="A240">
        <v>40</v>
      </c>
      <c r="B240" t="s">
        <v>63</v>
      </c>
      <c r="E240" s="25" t="s">
        <v>62</v>
      </c>
      <c r="H240" s="25" t="s">
        <v>62</v>
      </c>
      <c r="I240" s="27"/>
      <c r="J240" s="30"/>
      <c r="K240" s="22" t="s">
        <v>66</v>
      </c>
      <c r="L240" s="30"/>
      <c r="M240" s="86" t="s">
        <v>63</v>
      </c>
      <c r="O240" s="30"/>
      <c r="P240" s="86" t="s">
        <v>62</v>
      </c>
      <c r="R240" s="108" t="s">
        <v>63</v>
      </c>
      <c r="S240" s="27"/>
      <c r="T240" s="30"/>
      <c r="U240" s="86" t="s">
        <v>66</v>
      </c>
      <c r="V240" s="30"/>
      <c r="W240" s="86" t="s">
        <v>66</v>
      </c>
      <c r="X240" s="128" t="s">
        <v>63</v>
      </c>
      <c r="Y240" s="25" t="s">
        <v>66</v>
      </c>
      <c r="Z240" s="30"/>
      <c r="AA240" s="25" t="s">
        <v>63</v>
      </c>
      <c r="AB240" s="27"/>
      <c r="AC240" s="30"/>
    </row>
    <row r="241" spans="1:29" x14ac:dyDescent="0.2">
      <c r="A241">
        <v>40.5</v>
      </c>
      <c r="B241" t="s">
        <v>63</v>
      </c>
      <c r="C241" t="s">
        <v>71</v>
      </c>
      <c r="E241" s="25" t="s">
        <v>71</v>
      </c>
      <c r="H241" s="25" t="s">
        <v>62</v>
      </c>
      <c r="I241" s="27"/>
      <c r="J241" s="30"/>
      <c r="K241" s="22" t="s">
        <v>71</v>
      </c>
      <c r="L241" s="30"/>
      <c r="M241" s="85" t="s">
        <v>62</v>
      </c>
      <c r="O241" s="30"/>
      <c r="P241" s="86" t="s">
        <v>66</v>
      </c>
      <c r="R241" s="108" t="s">
        <v>66</v>
      </c>
      <c r="S241" s="110" t="s">
        <v>63</v>
      </c>
      <c r="T241" s="30"/>
      <c r="U241" s="86" t="s">
        <v>66</v>
      </c>
      <c r="V241" s="88" t="s">
        <v>63</v>
      </c>
      <c r="W241" s="86" t="s">
        <v>66</v>
      </c>
      <c r="X241" s="86" t="s">
        <v>63</v>
      </c>
      <c r="Y241" s="25" t="s">
        <v>62</v>
      </c>
      <c r="Z241" s="30"/>
      <c r="AA241" s="25" t="s">
        <v>63</v>
      </c>
      <c r="AB241" s="22" t="s">
        <v>66</v>
      </c>
      <c r="AC241" s="30"/>
    </row>
    <row r="242" spans="1:29" x14ac:dyDescent="0.2">
      <c r="A242">
        <v>41</v>
      </c>
      <c r="B242" t="s">
        <v>62</v>
      </c>
      <c r="E242" s="25" t="s">
        <v>71</v>
      </c>
      <c r="F242" t="s">
        <v>66</v>
      </c>
      <c r="H242" s="25" t="s">
        <v>65</v>
      </c>
      <c r="I242" s="22" t="s">
        <v>66</v>
      </c>
      <c r="J242" s="30"/>
      <c r="K242" s="22" t="s">
        <v>66</v>
      </c>
      <c r="L242" s="49" t="s">
        <v>63</v>
      </c>
      <c r="M242" s="86" t="s">
        <v>63</v>
      </c>
      <c r="N242" s="86" t="s">
        <v>66</v>
      </c>
      <c r="O242" s="30"/>
      <c r="P242" s="86" t="s">
        <v>66</v>
      </c>
      <c r="R242" s="108" t="s">
        <v>66</v>
      </c>
      <c r="S242" s="27"/>
      <c r="T242" s="30"/>
      <c r="U242" s="86" t="s">
        <v>66</v>
      </c>
      <c r="V242" s="30"/>
      <c r="W242" s="86" t="s">
        <v>66</v>
      </c>
      <c r="Y242" s="25" t="s">
        <v>66</v>
      </c>
      <c r="Z242" s="30"/>
      <c r="AA242" s="25" t="s">
        <v>66</v>
      </c>
      <c r="AB242" s="27"/>
      <c r="AC242" s="30"/>
    </row>
    <row r="243" spans="1:29" x14ac:dyDescent="0.2">
      <c r="A243">
        <v>41.5</v>
      </c>
      <c r="B243" t="s">
        <v>71</v>
      </c>
      <c r="E243" s="25" t="s">
        <v>65</v>
      </c>
      <c r="F243" t="s">
        <v>66</v>
      </c>
      <c r="H243" s="25" t="s">
        <v>66</v>
      </c>
      <c r="I243" s="27"/>
      <c r="J243" s="30"/>
      <c r="K243" s="22" t="s">
        <v>63</v>
      </c>
      <c r="L243" s="30"/>
      <c r="M243" s="85" t="s">
        <v>66</v>
      </c>
      <c r="O243" s="30"/>
      <c r="P243" s="86" t="s">
        <v>66</v>
      </c>
      <c r="R243" s="108" t="s">
        <v>66</v>
      </c>
      <c r="S243" s="110" t="s">
        <v>63</v>
      </c>
      <c r="T243" s="30"/>
      <c r="U243" s="86" t="s">
        <v>66</v>
      </c>
      <c r="V243" s="88" t="s">
        <v>63</v>
      </c>
      <c r="W243" s="86" t="s">
        <v>66</v>
      </c>
      <c r="X243" s="86" t="s">
        <v>63</v>
      </c>
      <c r="Y243" s="25" t="s">
        <v>62</v>
      </c>
      <c r="Z243" s="30"/>
      <c r="AA243" s="25" t="s">
        <v>63</v>
      </c>
      <c r="AB243" s="27"/>
      <c r="AC243" s="30"/>
    </row>
    <row r="244" spans="1:29" x14ac:dyDescent="0.2">
      <c r="A244">
        <v>42</v>
      </c>
      <c r="B244" t="s">
        <v>63</v>
      </c>
      <c r="C244" t="s">
        <v>100</v>
      </c>
      <c r="E244" s="25" t="s">
        <v>62</v>
      </c>
      <c r="H244" s="25" t="s">
        <v>66</v>
      </c>
      <c r="I244" s="27"/>
      <c r="J244" s="30"/>
      <c r="K244" s="22" t="s">
        <v>63</v>
      </c>
      <c r="L244" s="30"/>
      <c r="M244" s="85" t="s">
        <v>66</v>
      </c>
      <c r="O244" s="30"/>
      <c r="P244" s="86" t="s">
        <v>66</v>
      </c>
      <c r="R244" s="108" t="s">
        <v>66</v>
      </c>
      <c r="S244" s="110" t="s">
        <v>63</v>
      </c>
      <c r="T244" s="30"/>
      <c r="U244" s="86" t="s">
        <v>66</v>
      </c>
      <c r="V244" s="30" t="s">
        <v>63</v>
      </c>
      <c r="W244" s="86" t="s">
        <v>66</v>
      </c>
      <c r="Y244" s="25" t="s">
        <v>66</v>
      </c>
      <c r="Z244" s="30"/>
      <c r="AA244" s="25" t="s">
        <v>66</v>
      </c>
      <c r="AB244" s="27"/>
      <c r="AC244" s="30"/>
    </row>
    <row r="245" spans="1:29" x14ac:dyDescent="0.2">
      <c r="A245">
        <v>42.5</v>
      </c>
      <c r="B245" t="s">
        <v>62</v>
      </c>
      <c r="E245" s="25" t="s">
        <v>66</v>
      </c>
      <c r="H245" s="25" t="s">
        <v>66</v>
      </c>
      <c r="I245" s="27"/>
      <c r="J245" s="30"/>
      <c r="K245" s="22" t="s">
        <v>62</v>
      </c>
      <c r="L245" s="30"/>
      <c r="M245" s="85" t="s">
        <v>66</v>
      </c>
      <c r="O245" s="30"/>
      <c r="P245" s="86" t="s">
        <v>66</v>
      </c>
      <c r="R245" s="108" t="s">
        <v>66</v>
      </c>
      <c r="S245" s="27"/>
      <c r="T245" s="30"/>
      <c r="U245" s="86" t="s">
        <v>66</v>
      </c>
      <c r="V245" s="30" t="s">
        <v>63</v>
      </c>
      <c r="W245" s="86" t="s">
        <v>66</v>
      </c>
      <c r="Y245" s="25" t="s">
        <v>66</v>
      </c>
      <c r="Z245" s="30"/>
      <c r="AA245" s="25" t="s">
        <v>66</v>
      </c>
      <c r="AB245" s="27"/>
      <c r="AC245" s="30"/>
    </row>
    <row r="246" spans="1:29" x14ac:dyDescent="0.2">
      <c r="A246">
        <v>43</v>
      </c>
      <c r="B246" t="s">
        <v>66</v>
      </c>
      <c r="E246" s="25" t="s">
        <v>65</v>
      </c>
      <c r="F246" t="s">
        <v>66</v>
      </c>
      <c r="H246" s="25" t="s">
        <v>67</v>
      </c>
      <c r="I246" s="22" t="s">
        <v>66</v>
      </c>
      <c r="J246" s="30"/>
      <c r="K246" s="22" t="s">
        <v>62</v>
      </c>
      <c r="L246" s="30"/>
      <c r="M246" s="85" t="s">
        <v>66</v>
      </c>
      <c r="O246" s="30"/>
      <c r="P246" s="86" t="s">
        <v>66</v>
      </c>
      <c r="R246" s="108" t="s">
        <v>66</v>
      </c>
      <c r="S246" s="27"/>
      <c r="T246" s="30"/>
      <c r="U246" s="86" t="s">
        <v>66</v>
      </c>
      <c r="V246" s="30" t="s">
        <v>63</v>
      </c>
      <c r="W246" s="86" t="s">
        <v>62</v>
      </c>
      <c r="Y246" s="25" t="s">
        <v>63</v>
      </c>
      <c r="Z246" s="30"/>
      <c r="AA246" s="25" t="s">
        <v>63</v>
      </c>
      <c r="AB246" s="27"/>
      <c r="AC246" s="30"/>
    </row>
    <row r="247" spans="1:29" x14ac:dyDescent="0.2">
      <c r="A247">
        <v>43.5</v>
      </c>
      <c r="B247" t="s">
        <v>67</v>
      </c>
      <c r="C247" t="s">
        <v>63</v>
      </c>
      <c r="E247" s="25" t="s">
        <v>66</v>
      </c>
      <c r="H247" s="25" t="s">
        <v>66</v>
      </c>
      <c r="I247" s="27"/>
      <c r="J247" s="30"/>
      <c r="K247" s="22" t="s">
        <v>63</v>
      </c>
      <c r="L247" s="30"/>
      <c r="M247" s="86" t="s">
        <v>63</v>
      </c>
      <c r="N247" s="36" t="s">
        <v>66</v>
      </c>
      <c r="O247" s="30"/>
      <c r="P247" s="86" t="s">
        <v>66</v>
      </c>
      <c r="R247" s="108" t="s">
        <v>66</v>
      </c>
      <c r="S247" s="27"/>
      <c r="T247" s="30"/>
      <c r="U247" s="86" t="s">
        <v>66</v>
      </c>
      <c r="V247" s="30" t="s">
        <v>63</v>
      </c>
      <c r="W247" s="86" t="s">
        <v>66</v>
      </c>
      <c r="Y247" s="25" t="s">
        <v>66</v>
      </c>
      <c r="Z247" s="30"/>
      <c r="AA247" s="25" t="s">
        <v>63</v>
      </c>
      <c r="AB247" s="27"/>
      <c r="AC247" s="30"/>
    </row>
    <row r="248" spans="1:29" x14ac:dyDescent="0.2">
      <c r="A248">
        <v>44</v>
      </c>
      <c r="B248" t="s">
        <v>100</v>
      </c>
      <c r="E248" s="25" t="s">
        <v>66</v>
      </c>
      <c r="H248" s="25" t="s">
        <v>66</v>
      </c>
      <c r="I248" s="27"/>
      <c r="J248" s="30"/>
      <c r="K248" s="22" t="s">
        <v>70</v>
      </c>
      <c r="L248" s="30"/>
      <c r="M248" s="86" t="s">
        <v>63</v>
      </c>
      <c r="N248" s="36" t="s">
        <v>66</v>
      </c>
      <c r="O248" s="30"/>
      <c r="P248" s="86" t="s">
        <v>66</v>
      </c>
      <c r="R248" s="108" t="s">
        <v>66</v>
      </c>
      <c r="S248" s="27"/>
      <c r="T248" s="30"/>
      <c r="U248" s="86" t="s">
        <v>66</v>
      </c>
      <c r="V248" s="30"/>
      <c r="W248" s="86" t="s">
        <v>66</v>
      </c>
      <c r="Y248" s="25" t="s">
        <v>62</v>
      </c>
      <c r="Z248" s="30"/>
      <c r="AA248" s="25" t="s">
        <v>62</v>
      </c>
      <c r="AB248" s="27"/>
      <c r="AC248" s="30"/>
    </row>
    <row r="249" spans="1:29" x14ac:dyDescent="0.2">
      <c r="A249">
        <v>44.5</v>
      </c>
      <c r="B249" t="s">
        <v>100</v>
      </c>
      <c r="E249" s="25" t="s">
        <v>66</v>
      </c>
      <c r="H249" s="25" t="s">
        <v>66</v>
      </c>
      <c r="I249" s="27"/>
      <c r="J249" s="30"/>
      <c r="K249" s="22" t="s">
        <v>70</v>
      </c>
      <c r="L249" s="30" t="s">
        <v>63</v>
      </c>
      <c r="M249" s="85" t="s">
        <v>66</v>
      </c>
      <c r="O249" s="30"/>
      <c r="P249" s="86" t="s">
        <v>66</v>
      </c>
      <c r="R249" s="108" t="s">
        <v>62</v>
      </c>
      <c r="S249" s="27"/>
      <c r="T249" s="30"/>
      <c r="U249" s="86" t="s">
        <v>66</v>
      </c>
      <c r="V249" s="30"/>
      <c r="W249" s="86" t="s">
        <v>66</v>
      </c>
      <c r="Y249" s="25" t="s">
        <v>66</v>
      </c>
      <c r="Z249" s="30"/>
      <c r="AA249" s="25" t="s">
        <v>62</v>
      </c>
      <c r="AB249" s="27"/>
      <c r="AC249" s="30"/>
    </row>
    <row r="250" spans="1:29" x14ac:dyDescent="0.2">
      <c r="A250">
        <v>45</v>
      </c>
      <c r="B250" t="s">
        <v>100</v>
      </c>
      <c r="E250" s="25" t="s">
        <v>66</v>
      </c>
      <c r="H250" s="25" t="s">
        <v>66</v>
      </c>
      <c r="I250" s="27"/>
      <c r="J250" s="30"/>
      <c r="K250" s="22" t="s">
        <v>63</v>
      </c>
      <c r="L250" s="30" t="s">
        <v>68</v>
      </c>
      <c r="M250" s="85" t="s">
        <v>66</v>
      </c>
      <c r="O250" s="30"/>
      <c r="P250" s="86" t="s">
        <v>66</v>
      </c>
      <c r="R250" s="108" t="s">
        <v>66</v>
      </c>
      <c r="S250" s="27"/>
      <c r="T250" s="30"/>
      <c r="U250" s="86" t="s">
        <v>63</v>
      </c>
      <c r="V250" s="30"/>
      <c r="W250" s="86" t="s">
        <v>66</v>
      </c>
      <c r="X250" s="128" t="s">
        <v>63</v>
      </c>
      <c r="Y250" s="25" t="s">
        <v>66</v>
      </c>
      <c r="Z250" s="30" t="s">
        <v>63</v>
      </c>
      <c r="AA250" s="25" t="s">
        <v>63</v>
      </c>
      <c r="AB250" s="22" t="s">
        <v>66</v>
      </c>
      <c r="AC250" s="30"/>
    </row>
    <row r="251" spans="1:29" x14ac:dyDescent="0.2">
      <c r="A251">
        <v>45.5</v>
      </c>
      <c r="B251" t="s">
        <v>67</v>
      </c>
      <c r="C251" t="s">
        <v>100</v>
      </c>
      <c r="E251" s="25" t="s">
        <v>66</v>
      </c>
      <c r="F251" s="22" t="s">
        <v>71</v>
      </c>
      <c r="H251" s="25" t="s">
        <v>66</v>
      </c>
      <c r="I251" s="27"/>
      <c r="J251" s="30"/>
      <c r="K251" s="22" t="s">
        <v>66</v>
      </c>
      <c r="L251" s="30"/>
      <c r="M251" s="85" t="s">
        <v>66</v>
      </c>
      <c r="O251" s="30"/>
      <c r="P251" s="86" t="s">
        <v>66</v>
      </c>
      <c r="R251" s="108" t="s">
        <v>66</v>
      </c>
      <c r="S251" s="27"/>
      <c r="T251" s="30"/>
      <c r="U251" s="86" t="s">
        <v>66</v>
      </c>
      <c r="V251" s="30" t="s">
        <v>63</v>
      </c>
      <c r="W251" s="86" t="s">
        <v>63</v>
      </c>
      <c r="Y251" s="25" t="s">
        <v>66</v>
      </c>
      <c r="Z251" s="30"/>
      <c r="AA251" s="25" t="s">
        <v>63</v>
      </c>
      <c r="AB251" s="22" t="s">
        <v>66</v>
      </c>
      <c r="AC251" s="30" t="s">
        <v>101</v>
      </c>
    </row>
    <row r="252" spans="1:29" x14ac:dyDescent="0.2">
      <c r="A252">
        <v>46</v>
      </c>
      <c r="B252" t="s">
        <v>100</v>
      </c>
      <c r="E252" s="25" t="s">
        <v>66</v>
      </c>
      <c r="H252" s="25" t="s">
        <v>66</v>
      </c>
      <c r="I252" s="27"/>
      <c r="J252" s="30"/>
      <c r="K252" s="22" t="s">
        <v>66</v>
      </c>
      <c r="L252" s="30"/>
      <c r="M252" s="86" t="s">
        <v>63</v>
      </c>
      <c r="N252" s="36" t="s">
        <v>66</v>
      </c>
      <c r="O252" s="30"/>
      <c r="P252" s="86" t="s">
        <v>66</v>
      </c>
      <c r="R252" s="108" t="s">
        <v>66</v>
      </c>
      <c r="S252" s="85" t="s">
        <v>63</v>
      </c>
      <c r="T252" s="30"/>
      <c r="U252" s="86" t="s">
        <v>66</v>
      </c>
      <c r="V252" s="30" t="s">
        <v>63</v>
      </c>
      <c r="W252" s="86" t="s">
        <v>66</v>
      </c>
      <c r="Y252" s="25" t="s">
        <v>66</v>
      </c>
      <c r="Z252" s="30"/>
      <c r="AA252" s="25" t="s">
        <v>63</v>
      </c>
      <c r="AB252" s="22" t="s">
        <v>101</v>
      </c>
      <c r="AC252" s="30"/>
    </row>
    <row r="253" spans="1:29" x14ac:dyDescent="0.2">
      <c r="A253">
        <v>46.5</v>
      </c>
      <c r="B253" t="s">
        <v>100</v>
      </c>
      <c r="E253" s="25" t="s">
        <v>71</v>
      </c>
      <c r="F253" t="s">
        <v>66</v>
      </c>
      <c r="H253" s="25" t="s">
        <v>66</v>
      </c>
      <c r="I253" s="27"/>
      <c r="J253" s="30"/>
      <c r="K253" s="22" t="s">
        <v>66</v>
      </c>
      <c r="L253" s="30"/>
      <c r="M253" s="85" t="s">
        <v>66</v>
      </c>
      <c r="O253" s="30"/>
      <c r="P253" s="86" t="s">
        <v>66</v>
      </c>
      <c r="R253" s="108" t="s">
        <v>66</v>
      </c>
      <c r="S253" s="27"/>
      <c r="T253" s="30"/>
      <c r="U253" s="86" t="s">
        <v>66</v>
      </c>
      <c r="V253" s="30" t="s">
        <v>63</v>
      </c>
      <c r="W253" s="86" t="s">
        <v>63</v>
      </c>
      <c r="Y253" s="25" t="s">
        <v>63</v>
      </c>
      <c r="Z253" s="30"/>
      <c r="AA253" s="25" t="s">
        <v>63</v>
      </c>
      <c r="AB253" s="27"/>
      <c r="AC253" s="30"/>
    </row>
    <row r="254" spans="1:29" x14ac:dyDescent="0.2">
      <c r="A254">
        <v>47</v>
      </c>
      <c r="B254" t="s">
        <v>67</v>
      </c>
      <c r="C254" t="s">
        <v>100</v>
      </c>
      <c r="E254" s="25" t="s">
        <v>71</v>
      </c>
      <c r="H254" s="25" t="s">
        <v>67</v>
      </c>
      <c r="I254" s="27"/>
      <c r="J254" s="30"/>
      <c r="K254" s="22" t="s">
        <v>66</v>
      </c>
      <c r="L254" s="30"/>
      <c r="M254" s="85" t="s">
        <v>66</v>
      </c>
      <c r="N254" s="36" t="s">
        <v>68</v>
      </c>
      <c r="O254" s="30"/>
      <c r="P254" s="86" t="s">
        <v>66</v>
      </c>
      <c r="R254" s="108" t="s">
        <v>66</v>
      </c>
      <c r="S254" s="85" t="s">
        <v>63</v>
      </c>
      <c r="T254" s="30"/>
      <c r="U254" s="86" t="s">
        <v>66</v>
      </c>
      <c r="V254" s="30" t="s">
        <v>63</v>
      </c>
      <c r="W254" s="86" t="s">
        <v>66</v>
      </c>
      <c r="Y254" s="25" t="s">
        <v>66</v>
      </c>
      <c r="Z254" s="30"/>
      <c r="AA254" s="25" t="s">
        <v>62</v>
      </c>
      <c r="AB254" s="27"/>
      <c r="AC254" s="30"/>
    </row>
    <row r="255" spans="1:29" x14ac:dyDescent="0.2">
      <c r="A255">
        <v>47.5</v>
      </c>
      <c r="B255" t="s">
        <v>67</v>
      </c>
      <c r="E255" s="25" t="s">
        <v>65</v>
      </c>
      <c r="H255" s="25" t="s">
        <v>69</v>
      </c>
      <c r="I255" s="27" t="s">
        <v>65</v>
      </c>
      <c r="J255" s="30"/>
      <c r="K255" s="22" t="s">
        <v>66</v>
      </c>
      <c r="L255" s="30"/>
      <c r="M255" s="85" t="s">
        <v>66</v>
      </c>
      <c r="O255" s="30"/>
      <c r="P255" s="86" t="s">
        <v>66</v>
      </c>
      <c r="R255" s="108" t="s">
        <v>62</v>
      </c>
      <c r="S255" s="27"/>
      <c r="T255" s="30"/>
      <c r="U255" s="86" t="s">
        <v>66</v>
      </c>
      <c r="V255" s="30" t="s">
        <v>63</v>
      </c>
      <c r="W255" s="86" t="s">
        <v>66</v>
      </c>
      <c r="X255" s="86" t="s">
        <v>63</v>
      </c>
      <c r="Y255" s="25" t="s">
        <v>66</v>
      </c>
      <c r="Z255" s="30"/>
      <c r="AA255" s="25" t="s">
        <v>101</v>
      </c>
      <c r="AB255" s="27"/>
      <c r="AC255" s="30"/>
    </row>
    <row r="256" spans="1:29" x14ac:dyDescent="0.2">
      <c r="A256">
        <v>48</v>
      </c>
      <c r="B256" t="s">
        <v>67</v>
      </c>
      <c r="E256" s="25" t="s">
        <v>66</v>
      </c>
      <c r="H256" s="25" t="s">
        <v>66</v>
      </c>
      <c r="I256" s="27"/>
      <c r="J256" s="30"/>
      <c r="K256" s="22" t="s">
        <v>66</v>
      </c>
      <c r="L256" s="30"/>
      <c r="M256" s="85" t="s">
        <v>66</v>
      </c>
      <c r="O256" s="30"/>
      <c r="P256" s="86" t="s">
        <v>66</v>
      </c>
      <c r="R256" s="108" t="s">
        <v>66</v>
      </c>
      <c r="S256" s="110" t="s">
        <v>63</v>
      </c>
      <c r="T256" s="30"/>
      <c r="U256" s="86" t="s">
        <v>66</v>
      </c>
      <c r="V256" s="30"/>
      <c r="W256" s="86" t="s">
        <v>66</v>
      </c>
      <c r="Y256" s="25" t="s">
        <v>66</v>
      </c>
      <c r="Z256" s="30"/>
      <c r="AA256" s="25" t="s">
        <v>63</v>
      </c>
      <c r="AB256" s="27"/>
      <c r="AC256" s="30"/>
    </row>
    <row r="257" spans="1:29" x14ac:dyDescent="0.2">
      <c r="A257">
        <v>48.5</v>
      </c>
      <c r="B257" t="s">
        <v>67</v>
      </c>
      <c r="E257" s="25" t="s">
        <v>66</v>
      </c>
      <c r="F257" t="s">
        <v>68</v>
      </c>
      <c r="H257" s="25" t="s">
        <v>66</v>
      </c>
      <c r="I257" s="27"/>
      <c r="J257" s="30"/>
      <c r="K257" s="22" t="s">
        <v>66</v>
      </c>
      <c r="L257" s="30"/>
      <c r="M257" s="85" t="s">
        <v>66</v>
      </c>
      <c r="O257" s="30"/>
      <c r="P257" s="86" t="s">
        <v>66</v>
      </c>
      <c r="R257" s="108" t="s">
        <v>66</v>
      </c>
      <c r="S257" s="110" t="s">
        <v>63</v>
      </c>
      <c r="T257" s="30"/>
      <c r="U257" s="86" t="s">
        <v>66</v>
      </c>
      <c r="V257" s="88" t="s">
        <v>63</v>
      </c>
      <c r="W257" s="86" t="s">
        <v>66</v>
      </c>
      <c r="Y257" s="25" t="s">
        <v>66</v>
      </c>
      <c r="Z257" s="30"/>
      <c r="AA257" s="25" t="s">
        <v>63</v>
      </c>
      <c r="AB257" s="22" t="s">
        <v>101</v>
      </c>
      <c r="AC257" s="30"/>
    </row>
    <row r="258" spans="1:29" x14ac:dyDescent="0.2">
      <c r="A258">
        <v>49</v>
      </c>
      <c r="B258" t="s">
        <v>67</v>
      </c>
      <c r="C258" t="s">
        <v>100</v>
      </c>
      <c r="E258" s="25" t="s">
        <v>66</v>
      </c>
      <c r="F258" s="22" t="s">
        <v>65</v>
      </c>
      <c r="H258" s="25" t="s">
        <v>66</v>
      </c>
      <c r="I258" s="27"/>
      <c r="J258" s="30"/>
      <c r="K258" s="22" t="s">
        <v>66</v>
      </c>
      <c r="L258" s="30"/>
      <c r="M258" s="85" t="s">
        <v>66</v>
      </c>
      <c r="O258" s="30"/>
      <c r="P258" s="86" t="s">
        <v>66</v>
      </c>
      <c r="R258" s="108" t="s">
        <v>66</v>
      </c>
      <c r="S258" s="27"/>
      <c r="T258" s="30"/>
      <c r="U258" s="86" t="s">
        <v>66</v>
      </c>
      <c r="V258" s="88" t="s">
        <v>63</v>
      </c>
      <c r="W258" s="86" t="s">
        <v>66</v>
      </c>
      <c r="Y258" s="25" t="s">
        <v>66</v>
      </c>
      <c r="Z258" s="30"/>
      <c r="AA258" s="25" t="s">
        <v>101</v>
      </c>
      <c r="AB258" s="27"/>
      <c r="AC258" s="30"/>
    </row>
    <row r="259" spans="1:29" x14ac:dyDescent="0.2">
      <c r="A259">
        <v>49.5</v>
      </c>
      <c r="B259" t="s">
        <v>67</v>
      </c>
      <c r="E259" s="25" t="s">
        <v>62</v>
      </c>
      <c r="H259" s="25" t="s">
        <v>66</v>
      </c>
      <c r="I259" s="27"/>
      <c r="J259" s="30"/>
      <c r="K259" s="22" t="s">
        <v>66</v>
      </c>
      <c r="L259" s="30"/>
      <c r="M259" s="86" t="s">
        <v>63</v>
      </c>
      <c r="N259" s="36" t="s">
        <v>66</v>
      </c>
      <c r="O259" s="30"/>
      <c r="P259" s="86" t="s">
        <v>62</v>
      </c>
      <c r="R259" s="108" t="s">
        <v>66</v>
      </c>
      <c r="S259" s="27"/>
      <c r="T259" s="30"/>
      <c r="U259" s="86" t="s">
        <v>66</v>
      </c>
      <c r="V259" s="30"/>
      <c r="W259" s="86" t="s">
        <v>66</v>
      </c>
      <c r="Y259" s="25" t="s">
        <v>66</v>
      </c>
      <c r="Z259" s="30"/>
      <c r="AA259" s="25" t="s">
        <v>62</v>
      </c>
      <c r="AB259" s="27"/>
      <c r="AC259" s="30"/>
    </row>
    <row r="260" spans="1:29" x14ac:dyDescent="0.2">
      <c r="A260">
        <v>50</v>
      </c>
      <c r="B260" t="s">
        <v>67</v>
      </c>
      <c r="E260" s="25" t="s">
        <v>66</v>
      </c>
      <c r="H260" s="25" t="s">
        <v>66</v>
      </c>
      <c r="I260" s="27"/>
      <c r="J260" s="30"/>
      <c r="K260" s="22" t="s">
        <v>66</v>
      </c>
      <c r="L260" s="30"/>
      <c r="M260" s="86" t="s">
        <v>63</v>
      </c>
      <c r="N260" s="36" t="s">
        <v>66</v>
      </c>
      <c r="O260" s="30"/>
      <c r="P260" s="86" t="s">
        <v>66</v>
      </c>
      <c r="R260" s="108" t="s">
        <v>62</v>
      </c>
      <c r="S260" s="27"/>
      <c r="T260" s="30"/>
      <c r="U260" s="86" t="s">
        <v>66</v>
      </c>
      <c r="V260" s="30" t="s">
        <v>63</v>
      </c>
      <c r="W260" s="86" t="s">
        <v>66</v>
      </c>
      <c r="X260" s="86" t="s">
        <v>63</v>
      </c>
      <c r="Y260" s="25" t="s">
        <v>62</v>
      </c>
      <c r="Z260" s="30"/>
      <c r="AA260" s="25" t="s">
        <v>63</v>
      </c>
      <c r="AB260" s="27"/>
      <c r="AC260" s="30"/>
    </row>
    <row r="261" spans="1:29" x14ac:dyDescent="0.2">
      <c r="A261">
        <v>50.5</v>
      </c>
      <c r="B261" t="s">
        <v>67</v>
      </c>
      <c r="E261" s="25" t="s">
        <v>66</v>
      </c>
      <c r="H261" s="25" t="s">
        <v>66</v>
      </c>
      <c r="I261" s="27"/>
      <c r="J261" s="30"/>
      <c r="K261" s="22" t="s">
        <v>66</v>
      </c>
      <c r="L261" s="30"/>
      <c r="M261" s="86" t="s">
        <v>63</v>
      </c>
      <c r="N261" s="36" t="s">
        <v>66</v>
      </c>
      <c r="O261" s="30"/>
      <c r="P261" s="86" t="s">
        <v>66</v>
      </c>
      <c r="R261" s="108" t="s">
        <v>66</v>
      </c>
      <c r="S261" s="85" t="s">
        <v>63</v>
      </c>
      <c r="T261" s="30"/>
      <c r="U261" s="86" t="s">
        <v>63</v>
      </c>
      <c r="V261" s="30"/>
      <c r="W261" s="86" t="s">
        <v>66</v>
      </c>
      <c r="Y261" s="25" t="s">
        <v>66</v>
      </c>
      <c r="Z261" s="30"/>
      <c r="AA261" s="25" t="s">
        <v>63</v>
      </c>
      <c r="AB261" s="22" t="s">
        <v>66</v>
      </c>
      <c r="AC261" s="30"/>
    </row>
    <row r="262" spans="1:29" x14ac:dyDescent="0.2">
      <c r="A262">
        <v>51</v>
      </c>
      <c r="B262" t="s">
        <v>101</v>
      </c>
      <c r="C262" t="s">
        <v>67</v>
      </c>
      <c r="E262" s="25" t="s">
        <v>66</v>
      </c>
      <c r="H262" s="25" t="s">
        <v>66</v>
      </c>
      <c r="I262" s="27"/>
      <c r="J262" s="30"/>
      <c r="K262" s="22" t="s">
        <v>66</v>
      </c>
      <c r="L262" s="30"/>
      <c r="M262" s="85" t="s">
        <v>66</v>
      </c>
      <c r="O262" s="30"/>
      <c r="P262" s="86" t="s">
        <v>66</v>
      </c>
      <c r="R262" s="108" t="s">
        <v>63</v>
      </c>
      <c r="S262" s="110"/>
      <c r="T262" s="30"/>
      <c r="U262" s="86" t="s">
        <v>66</v>
      </c>
      <c r="V262" s="30" t="s">
        <v>63</v>
      </c>
      <c r="W262" s="86" t="s">
        <v>66</v>
      </c>
      <c r="X262" s="86" t="s">
        <v>63</v>
      </c>
      <c r="Y262" s="25" t="s">
        <v>66</v>
      </c>
      <c r="Z262" s="30" t="s">
        <v>101</v>
      </c>
      <c r="AA262" s="25" t="s">
        <v>66</v>
      </c>
      <c r="AB262" s="27"/>
      <c r="AC262" s="30"/>
    </row>
    <row r="263" spans="1:29" x14ac:dyDescent="0.2">
      <c r="A263">
        <v>51.5</v>
      </c>
      <c r="B263" t="s">
        <v>67</v>
      </c>
      <c r="E263" s="25" t="s">
        <v>62</v>
      </c>
      <c r="H263" s="25" t="s">
        <v>62</v>
      </c>
      <c r="I263" s="27"/>
      <c r="J263" s="30"/>
      <c r="K263" s="22" t="s">
        <v>66</v>
      </c>
      <c r="L263" s="30"/>
      <c r="M263" s="85" t="s">
        <v>66</v>
      </c>
      <c r="O263" s="30"/>
      <c r="P263" s="86" t="s">
        <v>66</v>
      </c>
      <c r="R263" s="108" t="s">
        <v>66</v>
      </c>
      <c r="S263" s="110" t="s">
        <v>63</v>
      </c>
      <c r="T263" s="30"/>
      <c r="U263" s="86" t="s">
        <v>63</v>
      </c>
      <c r="V263" s="30"/>
      <c r="W263" s="86" t="s">
        <v>66</v>
      </c>
      <c r="Y263" s="25" t="s">
        <v>101</v>
      </c>
      <c r="Z263" s="30"/>
      <c r="AA263" s="25" t="s">
        <v>62</v>
      </c>
      <c r="AB263" s="27"/>
      <c r="AC263" s="30"/>
    </row>
    <row r="264" spans="1:29" x14ac:dyDescent="0.2">
      <c r="A264">
        <v>52</v>
      </c>
      <c r="B264" t="s">
        <v>67</v>
      </c>
      <c r="C264" t="s">
        <v>100</v>
      </c>
      <c r="E264" s="25" t="s">
        <v>66</v>
      </c>
      <c r="H264" s="25" t="s">
        <v>66</v>
      </c>
      <c r="I264" s="27"/>
      <c r="J264" s="30"/>
      <c r="K264" s="22" t="s">
        <v>66</v>
      </c>
      <c r="L264" s="30"/>
      <c r="M264" s="86" t="s">
        <v>63</v>
      </c>
      <c r="N264" s="36" t="s">
        <v>66</v>
      </c>
      <c r="O264" s="30"/>
      <c r="P264" s="86" t="s">
        <v>66</v>
      </c>
      <c r="R264" s="108" t="s">
        <v>66</v>
      </c>
      <c r="S264" s="27"/>
      <c r="T264" s="30"/>
      <c r="U264" s="86" t="s">
        <v>66</v>
      </c>
      <c r="V264" s="30" t="s">
        <v>63</v>
      </c>
      <c r="W264" s="86" t="s">
        <v>66</v>
      </c>
      <c r="Y264" s="25" t="s">
        <v>62</v>
      </c>
      <c r="Z264" s="30"/>
      <c r="AA264" s="25" t="s">
        <v>66</v>
      </c>
      <c r="AB264" s="27"/>
      <c r="AC264" s="30"/>
    </row>
    <row r="265" spans="1:29" x14ac:dyDescent="0.2">
      <c r="A265">
        <v>52.5</v>
      </c>
      <c r="B265" t="s">
        <v>67</v>
      </c>
      <c r="C265" t="s">
        <v>71</v>
      </c>
      <c r="E265" s="25" t="s">
        <v>66</v>
      </c>
      <c r="H265" s="25" t="s">
        <v>66</v>
      </c>
      <c r="I265" s="27"/>
      <c r="J265" s="30"/>
      <c r="K265" s="22" t="s">
        <v>66</v>
      </c>
      <c r="L265" s="30"/>
      <c r="M265" s="86" t="s">
        <v>63</v>
      </c>
      <c r="N265" s="36" t="s">
        <v>66</v>
      </c>
      <c r="O265" s="30"/>
      <c r="P265" s="86" t="s">
        <v>66</v>
      </c>
      <c r="R265" s="108" t="s">
        <v>66</v>
      </c>
      <c r="S265" s="27"/>
      <c r="T265" s="30"/>
      <c r="U265" s="86" t="s">
        <v>66</v>
      </c>
      <c r="V265" s="30" t="s">
        <v>63</v>
      </c>
      <c r="W265" s="86" t="s">
        <v>66</v>
      </c>
      <c r="Y265" s="25" t="s">
        <v>66</v>
      </c>
      <c r="Z265" s="30"/>
      <c r="AA265" s="25" t="s">
        <v>66</v>
      </c>
      <c r="AB265" s="27"/>
      <c r="AC265" s="30"/>
    </row>
    <row r="266" spans="1:29" x14ac:dyDescent="0.2">
      <c r="A266">
        <v>53</v>
      </c>
      <c r="B266" t="s">
        <v>67</v>
      </c>
      <c r="C266" t="s">
        <v>71</v>
      </c>
      <c r="E266" s="25" t="s">
        <v>66</v>
      </c>
      <c r="H266" s="25" t="s">
        <v>66</v>
      </c>
      <c r="I266" s="27"/>
      <c r="J266" s="30"/>
      <c r="K266" s="22" t="s">
        <v>66</v>
      </c>
      <c r="L266" s="30"/>
      <c r="M266" s="85" t="s">
        <v>66</v>
      </c>
      <c r="O266" s="30"/>
      <c r="P266" s="86" t="s">
        <v>66</v>
      </c>
      <c r="R266" s="108" t="s">
        <v>66</v>
      </c>
      <c r="S266" s="27"/>
      <c r="T266" s="30"/>
      <c r="U266" s="86" t="s">
        <v>66</v>
      </c>
      <c r="V266" s="30" t="s">
        <v>63</v>
      </c>
      <c r="W266" s="86" t="s">
        <v>66</v>
      </c>
      <c r="Y266" s="25" t="s">
        <v>66</v>
      </c>
      <c r="Z266" s="30"/>
      <c r="AA266" s="25" t="s">
        <v>101</v>
      </c>
      <c r="AB266" s="27"/>
      <c r="AC266" s="30"/>
    </row>
    <row r="267" spans="1:29" x14ac:dyDescent="0.2">
      <c r="A267">
        <v>53.5</v>
      </c>
      <c r="B267" t="s">
        <v>67</v>
      </c>
      <c r="E267" s="25" t="s">
        <v>62</v>
      </c>
      <c r="H267" s="25" t="s">
        <v>66</v>
      </c>
      <c r="I267" s="27"/>
      <c r="J267" s="30"/>
      <c r="K267" s="22" t="s">
        <v>66</v>
      </c>
      <c r="L267" s="30"/>
      <c r="M267" s="86" t="s">
        <v>63</v>
      </c>
      <c r="O267" s="30"/>
      <c r="P267" s="86" t="s">
        <v>66</v>
      </c>
      <c r="R267" s="108" t="s">
        <v>66</v>
      </c>
      <c r="S267" s="27"/>
      <c r="T267" s="30"/>
      <c r="U267" s="86" t="s">
        <v>66</v>
      </c>
      <c r="V267" s="30" t="s">
        <v>63</v>
      </c>
      <c r="W267" s="86" t="s">
        <v>62</v>
      </c>
      <c r="Y267" s="25" t="s">
        <v>66</v>
      </c>
      <c r="Z267" s="30"/>
      <c r="AA267" s="25" t="s">
        <v>101</v>
      </c>
      <c r="AB267" s="27"/>
      <c r="AC267" s="30"/>
    </row>
    <row r="268" spans="1:29" x14ac:dyDescent="0.2">
      <c r="A268">
        <v>54</v>
      </c>
      <c r="B268" t="s">
        <v>67</v>
      </c>
      <c r="C268" t="s">
        <v>100</v>
      </c>
      <c r="E268" s="25" t="s">
        <v>66</v>
      </c>
      <c r="H268" s="25" t="s">
        <v>66</v>
      </c>
      <c r="I268" s="27"/>
      <c r="J268" s="30"/>
      <c r="K268" s="22" t="s">
        <v>66</v>
      </c>
      <c r="L268" s="30"/>
      <c r="M268" s="86" t="s">
        <v>63</v>
      </c>
      <c r="N268" s="36" t="s">
        <v>66</v>
      </c>
      <c r="O268" s="30"/>
      <c r="P268" s="86" t="s">
        <v>66</v>
      </c>
      <c r="R268" s="108" t="s">
        <v>66</v>
      </c>
      <c r="S268" s="27"/>
      <c r="T268" s="30"/>
      <c r="U268" s="86" t="s">
        <v>66</v>
      </c>
      <c r="V268" s="30" t="s">
        <v>63</v>
      </c>
      <c r="W268" s="86" t="s">
        <v>68</v>
      </c>
      <c r="X268" s="86" t="s">
        <v>63</v>
      </c>
      <c r="Y268" s="25" t="s">
        <v>62</v>
      </c>
      <c r="Z268" s="30"/>
      <c r="AA268" s="25" t="s">
        <v>66</v>
      </c>
      <c r="AB268" s="27"/>
      <c r="AC268" s="30"/>
    </row>
    <row r="269" spans="1:29" x14ac:dyDescent="0.2">
      <c r="A269">
        <v>54.5</v>
      </c>
      <c r="B269" t="s">
        <v>67</v>
      </c>
      <c r="E269" s="25" t="s">
        <v>66</v>
      </c>
      <c r="H269" s="25" t="s">
        <v>62</v>
      </c>
      <c r="I269" s="27"/>
      <c r="J269" s="30"/>
      <c r="K269" s="22" t="s">
        <v>66</v>
      </c>
      <c r="L269" s="30"/>
      <c r="M269" s="86" t="s">
        <v>63</v>
      </c>
      <c r="N269" s="36" t="s">
        <v>66</v>
      </c>
      <c r="O269" s="30"/>
      <c r="P269" s="86" t="s">
        <v>66</v>
      </c>
      <c r="R269" s="108" t="s">
        <v>66</v>
      </c>
      <c r="S269" s="85" t="s">
        <v>63</v>
      </c>
      <c r="T269" s="30"/>
      <c r="U269" s="86" t="s">
        <v>63</v>
      </c>
      <c r="V269" s="30"/>
      <c r="W269" s="86" t="s">
        <v>66</v>
      </c>
      <c r="Y269" s="25" t="s">
        <v>62</v>
      </c>
      <c r="Z269" s="30"/>
      <c r="AA269" s="25" t="s">
        <v>63</v>
      </c>
      <c r="AB269" s="22" t="s">
        <v>66</v>
      </c>
      <c r="AC269" s="30"/>
    </row>
    <row r="270" spans="1:29" x14ac:dyDescent="0.2">
      <c r="A270">
        <v>55</v>
      </c>
      <c r="B270" t="s">
        <v>67</v>
      </c>
      <c r="E270" s="25" t="s">
        <v>66</v>
      </c>
      <c r="H270" s="25" t="s">
        <v>66</v>
      </c>
      <c r="I270" s="27"/>
      <c r="J270" s="30"/>
      <c r="K270" s="22" t="s">
        <v>66</v>
      </c>
      <c r="L270" s="30" t="s">
        <v>63</v>
      </c>
      <c r="M270" s="86" t="s">
        <v>63</v>
      </c>
      <c r="N270" s="86" t="s">
        <v>66</v>
      </c>
      <c r="O270" s="30"/>
      <c r="P270" s="86" t="s">
        <v>66</v>
      </c>
      <c r="R270" s="108" t="s">
        <v>66</v>
      </c>
      <c r="S270" s="27"/>
      <c r="T270" s="30"/>
      <c r="U270" s="86" t="s">
        <v>63</v>
      </c>
      <c r="V270" s="30"/>
      <c r="W270" s="86" t="s">
        <v>66</v>
      </c>
      <c r="X270" s="128" t="s">
        <v>63</v>
      </c>
      <c r="Y270" s="25" t="s">
        <v>62</v>
      </c>
      <c r="Z270" s="30"/>
      <c r="AA270" s="25" t="s">
        <v>63</v>
      </c>
      <c r="AB270" s="27"/>
      <c r="AC270" s="30"/>
    </row>
    <row r="271" spans="1:29" x14ac:dyDescent="0.2">
      <c r="A271">
        <v>55.5</v>
      </c>
      <c r="B271" t="s">
        <v>67</v>
      </c>
      <c r="C271" t="s">
        <v>100</v>
      </c>
      <c r="E271" s="25" t="s">
        <v>66</v>
      </c>
      <c r="H271" s="25" t="s">
        <v>66</v>
      </c>
      <c r="I271" s="27"/>
      <c r="J271" s="30"/>
      <c r="K271" s="22" t="s">
        <v>66</v>
      </c>
      <c r="L271" s="30" t="s">
        <v>63</v>
      </c>
      <c r="M271" s="86" t="s">
        <v>63</v>
      </c>
      <c r="N271" s="86" t="s">
        <v>66</v>
      </c>
      <c r="O271" s="30"/>
      <c r="P271" s="86" t="s">
        <v>66</v>
      </c>
      <c r="R271" s="108" t="s">
        <v>66</v>
      </c>
      <c r="S271" s="27"/>
      <c r="T271" s="30"/>
      <c r="U271" s="86" t="s">
        <v>66</v>
      </c>
      <c r="V271" s="30" t="s">
        <v>63</v>
      </c>
      <c r="W271" s="86" t="s">
        <v>66</v>
      </c>
      <c r="X271" s="86" t="s">
        <v>63</v>
      </c>
      <c r="Y271" s="25" t="s">
        <v>62</v>
      </c>
      <c r="Z271" s="30"/>
      <c r="AA271" s="25" t="s">
        <v>63</v>
      </c>
      <c r="AB271" s="27"/>
      <c r="AC271" s="30"/>
    </row>
    <row r="272" spans="1:29" x14ac:dyDescent="0.2">
      <c r="A272">
        <v>56</v>
      </c>
      <c r="B272" t="s">
        <v>67</v>
      </c>
      <c r="C272" t="s">
        <v>100</v>
      </c>
      <c r="E272" s="25" t="s">
        <v>71</v>
      </c>
      <c r="F272" s="22" t="s">
        <v>66</v>
      </c>
      <c r="H272" s="25" t="s">
        <v>66</v>
      </c>
      <c r="I272" s="27"/>
      <c r="J272" s="30"/>
      <c r="K272" s="22" t="s">
        <v>66</v>
      </c>
      <c r="L272" s="30" t="s">
        <v>63</v>
      </c>
      <c r="M272" s="85" t="s">
        <v>66</v>
      </c>
      <c r="O272" s="30"/>
      <c r="P272" s="86" t="s">
        <v>66</v>
      </c>
      <c r="R272" s="108" t="s">
        <v>66</v>
      </c>
      <c r="S272" s="27"/>
      <c r="T272" s="30"/>
      <c r="U272" s="86" t="s">
        <v>66</v>
      </c>
      <c r="V272" s="30" t="s">
        <v>63</v>
      </c>
      <c r="W272" s="86" t="s">
        <v>62</v>
      </c>
      <c r="Y272" s="25" t="s">
        <v>101</v>
      </c>
      <c r="Z272" s="30"/>
      <c r="AA272" s="25" t="s">
        <v>63</v>
      </c>
      <c r="AB272" s="22" t="s">
        <v>101</v>
      </c>
      <c r="AC272" s="30"/>
    </row>
    <row r="273" spans="1:29" x14ac:dyDescent="0.2">
      <c r="A273">
        <v>56.5</v>
      </c>
      <c r="B273" t="s">
        <v>100</v>
      </c>
      <c r="E273" s="25" t="s">
        <v>66</v>
      </c>
      <c r="H273" s="25" t="s">
        <v>66</v>
      </c>
      <c r="I273" s="27"/>
      <c r="J273" s="30"/>
      <c r="K273" s="22" t="s">
        <v>66</v>
      </c>
      <c r="L273" s="30"/>
      <c r="M273" s="85" t="s">
        <v>66</v>
      </c>
      <c r="O273" s="30"/>
      <c r="P273" s="86" t="s">
        <v>66</v>
      </c>
      <c r="R273" s="108" t="s">
        <v>62</v>
      </c>
      <c r="S273" s="27"/>
      <c r="T273" s="30"/>
      <c r="U273" s="86" t="s">
        <v>66</v>
      </c>
      <c r="V273" s="30" t="s">
        <v>63</v>
      </c>
      <c r="W273" s="86" t="s">
        <v>66</v>
      </c>
      <c r="Y273" s="25" t="s">
        <v>68</v>
      </c>
      <c r="Z273" s="30"/>
      <c r="AA273" s="25" t="s">
        <v>66</v>
      </c>
      <c r="AB273" s="27"/>
      <c r="AC273" s="30"/>
    </row>
    <row r="274" spans="1:29" x14ac:dyDescent="0.2">
      <c r="A274">
        <v>57</v>
      </c>
      <c r="B274" t="s">
        <v>100</v>
      </c>
      <c r="E274" s="25" t="s">
        <v>66</v>
      </c>
      <c r="H274" s="25" t="s">
        <v>66</v>
      </c>
      <c r="I274" s="27"/>
      <c r="J274" s="30"/>
      <c r="K274" s="22" t="s">
        <v>62</v>
      </c>
      <c r="L274" s="30"/>
      <c r="M274" s="85" t="s">
        <v>66</v>
      </c>
      <c r="O274" s="30"/>
      <c r="P274" s="86" t="s">
        <v>66</v>
      </c>
      <c r="R274" s="108" t="s">
        <v>66</v>
      </c>
      <c r="S274" s="110" t="s">
        <v>63</v>
      </c>
      <c r="T274" s="30"/>
      <c r="U274" s="86" t="s">
        <v>66</v>
      </c>
      <c r="V274" s="30" t="s">
        <v>63</v>
      </c>
      <c r="W274" s="86" t="s">
        <v>66</v>
      </c>
      <c r="Y274" s="25" t="s">
        <v>66</v>
      </c>
      <c r="Z274" s="30" t="s">
        <v>63</v>
      </c>
      <c r="AA274" s="25" t="s">
        <v>63</v>
      </c>
      <c r="AB274" s="22" t="s">
        <v>66</v>
      </c>
      <c r="AC274" s="30"/>
    </row>
    <row r="275" spans="1:29" x14ac:dyDescent="0.2">
      <c r="A275">
        <v>57.5</v>
      </c>
      <c r="B275" t="s">
        <v>100</v>
      </c>
      <c r="E275" s="25" t="s">
        <v>71</v>
      </c>
      <c r="F275" t="s">
        <v>66</v>
      </c>
      <c r="G275" t="s">
        <v>68</v>
      </c>
      <c r="H275" s="25" t="s">
        <v>66</v>
      </c>
      <c r="I275" s="27"/>
      <c r="J275" s="30"/>
      <c r="K275" s="22" t="s">
        <v>66</v>
      </c>
      <c r="L275" s="30"/>
      <c r="M275" s="86" t="s">
        <v>63</v>
      </c>
      <c r="N275" s="36" t="s">
        <v>66</v>
      </c>
      <c r="O275" s="30"/>
      <c r="P275" s="86" t="s">
        <v>66</v>
      </c>
      <c r="R275" s="108" t="s">
        <v>66</v>
      </c>
      <c r="S275" s="27"/>
      <c r="T275" s="30"/>
      <c r="U275" s="86" t="s">
        <v>66</v>
      </c>
      <c r="V275" s="30" t="s">
        <v>63</v>
      </c>
      <c r="W275" s="86" t="s">
        <v>66</v>
      </c>
      <c r="Y275" s="25" t="s">
        <v>68</v>
      </c>
      <c r="Z275" s="30" t="s">
        <v>101</v>
      </c>
      <c r="AA275" s="25" t="s">
        <v>66</v>
      </c>
      <c r="AB275" s="27"/>
      <c r="AC275" s="30"/>
    </row>
    <row r="276" spans="1:29" x14ac:dyDescent="0.2">
      <c r="A276">
        <v>58</v>
      </c>
      <c r="B276" t="s">
        <v>100</v>
      </c>
      <c r="E276" s="25" t="s">
        <v>66</v>
      </c>
      <c r="H276" s="25" t="s">
        <v>66</v>
      </c>
      <c r="I276" s="27" t="s">
        <v>63</v>
      </c>
      <c r="J276" s="30"/>
      <c r="K276" s="22" t="s">
        <v>66</v>
      </c>
      <c r="L276" s="30"/>
      <c r="M276" s="86" t="s">
        <v>63</v>
      </c>
      <c r="N276" s="86" t="s">
        <v>66</v>
      </c>
      <c r="O276" s="30"/>
      <c r="P276" s="86" t="s">
        <v>66</v>
      </c>
      <c r="R276" s="108" t="s">
        <v>66</v>
      </c>
      <c r="S276" s="85" t="s">
        <v>63</v>
      </c>
      <c r="T276" s="30"/>
      <c r="U276" s="86" t="s">
        <v>66</v>
      </c>
      <c r="V276" s="30" t="s">
        <v>63</v>
      </c>
      <c r="W276" s="86" t="s">
        <v>63</v>
      </c>
      <c r="Y276" s="25" t="s">
        <v>68</v>
      </c>
      <c r="Z276" s="30"/>
      <c r="AA276" s="25" t="s">
        <v>62</v>
      </c>
      <c r="AB276" s="27"/>
      <c r="AC276" s="30"/>
    </row>
    <row r="277" spans="1:29" x14ac:dyDescent="0.2">
      <c r="A277">
        <v>58.5</v>
      </c>
      <c r="B277" t="s">
        <v>100</v>
      </c>
      <c r="E277" s="25" t="s">
        <v>66</v>
      </c>
      <c r="H277" s="25" t="s">
        <v>66</v>
      </c>
      <c r="I277" s="27"/>
      <c r="J277" s="30"/>
      <c r="K277" s="22" t="s">
        <v>66</v>
      </c>
      <c r="L277" s="30"/>
      <c r="M277" s="85" t="s">
        <v>66</v>
      </c>
      <c r="O277" s="30"/>
      <c r="P277" s="86" t="s">
        <v>66</v>
      </c>
      <c r="R277" s="108" t="s">
        <v>62</v>
      </c>
      <c r="S277" s="27"/>
      <c r="T277" s="30"/>
      <c r="U277" s="86" t="s">
        <v>66</v>
      </c>
      <c r="V277" s="30"/>
      <c r="W277" s="86" t="s">
        <v>66</v>
      </c>
      <c r="Y277" s="25" t="s">
        <v>66</v>
      </c>
      <c r="Z277" s="30" t="s">
        <v>63</v>
      </c>
      <c r="AA277" s="25" t="s">
        <v>66</v>
      </c>
      <c r="AB277" s="27"/>
      <c r="AC277" s="30"/>
    </row>
    <row r="278" spans="1:29" x14ac:dyDescent="0.2">
      <c r="A278">
        <v>59</v>
      </c>
      <c r="B278" t="s">
        <v>100</v>
      </c>
      <c r="E278" s="25" t="s">
        <v>66</v>
      </c>
      <c r="H278" s="25" t="s">
        <v>66</v>
      </c>
      <c r="I278" s="27"/>
      <c r="J278" s="30"/>
      <c r="K278" s="22" t="s">
        <v>66</v>
      </c>
      <c r="L278" s="30"/>
      <c r="M278" s="85" t="s">
        <v>66</v>
      </c>
      <c r="O278" s="30"/>
      <c r="P278" s="86" t="s">
        <v>66</v>
      </c>
      <c r="R278" s="108" t="s">
        <v>66</v>
      </c>
      <c r="S278" s="27"/>
      <c r="T278" s="30"/>
      <c r="U278" s="86" t="s">
        <v>66</v>
      </c>
      <c r="V278" s="30"/>
      <c r="W278" s="86" t="s">
        <v>66</v>
      </c>
      <c r="Y278" s="25" t="s">
        <v>66</v>
      </c>
      <c r="Z278" s="30"/>
      <c r="AA278" s="25" t="s">
        <v>62</v>
      </c>
      <c r="AB278" s="27"/>
      <c r="AC278" s="30"/>
    </row>
    <row r="279" spans="1:29" x14ac:dyDescent="0.2">
      <c r="A279">
        <v>59.5</v>
      </c>
      <c r="B279" t="s">
        <v>100</v>
      </c>
      <c r="E279" s="25" t="s">
        <v>66</v>
      </c>
      <c r="F279" t="s">
        <v>71</v>
      </c>
      <c r="H279" s="25" t="s">
        <v>66</v>
      </c>
      <c r="I279" s="27"/>
      <c r="J279" s="30"/>
      <c r="K279" s="22" t="s">
        <v>62</v>
      </c>
      <c r="L279" s="30"/>
      <c r="M279" s="85" t="s">
        <v>66</v>
      </c>
      <c r="O279" s="30"/>
      <c r="P279" s="86" t="s">
        <v>66</v>
      </c>
      <c r="R279" s="108" t="s">
        <v>66</v>
      </c>
      <c r="S279" s="27"/>
      <c r="T279" s="30"/>
      <c r="U279" s="86" t="s">
        <v>66</v>
      </c>
      <c r="V279" s="30" t="s">
        <v>63</v>
      </c>
      <c r="W279" s="86" t="s">
        <v>66</v>
      </c>
      <c r="Y279" s="25" t="s">
        <v>66</v>
      </c>
      <c r="Z279" s="30"/>
      <c r="AA279" s="25" t="s">
        <v>66</v>
      </c>
      <c r="AB279" s="27"/>
      <c r="AC279" s="30"/>
    </row>
    <row r="280" spans="1:29" x14ac:dyDescent="0.2">
      <c r="A280">
        <v>60</v>
      </c>
      <c r="B280" t="s">
        <v>63</v>
      </c>
      <c r="E280" s="25" t="s">
        <v>66</v>
      </c>
      <c r="H280" s="25" t="s">
        <v>66</v>
      </c>
      <c r="I280" s="27" t="s">
        <v>63</v>
      </c>
      <c r="J280" s="30"/>
      <c r="K280" s="22" t="s">
        <v>66</v>
      </c>
      <c r="L280" s="49" t="s">
        <v>63</v>
      </c>
      <c r="M280" s="86" t="s">
        <v>63</v>
      </c>
      <c r="O280" s="30"/>
      <c r="P280" s="86" t="s">
        <v>62</v>
      </c>
      <c r="R280" s="108" t="s">
        <v>62</v>
      </c>
      <c r="S280" s="27"/>
      <c r="T280" s="30"/>
      <c r="U280" s="86" t="s">
        <v>63</v>
      </c>
      <c r="V280" s="30"/>
      <c r="W280" s="86" t="s">
        <v>66</v>
      </c>
      <c r="Y280" s="25" t="s">
        <v>62</v>
      </c>
      <c r="Z280" s="30"/>
      <c r="AA280" s="25" t="s">
        <v>62</v>
      </c>
      <c r="AB280" s="27"/>
      <c r="AC280" s="30"/>
    </row>
    <row r="281" spans="1:29" x14ac:dyDescent="0.2">
      <c r="B281">
        <v>242</v>
      </c>
      <c r="C281">
        <v>101</v>
      </c>
      <c r="D281">
        <v>12</v>
      </c>
      <c r="E281" s="27"/>
      <c r="H281" s="25"/>
      <c r="I281" s="27"/>
      <c r="J281" s="30"/>
      <c r="L281" s="30"/>
      <c r="O281" s="30"/>
      <c r="R281" s="25"/>
      <c r="S281" s="27"/>
      <c r="T281" s="30"/>
      <c r="V281" s="30"/>
      <c r="Y281" s="25"/>
      <c r="Z281" s="30"/>
      <c r="AA281" s="25"/>
      <c r="AB281" s="27"/>
      <c r="AC281" s="30"/>
    </row>
    <row r="282" spans="1:29" x14ac:dyDescent="0.2">
      <c r="H282" s="25"/>
      <c r="I282" s="27"/>
      <c r="J282" s="30"/>
      <c r="L282" s="30"/>
      <c r="O282" s="30"/>
      <c r="R282" s="25"/>
      <c r="S282" s="27"/>
      <c r="T282" s="30"/>
      <c r="V282" s="30"/>
      <c r="Y282" s="25"/>
      <c r="Z282" s="30"/>
      <c r="AA282" s="25"/>
      <c r="AB282" s="27"/>
      <c r="AC282" s="30"/>
    </row>
    <row r="283" spans="1:29" x14ac:dyDescent="0.2">
      <c r="A283" s="15" t="s">
        <v>72</v>
      </c>
      <c r="B283" s="15">
        <v>2007</v>
      </c>
      <c r="C283" s="15"/>
      <c r="D283" s="15"/>
      <c r="E283" s="15">
        <v>2008</v>
      </c>
      <c r="F283" s="16"/>
      <c r="G283" s="16"/>
      <c r="H283" s="15">
        <v>2009</v>
      </c>
      <c r="I283" s="16"/>
      <c r="J283" s="32"/>
      <c r="K283" s="28">
        <v>2010</v>
      </c>
      <c r="L283" s="32"/>
      <c r="M283" s="15">
        <v>2011</v>
      </c>
      <c r="N283" s="16"/>
      <c r="O283" s="32"/>
      <c r="P283" s="28">
        <v>2012</v>
      </c>
      <c r="Q283" s="16"/>
      <c r="R283" s="28">
        <v>2013</v>
      </c>
      <c r="S283" s="16"/>
      <c r="T283" s="32"/>
      <c r="U283" s="28">
        <v>2014</v>
      </c>
      <c r="V283" s="32"/>
      <c r="W283" s="28">
        <v>2015</v>
      </c>
      <c r="X283" s="16"/>
      <c r="Y283" s="28">
        <v>2016</v>
      </c>
      <c r="Z283" s="32"/>
      <c r="AA283" s="28">
        <v>2017</v>
      </c>
      <c r="AB283" s="32"/>
      <c r="AC283" s="30"/>
    </row>
    <row r="284" spans="1:29" x14ac:dyDescent="0.2">
      <c r="A284" t="s">
        <v>65</v>
      </c>
      <c r="B284">
        <f>COUNTIF(B38:D280,"RKAL")</f>
        <v>0</v>
      </c>
      <c r="E284" s="24">
        <f>COUNTIF(E38:G280,"RKAL")</f>
        <v>22</v>
      </c>
      <c r="H284" s="25">
        <f>COUNTIF(H38:J280,"RKAL")</f>
        <v>9</v>
      </c>
      <c r="I284" s="27"/>
      <c r="J284" s="30"/>
      <c r="K284" s="25">
        <f>COUNTIF(K38:L280,"RKAL")</f>
        <v>1</v>
      </c>
      <c r="L284" s="30"/>
      <c r="M284" s="25">
        <f>COUNTIF(M38:N280,"RK")</f>
        <v>0</v>
      </c>
      <c r="O284" s="30"/>
      <c r="P284" s="25">
        <f>COUNTIF(P38:Q280,"RK")</f>
        <v>0</v>
      </c>
      <c r="R284" s="25">
        <f>COUNTIF(R38:T280,"RK")</f>
        <v>0</v>
      </c>
      <c r="S284" s="27"/>
      <c r="T284" s="30"/>
      <c r="U284" s="25">
        <f>COUNTIF(U38:V280,"RK")</f>
        <v>0</v>
      </c>
      <c r="V284" s="30"/>
      <c r="W284" s="25">
        <f>COUNTIF(W38:X280,"RK")</f>
        <v>0</v>
      </c>
      <c r="Y284" s="25">
        <f>COUNTIF(Y38:Z280,"RK")</f>
        <v>0</v>
      </c>
      <c r="Z284" s="30"/>
      <c r="AA284" s="25">
        <f>COUNTIF(AA38:AC280,"RK")</f>
        <v>0</v>
      </c>
      <c r="AB284" s="27"/>
      <c r="AC284" s="30"/>
    </row>
    <row r="285" spans="1:29" x14ac:dyDescent="0.2">
      <c r="A285" t="s">
        <v>67</v>
      </c>
      <c r="B285">
        <f>COUNTIF(B38:D280,"RKDO")</f>
        <v>139</v>
      </c>
      <c r="E285" s="25">
        <f>COUNTIF(E38:G280,"RKDO")</f>
        <v>0</v>
      </c>
      <c r="H285" s="25">
        <f>COUNTIF(H38:J280,"RKDO")</f>
        <v>8</v>
      </c>
      <c r="I285" s="27"/>
      <c r="J285" s="30"/>
      <c r="K285" s="25">
        <f>COUNTIF(K38:L280,"RKDO")</f>
        <v>0</v>
      </c>
      <c r="L285" s="30"/>
      <c r="M285" s="25">
        <f>COUNTIF(M38:N280,"RKDO")</f>
        <v>0</v>
      </c>
      <c r="O285" s="30"/>
      <c r="P285" s="25">
        <f>COUNTIF(P38:Q280,"RKDO")</f>
        <v>0</v>
      </c>
      <c r="R285" s="25">
        <f>COUNTIF(R38:S280,"RKDO")</f>
        <v>0</v>
      </c>
      <c r="S285" s="27"/>
      <c r="T285" s="30"/>
      <c r="U285" s="25">
        <f>COUNTIF(U38:V280,"RKDO")</f>
        <v>0</v>
      </c>
      <c r="V285" s="30"/>
      <c r="W285" s="25">
        <f>COUNTIF(W38:X280,"RKDO")</f>
        <v>0</v>
      </c>
      <c r="Y285" s="25">
        <f>COUNTIF(Y38:Z280,"RKDO")</f>
        <v>0</v>
      </c>
      <c r="Z285" s="30"/>
      <c r="AA285" s="25">
        <f>COUNTIF(AA38:AB280,"RKDO")</f>
        <v>0</v>
      </c>
      <c r="AB285" s="27"/>
      <c r="AC285" s="30"/>
    </row>
    <row r="286" spans="1:29" x14ac:dyDescent="0.2">
      <c r="A286" t="s">
        <v>64</v>
      </c>
      <c r="B286">
        <f>COUNTIF(B38:D280,"RKDE")</f>
        <v>0</v>
      </c>
      <c r="E286" s="25">
        <f>COUNTIF(E38:G280,"RKDE")</f>
        <v>0</v>
      </c>
      <c r="H286" s="25">
        <f>COUNTIF(H38:J280,"RKDE")</f>
        <v>1</v>
      </c>
      <c r="I286" s="27"/>
      <c r="J286" s="30"/>
      <c r="K286" s="25">
        <f>COUNTIF(K38:L280,"RKDE")</f>
        <v>0</v>
      </c>
      <c r="L286" s="30"/>
      <c r="M286" s="25">
        <f>COUNTIF(M38:N280,"RKDE")</f>
        <v>0</v>
      </c>
      <c r="O286" s="30"/>
      <c r="P286" s="25">
        <f>COUNTIF(P38:Q280,"RKDE")</f>
        <v>0</v>
      </c>
      <c r="R286" s="25">
        <f>COUNTIF(R38:S280,"RKDE")</f>
        <v>0</v>
      </c>
      <c r="S286" s="27"/>
      <c r="T286" s="30"/>
      <c r="U286" s="25">
        <f>COUNTIF(U38:V280,"RKDE")</f>
        <v>0</v>
      </c>
      <c r="V286" s="30"/>
      <c r="W286" s="25">
        <f>COUNTIF(W38:X280,"RKDE")</f>
        <v>0</v>
      </c>
      <c r="Y286" s="25">
        <f>COUNTIF(Y38:Z280,"RKDE")</f>
        <v>0</v>
      </c>
      <c r="Z286" s="30"/>
      <c r="AA286" s="25">
        <f>COUNTIF(AA38:AB280,"RKDE")</f>
        <v>0</v>
      </c>
      <c r="AB286" s="27"/>
      <c r="AC286" s="30"/>
    </row>
    <row r="287" spans="1:29" x14ac:dyDescent="0.2">
      <c r="A287" t="s">
        <v>71</v>
      </c>
      <c r="B287">
        <f>COUNTIF(B38:D280,"PP")</f>
        <v>34</v>
      </c>
      <c r="E287" s="25">
        <f>COUNTIF(E38:G280,"PP")</f>
        <v>58</v>
      </c>
      <c r="H287" s="25">
        <f>COUNTIF(H38:J280,"PP")</f>
        <v>31</v>
      </c>
      <c r="I287" s="27"/>
      <c r="J287" s="30"/>
      <c r="K287" s="25">
        <f>COUNTIF(K38:L280,"PP")</f>
        <v>11</v>
      </c>
      <c r="L287" s="30"/>
      <c r="M287" s="25">
        <f>COUNTIF(M38:O280,"PP")</f>
        <v>1</v>
      </c>
      <c r="O287" s="30"/>
      <c r="P287" s="25">
        <f>COUNTIF(P38:Q280,"PP")</f>
        <v>0</v>
      </c>
      <c r="R287" s="25">
        <f>COUNTIF(R38:T280,"PP")</f>
        <v>2</v>
      </c>
      <c r="S287" s="27"/>
      <c r="T287" s="30"/>
      <c r="U287" s="25">
        <f>COUNTIF(U38:V280,"PP")</f>
        <v>1</v>
      </c>
      <c r="V287" s="30"/>
      <c r="W287" s="25">
        <f>COUNTIF(W38:X280,"PP")</f>
        <v>0</v>
      </c>
      <c r="Y287" s="25">
        <f>COUNTIF(Y38:Z280,"PP")</f>
        <v>0</v>
      </c>
      <c r="Z287" s="30"/>
      <c r="AA287" s="25">
        <f>COUNTIF(AA38:AB280,"PP")</f>
        <v>0</v>
      </c>
      <c r="AB287" s="27"/>
      <c r="AC287" s="30"/>
    </row>
    <row r="288" spans="1:29" x14ac:dyDescent="0.2">
      <c r="A288" t="s">
        <v>63</v>
      </c>
      <c r="B288">
        <f>COUNTIF(B38:D280,"KO")</f>
        <v>58</v>
      </c>
      <c r="E288" s="25">
        <f>COUNTIF(E38:G280,"KO")</f>
        <v>25</v>
      </c>
      <c r="H288" s="25">
        <f>COUNTIF(H38:J280,"KO")</f>
        <v>36</v>
      </c>
      <c r="I288" s="27"/>
      <c r="J288" s="30"/>
      <c r="K288" s="25">
        <f>COUNTIF(K38:L280,"KO")</f>
        <v>59</v>
      </c>
      <c r="L288" s="30"/>
      <c r="M288" s="25">
        <f>COUNTIF(M38:O280,"KO")</f>
        <v>152</v>
      </c>
      <c r="O288" s="30"/>
      <c r="P288" s="25">
        <f>COUNTIF(P38:Q280,"KO")</f>
        <v>4</v>
      </c>
      <c r="R288" s="25">
        <f>COUNTIF(R38:T280,"KO")</f>
        <v>99</v>
      </c>
      <c r="S288" s="27"/>
      <c r="T288" s="30"/>
      <c r="U288" s="25">
        <f>COUNTIF(U38:V280,"KO")</f>
        <v>131</v>
      </c>
      <c r="V288" s="30"/>
      <c r="W288" s="25">
        <f>COUNTIF(W38:X280,"KO")</f>
        <v>108</v>
      </c>
      <c r="Y288" s="25">
        <f>COUNTIF(Y38:Z280,"KO")</f>
        <v>88</v>
      </c>
      <c r="Z288" s="30"/>
      <c r="AA288" s="25">
        <f>COUNTIF(AA38:AC280,"KO")</f>
        <v>96</v>
      </c>
      <c r="AB288" s="27"/>
      <c r="AC288" s="30"/>
    </row>
    <row r="289" spans="1:29" x14ac:dyDescent="0.2">
      <c r="A289" t="s">
        <v>62</v>
      </c>
      <c r="B289">
        <f>COUNTIF(B38:D280,"BALI")</f>
        <v>22</v>
      </c>
      <c r="E289" s="25">
        <f>COUNTIF(E38:G280,"BALI")</f>
        <v>40</v>
      </c>
      <c r="H289" s="25">
        <f>COUNTIF(H38:J280,"BALI")</f>
        <v>29</v>
      </c>
      <c r="I289" s="27"/>
      <c r="J289" s="30"/>
      <c r="K289" s="25">
        <f>COUNTIF(K38:L280,"BALI")</f>
        <v>20</v>
      </c>
      <c r="L289" s="30"/>
      <c r="M289" s="25">
        <f>COUNTIF(M38:O280,"BALI")</f>
        <v>4</v>
      </c>
      <c r="O289" s="30"/>
      <c r="P289" s="25">
        <f>COUNTIF(P38:Q280,"BALI")</f>
        <v>45</v>
      </c>
      <c r="R289" s="25">
        <f>COUNTIF(R38:S280,"BALI")</f>
        <v>22</v>
      </c>
      <c r="S289" s="27"/>
      <c r="T289" s="30"/>
      <c r="U289" s="25">
        <f>COUNTIF(U38:U280,"BALI")</f>
        <v>30</v>
      </c>
      <c r="V289" s="30"/>
      <c r="W289" s="25">
        <f>COUNTIF(W38:W280,"BALI")</f>
        <v>38</v>
      </c>
      <c r="Y289" s="25">
        <f>COUNTIF(Y38:Y280,"BALI")</f>
        <v>59</v>
      </c>
      <c r="Z289" s="30"/>
      <c r="AA289" s="25">
        <f>COUNTIF(AA38:AA280,"BALI")</f>
        <v>45</v>
      </c>
      <c r="AB289" s="27"/>
      <c r="AC289" s="30"/>
    </row>
    <row r="290" spans="1:29" x14ac:dyDescent="0.2">
      <c r="A290" t="s">
        <v>66</v>
      </c>
      <c r="B290">
        <f>COUNTIF(B38:D280,"SG")</f>
        <v>22</v>
      </c>
      <c r="E290" s="25">
        <f>COUNTIF(E38:G280,"SG")</f>
        <v>147</v>
      </c>
      <c r="H290" s="25">
        <f>COUNTIF(H38:J280,"SG")</f>
        <v>164</v>
      </c>
      <c r="I290" s="27"/>
      <c r="J290" s="30"/>
      <c r="K290" s="25">
        <f>COUNTIF(K38:L280,"SG")</f>
        <v>196</v>
      </c>
      <c r="L290" s="30"/>
      <c r="M290" s="25">
        <f>COUNTIF(M38:O280,"SG")</f>
        <v>196</v>
      </c>
      <c r="O290" s="30"/>
      <c r="P290" s="25">
        <f>COUNTIF(P38:Q280,"SG")</f>
        <v>195</v>
      </c>
      <c r="R290" s="25">
        <f>COUNTIF(R38:T280,"SG")</f>
        <v>193</v>
      </c>
      <c r="S290" s="27"/>
      <c r="T290" s="30"/>
      <c r="U290" s="25">
        <f>COUNTIF(U38:V280,"SG")</f>
        <v>173</v>
      </c>
      <c r="V290" s="30"/>
      <c r="W290" s="25">
        <f>COUNTIF(W38:X280,"SG")</f>
        <v>140</v>
      </c>
      <c r="Y290" s="25">
        <f>COUNTIF(Y38:Z280,"SG")</f>
        <v>123</v>
      </c>
      <c r="Z290" s="30"/>
      <c r="AA290" s="25">
        <f>COUNTIF(AA38:AC280,"SG")</f>
        <v>108</v>
      </c>
      <c r="AB290" s="27"/>
      <c r="AC290" s="30"/>
    </row>
    <row r="291" spans="1:29" x14ac:dyDescent="0.2">
      <c r="A291" t="s">
        <v>68</v>
      </c>
      <c r="B291">
        <f>COUNTIF(B38:D280,"WW")</f>
        <v>0</v>
      </c>
      <c r="E291" s="25">
        <f>COUNTIF(E38:G280,"WW")</f>
        <v>3</v>
      </c>
      <c r="H291" s="25">
        <f>COUNTIF(H38:J280,"WW")</f>
        <v>2</v>
      </c>
      <c r="I291" s="27"/>
      <c r="J291" s="30"/>
      <c r="K291" s="25">
        <f>COUNTIF(K38:L280,"WW")</f>
        <v>1</v>
      </c>
      <c r="L291" s="30"/>
      <c r="M291" s="25">
        <f>COUNTIF(M38:O280,"WW")</f>
        <v>6</v>
      </c>
      <c r="O291" s="30"/>
      <c r="P291" s="25">
        <f>COUNTIF(P38:Q280,"WW")</f>
        <v>1</v>
      </c>
      <c r="R291" s="25">
        <f>COUNTIF(R38:T280,"WW")</f>
        <v>1</v>
      </c>
      <c r="S291" s="27"/>
      <c r="T291" s="30"/>
      <c r="U291" s="25">
        <f>COUNTIF(U38:V280,"WW")</f>
        <v>0</v>
      </c>
      <c r="V291" s="30"/>
      <c r="W291" s="25">
        <f>COUNTIF(W38:X280,"WW")</f>
        <v>3</v>
      </c>
      <c r="Y291" s="25">
        <f>COUNTIF(Y38:Z280,"WW")</f>
        <v>5</v>
      </c>
      <c r="Z291" s="30"/>
      <c r="AA291" s="25">
        <f>COUNTIF(AA38:AC280,"WW")</f>
        <v>6</v>
      </c>
      <c r="AB291" s="27"/>
      <c r="AC291" s="30"/>
    </row>
    <row r="292" spans="1:29" x14ac:dyDescent="0.2">
      <c r="A292" t="s">
        <v>70</v>
      </c>
      <c r="B292">
        <f>COUNTIF(B38:D280,"AS")</f>
        <v>1</v>
      </c>
      <c r="E292" s="25">
        <f>COUNTIF(E38:G280,"AS")</f>
        <v>1</v>
      </c>
      <c r="H292" s="25">
        <f>COUNTIF(H38:J280,"AS")</f>
        <v>2</v>
      </c>
      <c r="I292" s="27"/>
      <c r="J292" s="30"/>
      <c r="K292" s="25">
        <f>COUNTIF(K38:L280,"AS")</f>
        <v>2</v>
      </c>
      <c r="L292" s="30"/>
      <c r="M292" s="25">
        <f>COUNTIF(M38:O280,"AS")</f>
        <v>2</v>
      </c>
      <c r="O292" s="30"/>
      <c r="P292" s="25">
        <f>COUNTIF(P38:Q280,"AS")</f>
        <v>2</v>
      </c>
      <c r="R292" s="25">
        <f>COUNTIF(R38:T280,"AS")</f>
        <v>2</v>
      </c>
      <c r="S292" s="27"/>
      <c r="T292" s="30"/>
      <c r="U292" s="25">
        <f>COUNTIF(U38:V280,"AS")</f>
        <v>2</v>
      </c>
      <c r="V292" s="30"/>
      <c r="W292" s="25">
        <f>COUNTIF(W38:X280,"AS")</f>
        <v>1</v>
      </c>
      <c r="Y292" s="25">
        <f>COUNTIF(Y38:Z280,"AS")</f>
        <v>2</v>
      </c>
      <c r="Z292" s="30"/>
      <c r="AA292" s="25">
        <f>COUNTIF(AA38:AC280,"AS")</f>
        <v>3</v>
      </c>
      <c r="AB292" s="27"/>
      <c r="AC292" s="30"/>
    </row>
    <row r="293" spans="1:29" x14ac:dyDescent="0.2">
      <c r="A293" t="s">
        <v>69</v>
      </c>
      <c r="B293">
        <f>COUNTIF(B38:D280,"PS")</f>
        <v>0</v>
      </c>
      <c r="E293" s="25">
        <f>COUNTIF(E38:G280,"PS")</f>
        <v>1</v>
      </c>
      <c r="H293" s="25">
        <f>COUNTIF(H38:J280,"PS")</f>
        <v>2</v>
      </c>
      <c r="I293" s="27"/>
      <c r="J293" s="30"/>
      <c r="K293" s="25">
        <f>COUNTIF(K38:L280,"PS")</f>
        <v>0</v>
      </c>
      <c r="L293" s="30"/>
      <c r="M293" s="25">
        <f>COUNTIF(M38:O280,"PS")</f>
        <v>0</v>
      </c>
      <c r="O293" s="30"/>
      <c r="P293" s="25">
        <f>COUNTIF(P38:Q280,"PS")</f>
        <v>0</v>
      </c>
      <c r="R293" s="25">
        <f>COUNTIF(R38:T280,"PS")</f>
        <v>0</v>
      </c>
      <c r="S293" s="27"/>
      <c r="T293" s="30"/>
      <c r="U293" s="25">
        <f>COUNTIF(U38:V280,"PS")</f>
        <v>0</v>
      </c>
      <c r="V293" s="30"/>
      <c r="W293" s="25">
        <f>COUNTIF(W38:X280,"PS")</f>
        <v>0</v>
      </c>
      <c r="Y293" s="25">
        <f>COUNTIF(Y38:Z280,"PS")</f>
        <v>0</v>
      </c>
      <c r="Z293" s="30"/>
      <c r="AA293" s="25">
        <f>COUNTIF(AA38:AC280,"PS")</f>
        <v>0</v>
      </c>
      <c r="AB293" s="27"/>
      <c r="AC293" s="30"/>
    </row>
    <row r="294" spans="1:29" x14ac:dyDescent="0.2">
      <c r="A294" t="s">
        <v>101</v>
      </c>
      <c r="B294">
        <f>COUNTIF(B38:D280,"CG")</f>
        <v>4</v>
      </c>
      <c r="E294" s="25">
        <f>COUNTIF(E38:G280,"CG")</f>
        <v>1</v>
      </c>
      <c r="H294" s="25">
        <f>COUNTIF(H38:J280,"CG")</f>
        <v>0</v>
      </c>
      <c r="I294" s="27"/>
      <c r="J294" s="30"/>
      <c r="K294" s="25">
        <f>COUNTIF(K38:L280,"CG")</f>
        <v>0</v>
      </c>
      <c r="L294" s="30"/>
      <c r="M294" s="25">
        <f>COUNTIF(M38:N280,"CG")</f>
        <v>0</v>
      </c>
      <c r="O294" s="30"/>
      <c r="P294" s="25">
        <f>COUNTIF(P38:Q280,"CG")</f>
        <v>0</v>
      </c>
      <c r="R294" s="25">
        <f>COUNTIF(R38:S280,"CG")</f>
        <v>0</v>
      </c>
      <c r="S294" s="27"/>
      <c r="T294" s="30"/>
      <c r="U294" s="25">
        <f>COUNTIF(U38:V280,"CG")</f>
        <v>0</v>
      </c>
      <c r="V294" s="30"/>
      <c r="W294" s="25">
        <f>COUNTIF(W38:X280,"CG")</f>
        <v>0</v>
      </c>
      <c r="Y294" s="25">
        <f>COUNTIF(Y38:Z280,"CG")</f>
        <v>17</v>
      </c>
      <c r="Z294" s="30"/>
      <c r="AA294" s="25">
        <f>COUNTIF(AA38:AC280,"CG")</f>
        <v>43</v>
      </c>
      <c r="AB294" s="27"/>
      <c r="AC294" s="30"/>
    </row>
    <row r="295" spans="1:29" x14ac:dyDescent="0.2">
      <c r="A295" t="s">
        <v>100</v>
      </c>
      <c r="B295">
        <f>COUNTIF(B38:D280,"G")</f>
        <v>70</v>
      </c>
      <c r="E295" s="25">
        <f>COUNTIF(E38:G280,"G")</f>
        <v>0</v>
      </c>
      <c r="H295" s="25">
        <f>COUNTIF(H38:J280,"G")</f>
        <v>0</v>
      </c>
      <c r="I295" s="27"/>
      <c r="J295" s="30"/>
      <c r="K295" s="25">
        <f>COUNTIF(K38:L280,"G")</f>
        <v>0</v>
      </c>
      <c r="L295" s="30"/>
      <c r="M295" s="25">
        <f>COUNTIF(M38:N280,"G")</f>
        <v>0</v>
      </c>
      <c r="O295" s="30"/>
      <c r="P295" s="25">
        <f>COUNTIF(P38:Q280,"G")</f>
        <v>0</v>
      </c>
      <c r="R295" s="25">
        <f>COUNTIF(R38:S280,"G")</f>
        <v>0</v>
      </c>
      <c r="S295" s="27"/>
      <c r="T295" s="30"/>
      <c r="U295" s="25">
        <f>COUNTIF(U38:V280,"G")</f>
        <v>0</v>
      </c>
      <c r="V295" s="30"/>
      <c r="W295" s="25">
        <f>COUNTIF(W38:X280,"G")</f>
        <v>0</v>
      </c>
      <c r="Y295" s="25">
        <f>COUNTIF(Y38:Z280,"G")</f>
        <v>0</v>
      </c>
      <c r="Z295" s="30"/>
      <c r="AA295" s="25">
        <f>COUNTIF(AA38:AB280,"G")</f>
        <v>0</v>
      </c>
      <c r="AB295" s="27"/>
      <c r="AC295" s="30"/>
    </row>
    <row r="296" spans="1:29" x14ac:dyDescent="0.2">
      <c r="A296" t="s">
        <v>99</v>
      </c>
      <c r="B296">
        <f>COUNTIF(B38:D280,"MU")</f>
        <v>5</v>
      </c>
      <c r="E296" s="25">
        <f>COUNTIF(E38:G280,"MU")</f>
        <v>0</v>
      </c>
      <c r="H296" s="25">
        <f>COUNTIF(H38:J280,"MU")</f>
        <v>0</v>
      </c>
      <c r="I296" s="27"/>
      <c r="J296" s="30"/>
      <c r="K296" s="25">
        <f>COUNTIF(K38:L280,"MU")</f>
        <v>0</v>
      </c>
      <c r="L296" s="30"/>
      <c r="M296" s="25">
        <f>COUNTIF(M38:N280,"MU")</f>
        <v>0</v>
      </c>
      <c r="O296" s="30"/>
      <c r="P296" s="25">
        <f>COUNTIF(P38:Q280,"MU")</f>
        <v>0</v>
      </c>
      <c r="R296" s="25">
        <f>COUNTIF(R38:S280,"MU")</f>
        <v>0</v>
      </c>
      <c r="S296" s="27"/>
      <c r="T296" s="30"/>
      <c r="U296" s="25">
        <f>COUNTIF(U38:V280,"MU")</f>
        <v>0</v>
      </c>
      <c r="V296" s="30"/>
      <c r="W296" s="25">
        <f>COUNTIF(W38:X280,"MU")</f>
        <v>0</v>
      </c>
      <c r="Y296" s="25">
        <f>COUNTIF(Y38:Z280,"MU")</f>
        <v>0</v>
      </c>
      <c r="Z296" s="30"/>
      <c r="AA296" s="25">
        <f>COUNTIF(AA38:AB280,"MU")</f>
        <v>0</v>
      </c>
      <c r="AB296" s="27"/>
      <c r="AC296" s="30"/>
    </row>
    <row r="297" spans="1:29" x14ac:dyDescent="0.2">
      <c r="E297" s="25"/>
      <c r="H297" s="25"/>
      <c r="I297" s="27"/>
      <c r="J297" s="30"/>
      <c r="L297" s="30"/>
      <c r="O297" s="30"/>
      <c r="R297" s="25"/>
      <c r="S297" s="27"/>
      <c r="T297" s="30"/>
      <c r="U297" s="25"/>
      <c r="V297" s="30"/>
      <c r="W297" s="25"/>
      <c r="Y297" s="25"/>
      <c r="Z297" s="30"/>
      <c r="AA297" s="25"/>
      <c r="AB297" s="27"/>
      <c r="AC297" s="30"/>
    </row>
    <row r="298" spans="1:29" x14ac:dyDescent="0.2">
      <c r="A298" t="s">
        <v>102</v>
      </c>
      <c r="B298">
        <f>SUM(B284:B296)</f>
        <v>355</v>
      </c>
      <c r="E298">
        <f>SUM(E284:E296)</f>
        <v>298</v>
      </c>
      <c r="H298">
        <f>SUM(H284:H296)</f>
        <v>284</v>
      </c>
      <c r="I298" s="27"/>
      <c r="J298" s="30"/>
      <c r="K298">
        <f>SUM(K284:K296)</f>
        <v>290</v>
      </c>
      <c r="L298" s="30"/>
      <c r="M298">
        <f>SUM(M284:M296)</f>
        <v>361</v>
      </c>
      <c r="O298" s="30"/>
      <c r="P298">
        <f>SUM(P284:P296)</f>
        <v>247</v>
      </c>
      <c r="R298" s="25">
        <f>SUM(R284:R296)</f>
        <v>319</v>
      </c>
      <c r="S298" s="27"/>
      <c r="T298" s="30"/>
      <c r="U298" s="25">
        <f>SUM(U284:U296)</f>
        <v>337</v>
      </c>
      <c r="V298" s="30"/>
      <c r="W298" s="25">
        <f>SUM(W284:W296)</f>
        <v>290</v>
      </c>
      <c r="Y298" s="25">
        <f>SUM(Y284:Y296)</f>
        <v>294</v>
      </c>
      <c r="Z298" s="30"/>
      <c r="AA298" s="25">
        <f>SUM(AA284:AA296)</f>
        <v>301</v>
      </c>
      <c r="AB298" s="27"/>
      <c r="AC298" s="30"/>
    </row>
    <row r="300" spans="1:29" x14ac:dyDescent="0.2">
      <c r="A300" s="4" t="s">
        <v>248</v>
      </c>
      <c r="B300" s="37">
        <v>2007</v>
      </c>
      <c r="C300" s="37">
        <v>2008</v>
      </c>
      <c r="D300" s="37">
        <v>2009</v>
      </c>
      <c r="E300" s="37">
        <v>2010</v>
      </c>
      <c r="F300" s="37">
        <v>2011</v>
      </c>
      <c r="G300" s="37">
        <v>2012</v>
      </c>
      <c r="H300" s="109">
        <v>2013</v>
      </c>
      <c r="I300" s="37">
        <v>2014</v>
      </c>
      <c r="J300" s="134">
        <v>2015</v>
      </c>
      <c r="K300" s="134">
        <v>2016</v>
      </c>
      <c r="L300" s="139">
        <v>2017</v>
      </c>
    </row>
    <row r="301" spans="1:29" x14ac:dyDescent="0.2">
      <c r="A301" t="s">
        <v>5</v>
      </c>
      <c r="B301" s="8">
        <v>0</v>
      </c>
      <c r="C301" s="8">
        <v>22</v>
      </c>
      <c r="D301" s="8">
        <v>9</v>
      </c>
      <c r="E301" s="8">
        <v>1</v>
      </c>
      <c r="F301" s="8">
        <v>0</v>
      </c>
      <c r="G301" s="8">
        <v>0</v>
      </c>
      <c r="H301" s="91">
        <v>0</v>
      </c>
      <c r="I301" s="8">
        <v>0</v>
      </c>
      <c r="J301">
        <v>0</v>
      </c>
      <c r="K301">
        <v>0</v>
      </c>
      <c r="L301" s="25">
        <v>0</v>
      </c>
    </row>
    <row r="302" spans="1:29" x14ac:dyDescent="0.2">
      <c r="A302" t="s">
        <v>7</v>
      </c>
      <c r="B302" s="8">
        <v>139</v>
      </c>
      <c r="C302" s="8">
        <v>0</v>
      </c>
      <c r="D302" s="8">
        <v>8</v>
      </c>
      <c r="E302" s="8">
        <v>0</v>
      </c>
      <c r="F302" s="8">
        <v>0</v>
      </c>
      <c r="G302" s="8">
        <v>0</v>
      </c>
      <c r="H302" s="91">
        <v>0</v>
      </c>
      <c r="I302" s="8">
        <v>0</v>
      </c>
      <c r="J302">
        <v>0</v>
      </c>
      <c r="K302">
        <v>0</v>
      </c>
      <c r="L302" s="25">
        <v>0</v>
      </c>
    </row>
    <row r="303" spans="1:29" x14ac:dyDescent="0.2">
      <c r="A303" t="s">
        <v>6</v>
      </c>
      <c r="B303" s="8">
        <v>0</v>
      </c>
      <c r="C303" s="8">
        <v>0</v>
      </c>
      <c r="D303" s="8">
        <v>1</v>
      </c>
      <c r="E303" s="8">
        <v>0</v>
      </c>
      <c r="F303" s="8">
        <v>0</v>
      </c>
      <c r="G303" s="8">
        <v>0</v>
      </c>
      <c r="H303" s="91">
        <v>0</v>
      </c>
      <c r="I303" s="8">
        <v>0</v>
      </c>
      <c r="J303">
        <v>0</v>
      </c>
      <c r="K303">
        <v>0</v>
      </c>
      <c r="L303" s="25">
        <v>0</v>
      </c>
    </row>
    <row r="304" spans="1:29" x14ac:dyDescent="0.2">
      <c r="A304" t="s">
        <v>14</v>
      </c>
      <c r="B304" s="8">
        <v>34</v>
      </c>
      <c r="C304" s="8">
        <v>58</v>
      </c>
      <c r="D304" s="8">
        <v>31</v>
      </c>
      <c r="E304" s="8">
        <v>11</v>
      </c>
      <c r="F304" s="8">
        <v>1</v>
      </c>
      <c r="G304" s="8">
        <v>0</v>
      </c>
      <c r="H304" s="91">
        <v>2</v>
      </c>
      <c r="I304" s="8">
        <v>1</v>
      </c>
      <c r="J304">
        <v>0</v>
      </c>
      <c r="K304">
        <v>0</v>
      </c>
      <c r="L304" s="25">
        <v>0</v>
      </c>
    </row>
    <row r="305" spans="1:12" x14ac:dyDescent="0.2">
      <c r="A305" t="s">
        <v>8</v>
      </c>
      <c r="B305" s="8">
        <v>58</v>
      </c>
      <c r="C305" s="8">
        <v>25</v>
      </c>
      <c r="D305" s="8">
        <v>36</v>
      </c>
      <c r="E305" s="8">
        <v>59</v>
      </c>
      <c r="F305" s="8">
        <v>152</v>
      </c>
      <c r="G305" s="8">
        <v>4</v>
      </c>
      <c r="H305" s="91">
        <v>99</v>
      </c>
      <c r="I305" s="8">
        <v>131</v>
      </c>
      <c r="J305">
        <v>108</v>
      </c>
      <c r="K305">
        <v>88</v>
      </c>
      <c r="L305" s="25">
        <v>96</v>
      </c>
    </row>
    <row r="306" spans="1:12" x14ac:dyDescent="0.2">
      <c r="A306" t="s">
        <v>9</v>
      </c>
      <c r="B306" s="8">
        <v>22</v>
      </c>
      <c r="C306" s="8">
        <v>40</v>
      </c>
      <c r="D306" s="8">
        <v>29</v>
      </c>
      <c r="E306" s="8">
        <v>20</v>
      </c>
      <c r="F306" s="8">
        <v>4</v>
      </c>
      <c r="G306" s="8">
        <v>45</v>
      </c>
      <c r="H306" s="91">
        <v>22</v>
      </c>
      <c r="I306" s="8">
        <v>30</v>
      </c>
      <c r="J306">
        <v>38</v>
      </c>
      <c r="K306">
        <v>59</v>
      </c>
      <c r="L306" s="25">
        <v>45</v>
      </c>
    </row>
    <row r="307" spans="1:12" x14ac:dyDescent="0.2">
      <c r="A307" t="s">
        <v>10</v>
      </c>
      <c r="B307" s="8">
        <v>22</v>
      </c>
      <c r="C307" s="8">
        <v>147</v>
      </c>
      <c r="D307" s="8">
        <v>164</v>
      </c>
      <c r="E307" s="8">
        <v>196</v>
      </c>
      <c r="F307" s="8">
        <v>196</v>
      </c>
      <c r="G307" s="8">
        <v>195</v>
      </c>
      <c r="H307" s="91">
        <v>193</v>
      </c>
      <c r="I307" s="8">
        <v>173</v>
      </c>
      <c r="J307">
        <v>140</v>
      </c>
      <c r="K307">
        <v>123</v>
      </c>
      <c r="L307" s="25">
        <v>108</v>
      </c>
    </row>
    <row r="308" spans="1:12" x14ac:dyDescent="0.2">
      <c r="A308" t="s">
        <v>128</v>
      </c>
      <c r="B308" s="8">
        <v>0</v>
      </c>
      <c r="C308" s="8">
        <v>3</v>
      </c>
      <c r="D308" s="8">
        <v>2</v>
      </c>
      <c r="E308" s="8">
        <v>1</v>
      </c>
      <c r="F308" s="8">
        <v>6</v>
      </c>
      <c r="G308" s="8">
        <v>1</v>
      </c>
      <c r="H308" s="91">
        <v>1</v>
      </c>
      <c r="I308" s="8">
        <v>0</v>
      </c>
      <c r="J308">
        <v>3</v>
      </c>
      <c r="K308">
        <v>5</v>
      </c>
      <c r="L308" s="25">
        <v>6</v>
      </c>
    </row>
    <row r="309" spans="1:12" x14ac:dyDescent="0.2">
      <c r="A309" t="s">
        <v>13</v>
      </c>
      <c r="B309" s="8">
        <v>1</v>
      </c>
      <c r="C309" s="8">
        <v>1</v>
      </c>
      <c r="D309" s="8">
        <v>2</v>
      </c>
      <c r="E309" s="8">
        <v>2</v>
      </c>
      <c r="F309" s="8">
        <v>2</v>
      </c>
      <c r="G309" s="8">
        <v>2</v>
      </c>
      <c r="H309" s="91">
        <v>2</v>
      </c>
      <c r="I309" s="8">
        <v>2</v>
      </c>
      <c r="J309">
        <v>1</v>
      </c>
      <c r="K309">
        <v>2</v>
      </c>
      <c r="L309" s="25">
        <v>3</v>
      </c>
    </row>
    <row r="310" spans="1:12" x14ac:dyDescent="0.2">
      <c r="A310" t="s">
        <v>95</v>
      </c>
      <c r="B310" s="8">
        <v>0</v>
      </c>
      <c r="C310" s="8">
        <v>1</v>
      </c>
      <c r="D310" s="8">
        <v>2</v>
      </c>
      <c r="E310" s="8">
        <v>0</v>
      </c>
      <c r="F310" s="8">
        <v>0</v>
      </c>
      <c r="G310" s="8">
        <v>0</v>
      </c>
      <c r="H310" s="91">
        <v>0</v>
      </c>
      <c r="I310" s="8">
        <v>0</v>
      </c>
      <c r="J310">
        <v>0</v>
      </c>
      <c r="K310">
        <v>0</v>
      </c>
      <c r="L310" s="25">
        <v>0</v>
      </c>
    </row>
    <row r="311" spans="1:12" x14ac:dyDescent="0.2">
      <c r="A311" s="36" t="s">
        <v>127</v>
      </c>
      <c r="B311" s="8">
        <v>4</v>
      </c>
      <c r="C311" s="8">
        <v>1</v>
      </c>
      <c r="D311" s="8">
        <v>0</v>
      </c>
      <c r="E311" s="8">
        <v>0</v>
      </c>
      <c r="F311" s="8">
        <v>0</v>
      </c>
      <c r="G311" s="8">
        <v>0</v>
      </c>
      <c r="H311" s="91">
        <v>0</v>
      </c>
      <c r="I311" s="8">
        <v>0</v>
      </c>
      <c r="J311">
        <v>0</v>
      </c>
      <c r="K311">
        <v>17</v>
      </c>
      <c r="L311" s="25">
        <v>43</v>
      </c>
    </row>
    <row r="312" spans="1:12" x14ac:dyDescent="0.2">
      <c r="A312" t="s">
        <v>97</v>
      </c>
      <c r="B312" s="8">
        <v>70</v>
      </c>
      <c r="C312" s="8">
        <v>0</v>
      </c>
      <c r="D312" s="8">
        <v>0</v>
      </c>
      <c r="E312" s="8">
        <v>0</v>
      </c>
      <c r="F312" s="8">
        <v>0</v>
      </c>
      <c r="G312" s="8">
        <v>0</v>
      </c>
      <c r="H312" s="91">
        <v>0</v>
      </c>
      <c r="I312" s="8">
        <v>0</v>
      </c>
      <c r="J312">
        <v>0</v>
      </c>
      <c r="K312">
        <v>0</v>
      </c>
      <c r="L312" s="25">
        <v>0</v>
      </c>
    </row>
    <row r="313" spans="1:12" x14ac:dyDescent="0.2">
      <c r="A313" t="s">
        <v>129</v>
      </c>
      <c r="B313" s="8">
        <f t="shared" ref="B313:G313" si="12">B307+B309+B308+B312</f>
        <v>93</v>
      </c>
      <c r="C313" s="8">
        <f t="shared" si="12"/>
        <v>151</v>
      </c>
      <c r="D313" s="8">
        <f t="shared" si="12"/>
        <v>168</v>
      </c>
      <c r="E313" s="8">
        <f t="shared" si="12"/>
        <v>199</v>
      </c>
      <c r="F313" s="8">
        <f t="shared" si="12"/>
        <v>204</v>
      </c>
      <c r="G313" s="8">
        <f t="shared" si="12"/>
        <v>198</v>
      </c>
      <c r="H313" s="8">
        <f>H307+H309+H308+H312</f>
        <v>196</v>
      </c>
      <c r="I313" s="8">
        <v>175</v>
      </c>
      <c r="J313">
        <f>J307+J309+J308+J312</f>
        <v>144</v>
      </c>
      <c r="K313">
        <f>K307+K309+K308+K312</f>
        <v>130</v>
      </c>
      <c r="L313">
        <f>L307+L309+L308+L312</f>
        <v>117</v>
      </c>
    </row>
    <row r="314" spans="1:12" x14ac:dyDescent="0.2">
      <c r="A314" t="s">
        <v>98</v>
      </c>
      <c r="B314" s="8">
        <v>5</v>
      </c>
      <c r="C314" s="8">
        <v>0</v>
      </c>
      <c r="D314" s="8">
        <v>0</v>
      </c>
      <c r="E314" s="8">
        <v>0</v>
      </c>
      <c r="F314" s="8">
        <v>0</v>
      </c>
      <c r="G314" s="8">
        <v>0</v>
      </c>
      <c r="H314" s="91">
        <v>0</v>
      </c>
      <c r="I314" s="8">
        <v>0</v>
      </c>
      <c r="J314">
        <v>0</v>
      </c>
      <c r="K314">
        <v>0</v>
      </c>
      <c r="L314" s="25">
        <v>0</v>
      </c>
    </row>
  </sheetData>
  <phoneticPr fontId="2" type="noConversion"/>
  <pageMargins left="0.75" right="0.75" top="1" bottom="1" header="0.5" footer="0.5"/>
  <pageSetup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6"/>
  <sheetViews>
    <sheetView topLeftCell="A4" workbookViewId="0">
      <pane xSplit="1" topLeftCell="B1" activePane="topRight" state="frozen"/>
      <selection activeCell="A10" sqref="A10"/>
      <selection pane="topRight" activeCell="H13" sqref="H13"/>
    </sheetView>
  </sheetViews>
  <sheetFormatPr defaultRowHeight="12.75" x14ac:dyDescent="0.2"/>
  <cols>
    <col min="1" max="1" width="25.140625" customWidth="1"/>
    <col min="2" max="2" width="11.85546875" customWidth="1"/>
  </cols>
  <sheetData>
    <row r="1" spans="1:6" ht="15.75" x14ac:dyDescent="0.25">
      <c r="A1" s="1" t="s">
        <v>166</v>
      </c>
    </row>
    <row r="2" spans="1:6" x14ac:dyDescent="0.2">
      <c r="A2" s="17" t="s">
        <v>160</v>
      </c>
      <c r="F2" t="s">
        <v>161</v>
      </c>
    </row>
    <row r="3" spans="1:6" x14ac:dyDescent="0.2">
      <c r="A3" t="s">
        <v>173</v>
      </c>
      <c r="F3" s="2">
        <v>40435</v>
      </c>
    </row>
    <row r="4" spans="1:6" x14ac:dyDescent="0.2">
      <c r="A4" s="36" t="s">
        <v>201</v>
      </c>
      <c r="C4" s="2"/>
      <c r="F4" s="2">
        <v>40807</v>
      </c>
    </row>
    <row r="5" spans="1:6" x14ac:dyDescent="0.2">
      <c r="A5" s="17" t="s">
        <v>221</v>
      </c>
      <c r="C5" s="2"/>
    </row>
    <row r="6" spans="1:6" x14ac:dyDescent="0.2">
      <c r="A6" s="36" t="s">
        <v>222</v>
      </c>
      <c r="C6" s="2"/>
      <c r="F6" s="2">
        <v>41142</v>
      </c>
    </row>
    <row r="8" spans="1:6" x14ac:dyDescent="0.2">
      <c r="A8" s="128" t="s">
        <v>291</v>
      </c>
      <c r="F8" s="2">
        <v>41522</v>
      </c>
    </row>
    <row r="9" spans="1:6" x14ac:dyDescent="0.2">
      <c r="A9" s="36" t="s">
        <v>259</v>
      </c>
      <c r="F9" s="2">
        <v>41879</v>
      </c>
    </row>
    <row r="10" spans="1:6" x14ac:dyDescent="0.2">
      <c r="A10" s="136" t="s">
        <v>293</v>
      </c>
      <c r="F10" s="2">
        <v>42244</v>
      </c>
    </row>
    <row r="11" spans="1:6" x14ac:dyDescent="0.2">
      <c r="A11" s="128" t="s">
        <v>299</v>
      </c>
      <c r="F11" s="2">
        <v>42606</v>
      </c>
    </row>
    <row r="12" spans="1:6" x14ac:dyDescent="0.2">
      <c r="A12" s="128" t="s">
        <v>308</v>
      </c>
      <c r="F12" t="s">
        <v>316</v>
      </c>
    </row>
    <row r="13" spans="1:6" x14ac:dyDescent="0.2">
      <c r="F13" s="2"/>
    </row>
    <row r="14" spans="1:6" x14ac:dyDescent="0.2">
      <c r="A14" t="s">
        <v>162</v>
      </c>
    </row>
    <row r="17" spans="1:20" ht="38.25" x14ac:dyDescent="0.2">
      <c r="A17" s="16" t="s">
        <v>4</v>
      </c>
      <c r="B17" s="34" t="s">
        <v>186</v>
      </c>
      <c r="C17" s="16" t="s">
        <v>179</v>
      </c>
      <c r="D17" s="34" t="s">
        <v>180</v>
      </c>
      <c r="E17" s="4" t="s">
        <v>208</v>
      </c>
      <c r="F17" s="7" t="s">
        <v>209</v>
      </c>
      <c r="G17" s="34" t="s">
        <v>180</v>
      </c>
      <c r="H17" s="4" t="s">
        <v>227</v>
      </c>
      <c r="I17" s="7" t="s">
        <v>229</v>
      </c>
      <c r="J17" s="34" t="s">
        <v>180</v>
      </c>
      <c r="K17" s="4" t="s">
        <v>255</v>
      </c>
      <c r="L17" s="7" t="s">
        <v>256</v>
      </c>
      <c r="M17" s="34" t="s">
        <v>180</v>
      </c>
      <c r="N17" s="4" t="s">
        <v>261</v>
      </c>
      <c r="O17" s="34" t="s">
        <v>180</v>
      </c>
      <c r="P17" s="5" t="s">
        <v>286</v>
      </c>
      <c r="Q17" s="34" t="s">
        <v>180</v>
      </c>
      <c r="R17" s="5" t="s">
        <v>300</v>
      </c>
      <c r="S17" s="34" t="s">
        <v>180</v>
      </c>
    </row>
    <row r="18" spans="1:20" x14ac:dyDescent="0.2">
      <c r="A18" t="s">
        <v>5</v>
      </c>
      <c r="B18" s="8">
        <v>0</v>
      </c>
      <c r="C18" s="8">
        <v>0</v>
      </c>
      <c r="D18" s="10">
        <f>(C18-B19)/B19</f>
        <v>-1</v>
      </c>
      <c r="E18" s="8">
        <v>1</v>
      </c>
      <c r="F18" s="8"/>
      <c r="H18" s="8">
        <v>0</v>
      </c>
      <c r="I18" s="12">
        <f>(H18-E18)/E18</f>
        <v>-1</v>
      </c>
      <c r="J18" s="10"/>
      <c r="K18" s="8">
        <v>0</v>
      </c>
      <c r="L18" s="8"/>
      <c r="N18">
        <v>0</v>
      </c>
      <c r="P18" s="26">
        <v>0</v>
      </c>
      <c r="R18">
        <v>0</v>
      </c>
    </row>
    <row r="19" spans="1:20" x14ac:dyDescent="0.2">
      <c r="A19" t="s">
        <v>7</v>
      </c>
      <c r="B19" s="8">
        <v>88</v>
      </c>
      <c r="C19" s="8">
        <v>0</v>
      </c>
      <c r="D19" s="8"/>
      <c r="E19" s="8">
        <v>0</v>
      </c>
      <c r="F19" s="8"/>
      <c r="G19" s="10">
        <f>(E18-(B18+B19))/(B18+B19)</f>
        <v>-0.98863636363636365</v>
      </c>
      <c r="H19" s="8">
        <v>0</v>
      </c>
      <c r="I19" s="12"/>
      <c r="J19" s="10">
        <f>(H19-(B18+B19))/(B19+B18)</f>
        <v>-1</v>
      </c>
      <c r="K19" s="8">
        <v>0</v>
      </c>
      <c r="L19" s="8"/>
      <c r="M19" s="10">
        <f>(K19-(B18+B19))/(B19+B18)</f>
        <v>-1</v>
      </c>
      <c r="N19">
        <v>0</v>
      </c>
      <c r="O19" s="10">
        <f>(N19-($B18+$B19))/($B19+$B18)</f>
        <v>-1</v>
      </c>
      <c r="P19" s="27">
        <v>0</v>
      </c>
      <c r="Q19" s="10">
        <f>(P19-($B18+$B19))/($B19+$B18)</f>
        <v>-1</v>
      </c>
      <c r="R19">
        <v>0</v>
      </c>
      <c r="S19" s="10">
        <f>(R19-($B18+$B19))/($B19+$B18)</f>
        <v>-1</v>
      </c>
    </row>
    <row r="20" spans="1:20" x14ac:dyDescent="0.2">
      <c r="A20" t="s">
        <v>6</v>
      </c>
      <c r="B20" s="8">
        <v>3</v>
      </c>
      <c r="C20" s="8">
        <v>0</v>
      </c>
      <c r="D20" s="10">
        <f>(C20-B20)/B20</f>
        <v>-1</v>
      </c>
      <c r="E20" s="8">
        <v>0</v>
      </c>
      <c r="F20" s="8"/>
      <c r="G20" s="10">
        <f>(E20-B20)/B20</f>
        <v>-1</v>
      </c>
      <c r="H20" s="8">
        <v>0</v>
      </c>
      <c r="I20" s="12"/>
      <c r="J20" s="10">
        <f t="shared" ref="J20:J28" si="0">(H20-B20)/B20</f>
        <v>-1</v>
      </c>
      <c r="K20" s="8">
        <v>0</v>
      </c>
      <c r="L20" s="8"/>
      <c r="M20" s="10">
        <f t="shared" ref="M20:M25" si="1">(K20-B20)/B20</f>
        <v>-1</v>
      </c>
      <c r="N20">
        <v>0</v>
      </c>
      <c r="O20" s="10">
        <f>(N20-$B20)/$B20</f>
        <v>-1</v>
      </c>
      <c r="P20" s="27">
        <v>0</v>
      </c>
      <c r="Q20" s="10">
        <f>(P20-$B20)/$B20</f>
        <v>-1</v>
      </c>
      <c r="R20">
        <v>0</v>
      </c>
      <c r="S20" s="10">
        <f>(R20-$B20)/$B20</f>
        <v>-1</v>
      </c>
    </row>
    <row r="21" spans="1:20" x14ac:dyDescent="0.2">
      <c r="A21" t="s">
        <v>14</v>
      </c>
      <c r="B21" s="8">
        <v>52</v>
      </c>
      <c r="C21" s="8">
        <v>2</v>
      </c>
      <c r="D21" s="10">
        <f t="shared" ref="D21:D28" si="2">(C21-B21)/B21</f>
        <v>-0.96153846153846156</v>
      </c>
      <c r="E21" s="8">
        <v>0</v>
      </c>
      <c r="F21" s="10">
        <f t="shared" ref="F21:F27" si="3">(E21-C21)/C21</f>
        <v>-1</v>
      </c>
      <c r="G21" s="10">
        <f t="shared" ref="G21:G28" si="4">(E21-B21)/B21</f>
        <v>-1</v>
      </c>
      <c r="H21" s="8">
        <v>4</v>
      </c>
      <c r="I21" s="12"/>
      <c r="J21" s="10">
        <f t="shared" si="0"/>
        <v>-0.92307692307692313</v>
      </c>
      <c r="K21" s="8">
        <v>10</v>
      </c>
      <c r="L21" s="10">
        <f>(K21-H21)/H21</f>
        <v>1.5</v>
      </c>
      <c r="M21" s="10">
        <f t="shared" si="1"/>
        <v>-0.80769230769230771</v>
      </c>
      <c r="N21">
        <v>8</v>
      </c>
      <c r="O21" s="10">
        <f t="shared" ref="O21:O25" si="5">(N21-B21)/B21</f>
        <v>-0.84615384615384615</v>
      </c>
      <c r="P21" s="27">
        <v>0</v>
      </c>
      <c r="Q21" s="10">
        <f t="shared" ref="Q21:S28" si="6">(P21-$B21)/$B21</f>
        <v>-1</v>
      </c>
      <c r="R21">
        <v>3</v>
      </c>
      <c r="S21" s="10">
        <f t="shared" si="6"/>
        <v>-0.94230769230769229</v>
      </c>
    </row>
    <row r="22" spans="1:20" x14ac:dyDescent="0.2">
      <c r="A22" t="s">
        <v>8</v>
      </c>
      <c r="B22" s="8">
        <v>21</v>
      </c>
      <c r="C22" s="8">
        <v>27</v>
      </c>
      <c r="D22" s="10">
        <f t="shared" si="2"/>
        <v>0.2857142857142857</v>
      </c>
      <c r="E22" s="8">
        <v>110</v>
      </c>
      <c r="F22" s="10">
        <f t="shared" si="3"/>
        <v>3.074074074074074</v>
      </c>
      <c r="G22" s="10">
        <f t="shared" si="4"/>
        <v>4.2380952380952381</v>
      </c>
      <c r="H22" s="8">
        <v>0</v>
      </c>
      <c r="I22" s="12">
        <f t="shared" ref="I22:I28" si="7">(H22-E22)/E22</f>
        <v>-1</v>
      </c>
      <c r="J22" s="10">
        <f t="shared" si="0"/>
        <v>-1</v>
      </c>
      <c r="K22" s="8">
        <v>97</v>
      </c>
      <c r="L22" s="12"/>
      <c r="M22" s="10">
        <f t="shared" si="1"/>
        <v>3.6190476190476191</v>
      </c>
      <c r="N22">
        <v>157</v>
      </c>
      <c r="O22" s="10">
        <f t="shared" si="5"/>
        <v>6.4761904761904763</v>
      </c>
      <c r="P22" s="27">
        <v>108</v>
      </c>
      <c r="Q22" s="10">
        <f t="shared" si="6"/>
        <v>4.1428571428571432</v>
      </c>
      <c r="R22">
        <v>85</v>
      </c>
      <c r="S22" s="10">
        <f t="shared" si="6"/>
        <v>3.0476190476190474</v>
      </c>
    </row>
    <row r="23" spans="1:20" x14ac:dyDescent="0.2">
      <c r="A23" t="s">
        <v>9</v>
      </c>
      <c r="B23" s="8">
        <v>24</v>
      </c>
      <c r="C23" s="8">
        <v>58</v>
      </c>
      <c r="D23" s="10">
        <f t="shared" si="2"/>
        <v>1.4166666666666667</v>
      </c>
      <c r="E23" s="8">
        <v>15</v>
      </c>
      <c r="F23" s="10">
        <f t="shared" si="3"/>
        <v>-0.74137931034482762</v>
      </c>
      <c r="G23" s="10">
        <f t="shared" si="4"/>
        <v>-0.375</v>
      </c>
      <c r="H23" s="8">
        <v>93</v>
      </c>
      <c r="I23" s="12">
        <f t="shared" si="7"/>
        <v>5.2</v>
      </c>
      <c r="J23" s="10">
        <f t="shared" si="0"/>
        <v>2.875</v>
      </c>
      <c r="K23" s="8">
        <v>45</v>
      </c>
      <c r="L23" s="12">
        <f>(K23-H23)/H23</f>
        <v>-0.5161290322580645</v>
      </c>
      <c r="M23" s="10">
        <f t="shared" si="1"/>
        <v>0.875</v>
      </c>
      <c r="N23">
        <v>25</v>
      </c>
      <c r="O23" s="10">
        <f t="shared" si="5"/>
        <v>4.1666666666666664E-2</v>
      </c>
      <c r="P23" s="27">
        <v>35</v>
      </c>
      <c r="Q23" s="10">
        <f t="shared" si="6"/>
        <v>0.45833333333333331</v>
      </c>
      <c r="R23">
        <v>51</v>
      </c>
      <c r="S23" s="10">
        <f t="shared" si="6"/>
        <v>1.125</v>
      </c>
    </row>
    <row r="24" spans="1:20" x14ac:dyDescent="0.2">
      <c r="A24" t="s">
        <v>10</v>
      </c>
      <c r="B24" s="8">
        <v>134</v>
      </c>
      <c r="C24" s="8">
        <v>159</v>
      </c>
      <c r="D24" s="10">
        <f t="shared" si="2"/>
        <v>0.18656716417910449</v>
      </c>
      <c r="E24" s="8">
        <v>158</v>
      </c>
      <c r="F24" s="10">
        <f t="shared" si="3"/>
        <v>-6.2893081761006293E-3</v>
      </c>
      <c r="G24" s="10">
        <f t="shared" si="4"/>
        <v>0.17910447761194029</v>
      </c>
      <c r="H24" s="8">
        <v>141</v>
      </c>
      <c r="I24" s="12">
        <f t="shared" si="7"/>
        <v>-0.10759493670886076</v>
      </c>
      <c r="J24" s="10">
        <f t="shared" si="0"/>
        <v>5.2238805970149252E-2</v>
      </c>
      <c r="K24" s="8">
        <v>142</v>
      </c>
      <c r="L24" s="12">
        <f>(K24-H24)/H24</f>
        <v>7.0921985815602835E-3</v>
      </c>
      <c r="M24" s="10">
        <f t="shared" si="1"/>
        <v>5.9701492537313432E-2</v>
      </c>
      <c r="N24">
        <v>125</v>
      </c>
      <c r="O24" s="10">
        <f t="shared" si="5"/>
        <v>-6.7164179104477612E-2</v>
      </c>
      <c r="P24" s="27">
        <v>144</v>
      </c>
      <c r="Q24" s="10">
        <f t="shared" si="6"/>
        <v>7.4626865671641784E-2</v>
      </c>
      <c r="R24">
        <v>130</v>
      </c>
      <c r="S24" s="10">
        <f t="shared" si="6"/>
        <v>-2.9850746268656716E-2</v>
      </c>
    </row>
    <row r="25" spans="1:20" x14ac:dyDescent="0.2">
      <c r="A25" t="s">
        <v>164</v>
      </c>
      <c r="B25" s="8">
        <v>1</v>
      </c>
      <c r="C25" s="8">
        <v>0</v>
      </c>
      <c r="D25" s="10">
        <f t="shared" si="2"/>
        <v>-1</v>
      </c>
      <c r="E25" s="8">
        <v>2</v>
      </c>
      <c r="F25" s="10"/>
      <c r="G25" s="10">
        <f t="shared" si="4"/>
        <v>1</v>
      </c>
      <c r="H25" s="8">
        <v>0</v>
      </c>
      <c r="I25" s="12">
        <f t="shared" si="7"/>
        <v>-1</v>
      </c>
      <c r="J25" s="10">
        <f t="shared" si="0"/>
        <v>-1</v>
      </c>
      <c r="K25" s="8">
        <v>0</v>
      </c>
      <c r="L25" s="12"/>
      <c r="M25" s="10">
        <f t="shared" si="1"/>
        <v>-1</v>
      </c>
      <c r="N25">
        <v>0</v>
      </c>
      <c r="O25" s="10">
        <f t="shared" si="5"/>
        <v>-1</v>
      </c>
      <c r="P25" s="27">
        <v>0</v>
      </c>
      <c r="Q25" s="10">
        <f t="shared" si="6"/>
        <v>-1</v>
      </c>
      <c r="R25">
        <v>1</v>
      </c>
      <c r="S25" s="10">
        <f t="shared" si="6"/>
        <v>0</v>
      </c>
    </row>
    <row r="26" spans="1:20" x14ac:dyDescent="0.2">
      <c r="A26" t="s">
        <v>13</v>
      </c>
      <c r="B26" s="8">
        <v>0</v>
      </c>
      <c r="C26" s="8">
        <v>2</v>
      </c>
      <c r="D26" s="10"/>
      <c r="E26" s="8">
        <v>0</v>
      </c>
      <c r="F26" s="10">
        <f t="shared" si="3"/>
        <v>-1</v>
      </c>
      <c r="G26" s="10"/>
      <c r="H26" s="8">
        <v>0</v>
      </c>
      <c r="I26" s="12"/>
      <c r="J26" s="10"/>
      <c r="K26" s="8">
        <v>0</v>
      </c>
      <c r="L26" s="12"/>
      <c r="M26" s="10"/>
      <c r="N26">
        <v>0</v>
      </c>
      <c r="O26" s="10"/>
      <c r="P26" s="27">
        <v>1</v>
      </c>
      <c r="Q26" s="10"/>
      <c r="R26">
        <v>1</v>
      </c>
      <c r="S26" s="10"/>
    </row>
    <row r="27" spans="1:20" x14ac:dyDescent="0.2">
      <c r="A27" t="s">
        <v>12</v>
      </c>
      <c r="B27" s="8">
        <v>1</v>
      </c>
      <c r="C27" s="8">
        <v>4</v>
      </c>
      <c r="D27" s="10">
        <f t="shared" si="2"/>
        <v>3</v>
      </c>
      <c r="E27" s="8">
        <v>7</v>
      </c>
      <c r="F27" s="10">
        <f t="shared" si="3"/>
        <v>0.75</v>
      </c>
      <c r="G27" s="10">
        <f t="shared" si="4"/>
        <v>6</v>
      </c>
      <c r="H27" s="8">
        <v>11</v>
      </c>
      <c r="I27" s="12">
        <f t="shared" si="7"/>
        <v>0.5714285714285714</v>
      </c>
      <c r="J27" s="10">
        <f t="shared" si="0"/>
        <v>10</v>
      </c>
      <c r="K27" s="8">
        <v>5</v>
      </c>
      <c r="L27" s="12">
        <f>(K27-H27)/H27</f>
        <v>-0.54545454545454541</v>
      </c>
      <c r="M27" s="10">
        <f>(K27-B27)/B27</f>
        <v>4</v>
      </c>
      <c r="N27">
        <v>3</v>
      </c>
      <c r="O27" s="10">
        <f>(N27-B27)/B27</f>
        <v>2</v>
      </c>
      <c r="P27" s="27">
        <v>5</v>
      </c>
      <c r="Q27" s="10">
        <f t="shared" si="6"/>
        <v>4</v>
      </c>
      <c r="R27">
        <v>10</v>
      </c>
      <c r="S27" s="10">
        <f t="shared" si="6"/>
        <v>9</v>
      </c>
    </row>
    <row r="28" spans="1:20" x14ac:dyDescent="0.2">
      <c r="A28" t="s">
        <v>165</v>
      </c>
      <c r="B28" s="8">
        <v>2</v>
      </c>
      <c r="C28" s="8">
        <v>0</v>
      </c>
      <c r="D28" s="10">
        <f t="shared" si="2"/>
        <v>-1</v>
      </c>
      <c r="E28" s="8">
        <v>1</v>
      </c>
      <c r="F28" s="10"/>
      <c r="G28" s="10">
        <f t="shared" si="4"/>
        <v>-0.5</v>
      </c>
      <c r="H28" s="8">
        <v>0</v>
      </c>
      <c r="I28" s="12">
        <f t="shared" si="7"/>
        <v>-1</v>
      </c>
      <c r="J28" s="10">
        <f t="shared" si="0"/>
        <v>-1</v>
      </c>
      <c r="K28" s="8">
        <v>0</v>
      </c>
      <c r="L28" s="12"/>
      <c r="M28" s="10">
        <f>(K28-B28)/B28</f>
        <v>-1</v>
      </c>
      <c r="N28">
        <v>0</v>
      </c>
      <c r="O28" s="10">
        <f>(N28-B28)/B28</f>
        <v>-1</v>
      </c>
      <c r="P28" s="27">
        <v>0</v>
      </c>
      <c r="Q28" s="10">
        <f t="shared" si="6"/>
        <v>-1</v>
      </c>
      <c r="R28">
        <v>0</v>
      </c>
      <c r="S28" s="10">
        <f t="shared" si="6"/>
        <v>-1</v>
      </c>
    </row>
    <row r="29" spans="1:20" x14ac:dyDescent="0.2">
      <c r="H29" s="8"/>
      <c r="P29" s="27"/>
    </row>
    <row r="30" spans="1:20" x14ac:dyDescent="0.2">
      <c r="A30" t="s">
        <v>54</v>
      </c>
      <c r="B30">
        <f>SUM(B18:B28)</f>
        <v>326</v>
      </c>
      <c r="C30">
        <f>SUM(C18:C28)</f>
        <v>252</v>
      </c>
      <c r="E30">
        <f>SUM(E18:E28)</f>
        <v>294</v>
      </c>
      <c r="H30" s="8">
        <v>249</v>
      </c>
      <c r="K30">
        <v>299</v>
      </c>
      <c r="N30">
        <v>318</v>
      </c>
      <c r="P30" s="27">
        <v>293</v>
      </c>
      <c r="R30">
        <v>281</v>
      </c>
    </row>
    <row r="32" spans="1:20" x14ac:dyDescent="0.2">
      <c r="B32" s="35">
        <v>2009</v>
      </c>
      <c r="E32" s="17">
        <v>2010</v>
      </c>
      <c r="G32" s="17">
        <v>2011</v>
      </c>
      <c r="I32" s="17">
        <v>2012</v>
      </c>
      <c r="K32" s="35">
        <v>2013</v>
      </c>
      <c r="L32" s="27"/>
      <c r="M32" s="30"/>
      <c r="N32" s="35">
        <v>2014</v>
      </c>
      <c r="P32" s="30"/>
      <c r="Q32" s="35">
        <v>2015</v>
      </c>
      <c r="S32" s="35">
        <v>2016</v>
      </c>
      <c r="T32" s="30"/>
    </row>
    <row r="33" spans="1:20" x14ac:dyDescent="0.2">
      <c r="A33" s="16" t="s">
        <v>74</v>
      </c>
      <c r="B33" s="31"/>
      <c r="C33" s="16"/>
      <c r="D33" s="16"/>
      <c r="E33" s="16"/>
      <c r="F33" s="16"/>
      <c r="G33" s="16"/>
      <c r="H33" s="16"/>
      <c r="I33" s="16"/>
      <c r="J33" s="16"/>
      <c r="K33" s="31"/>
      <c r="L33" s="16"/>
      <c r="M33" s="32"/>
      <c r="N33" s="31"/>
      <c r="O33" s="16"/>
      <c r="P33" s="32"/>
      <c r="Q33" s="31"/>
      <c r="R33" s="16"/>
      <c r="S33" s="31"/>
      <c r="T33" s="32"/>
    </row>
    <row r="34" spans="1:20" x14ac:dyDescent="0.2">
      <c r="A34">
        <v>0</v>
      </c>
      <c r="B34" s="24" t="s">
        <v>67</v>
      </c>
      <c r="C34" s="26"/>
      <c r="D34" s="29"/>
      <c r="E34" t="s">
        <v>62</v>
      </c>
      <c r="F34" s="29"/>
      <c r="G34" s="36" t="s">
        <v>63</v>
      </c>
      <c r="H34" s="29"/>
      <c r="I34" s="36" t="s">
        <v>69</v>
      </c>
      <c r="J34" s="85" t="s">
        <v>66</v>
      </c>
      <c r="K34" s="108" t="s">
        <v>63</v>
      </c>
      <c r="L34" s="85" t="s">
        <v>66</v>
      </c>
      <c r="M34" s="30"/>
      <c r="N34" s="22" t="s">
        <v>66</v>
      </c>
      <c r="O34" s="22" t="s">
        <v>63</v>
      </c>
      <c r="P34" s="30"/>
      <c r="Q34" s="22" t="s">
        <v>66</v>
      </c>
      <c r="R34" s="22" t="s">
        <v>69</v>
      </c>
      <c r="S34" s="25" t="s">
        <v>66</v>
      </c>
      <c r="T34" s="30" t="s">
        <v>69</v>
      </c>
    </row>
    <row r="35" spans="1:20" x14ac:dyDescent="0.2">
      <c r="A35">
        <v>0.5</v>
      </c>
      <c r="B35" s="25" t="s">
        <v>67</v>
      </c>
      <c r="C35" s="27"/>
      <c r="D35" s="30"/>
      <c r="E35" t="s">
        <v>69</v>
      </c>
      <c r="F35" s="30"/>
      <c r="G35" s="36" t="s">
        <v>69</v>
      </c>
      <c r="H35" s="30"/>
      <c r="I35" s="36" t="s">
        <v>69</v>
      </c>
      <c r="J35" s="85" t="s">
        <v>66</v>
      </c>
      <c r="K35" s="108" t="s">
        <v>63</v>
      </c>
      <c r="L35" s="85" t="s">
        <v>66</v>
      </c>
      <c r="M35" s="30"/>
      <c r="N35" s="22" t="s">
        <v>66</v>
      </c>
      <c r="O35" s="22" t="s">
        <v>63</v>
      </c>
      <c r="P35" s="49" t="s">
        <v>69</v>
      </c>
      <c r="Q35" s="22" t="s">
        <v>69</v>
      </c>
      <c r="S35" s="25" t="s">
        <v>69</v>
      </c>
      <c r="T35" s="30"/>
    </row>
    <row r="36" spans="1:20" x14ac:dyDescent="0.2">
      <c r="A36">
        <v>1</v>
      </c>
      <c r="B36" s="25" t="s">
        <v>67</v>
      </c>
      <c r="C36" s="27"/>
      <c r="D36" s="30"/>
      <c r="E36" t="s">
        <v>62</v>
      </c>
      <c r="F36" s="30"/>
      <c r="G36" s="36" t="s">
        <v>69</v>
      </c>
      <c r="H36" s="30"/>
      <c r="I36" s="36" t="s">
        <v>69</v>
      </c>
      <c r="K36" s="101" t="s">
        <v>63</v>
      </c>
      <c r="L36" s="85" t="s">
        <v>66</v>
      </c>
      <c r="M36" s="30"/>
      <c r="N36" s="22" t="s">
        <v>66</v>
      </c>
      <c r="O36" s="22" t="s">
        <v>63</v>
      </c>
      <c r="P36" s="30"/>
      <c r="Q36" s="22" t="s">
        <v>69</v>
      </c>
      <c r="S36" s="25" t="s">
        <v>69</v>
      </c>
      <c r="T36" s="30"/>
    </row>
    <row r="37" spans="1:20" x14ac:dyDescent="0.2">
      <c r="A37">
        <v>1.5</v>
      </c>
      <c r="B37" s="25" t="s">
        <v>67</v>
      </c>
      <c r="C37" s="27"/>
      <c r="D37" s="30"/>
      <c r="E37" t="s">
        <v>62</v>
      </c>
      <c r="F37" s="30"/>
      <c r="G37" s="85" t="s">
        <v>66</v>
      </c>
      <c r="H37" s="30"/>
      <c r="I37" s="85" t="s">
        <v>66</v>
      </c>
      <c r="K37" s="101" t="s">
        <v>66</v>
      </c>
      <c r="L37" s="27"/>
      <c r="M37" s="30"/>
      <c r="N37" s="22" t="s">
        <v>66</v>
      </c>
      <c r="P37" s="30"/>
      <c r="Q37" s="22" t="s">
        <v>66</v>
      </c>
      <c r="S37" s="25" t="s">
        <v>66</v>
      </c>
      <c r="T37" s="30"/>
    </row>
    <row r="38" spans="1:20" x14ac:dyDescent="0.2">
      <c r="A38">
        <v>2</v>
      </c>
      <c r="B38" s="25" t="s">
        <v>67</v>
      </c>
      <c r="C38" s="27"/>
      <c r="D38" s="30"/>
      <c r="E38" t="s">
        <v>62</v>
      </c>
      <c r="F38" s="30"/>
      <c r="G38" s="85" t="s">
        <v>69</v>
      </c>
      <c r="H38" s="30"/>
      <c r="I38" s="85" t="s">
        <v>69</v>
      </c>
      <c r="J38" s="85" t="s">
        <v>66</v>
      </c>
      <c r="K38" s="108" t="s">
        <v>69</v>
      </c>
      <c r="L38" s="85" t="s">
        <v>66</v>
      </c>
      <c r="M38" s="30"/>
      <c r="N38" s="22" t="s">
        <v>66</v>
      </c>
      <c r="O38" s="22" t="s">
        <v>69</v>
      </c>
      <c r="P38" s="30"/>
      <c r="Q38" s="22" t="s">
        <v>66</v>
      </c>
      <c r="S38" s="25" t="s">
        <v>69</v>
      </c>
      <c r="T38" s="30"/>
    </row>
    <row r="39" spans="1:20" x14ac:dyDescent="0.2">
      <c r="A39">
        <v>2.5</v>
      </c>
      <c r="B39" s="25" t="s">
        <v>67</v>
      </c>
      <c r="C39" s="27"/>
      <c r="D39" s="30"/>
      <c r="E39" t="s">
        <v>62</v>
      </c>
      <c r="F39" s="30"/>
      <c r="G39" s="85" t="s">
        <v>69</v>
      </c>
      <c r="H39" s="30"/>
      <c r="I39" s="85" t="s">
        <v>69</v>
      </c>
      <c r="J39" s="85" t="s">
        <v>66</v>
      </c>
      <c r="K39" s="108" t="s">
        <v>69</v>
      </c>
      <c r="L39" s="85" t="s">
        <v>66</v>
      </c>
      <c r="M39" s="30"/>
      <c r="N39" s="22" t="s">
        <v>66</v>
      </c>
      <c r="O39" s="22" t="s">
        <v>63</v>
      </c>
      <c r="P39" s="30"/>
      <c r="Q39" s="22" t="s">
        <v>66</v>
      </c>
      <c r="S39" s="25" t="s">
        <v>66</v>
      </c>
      <c r="T39" s="30" t="s">
        <v>69</v>
      </c>
    </row>
    <row r="40" spans="1:20" x14ac:dyDescent="0.2">
      <c r="A40">
        <v>3</v>
      </c>
      <c r="B40" s="25" t="s">
        <v>67</v>
      </c>
      <c r="C40" s="27"/>
      <c r="D40" s="30"/>
      <c r="E40" t="s">
        <v>62</v>
      </c>
      <c r="F40" s="30"/>
      <c r="G40" s="85" t="s">
        <v>63</v>
      </c>
      <c r="H40" s="96" t="s">
        <v>66</v>
      </c>
      <c r="I40" s="85" t="s">
        <v>62</v>
      </c>
      <c r="K40" s="108" t="s">
        <v>62</v>
      </c>
      <c r="L40" s="27"/>
      <c r="M40" s="30"/>
      <c r="N40" s="22" t="s">
        <v>66</v>
      </c>
      <c r="P40" s="30"/>
      <c r="Q40" s="22" t="s">
        <v>66</v>
      </c>
      <c r="S40" s="25" t="s">
        <v>66</v>
      </c>
      <c r="T40" s="30"/>
    </row>
    <row r="41" spans="1:20" x14ac:dyDescent="0.2">
      <c r="A41">
        <v>3.5</v>
      </c>
      <c r="B41" s="25" t="s">
        <v>62</v>
      </c>
      <c r="C41" s="27"/>
      <c r="D41" s="30"/>
      <c r="E41" t="s">
        <v>66</v>
      </c>
      <c r="F41" s="30"/>
      <c r="G41" s="85" t="s">
        <v>63</v>
      </c>
      <c r="H41" s="96" t="s">
        <v>66</v>
      </c>
      <c r="I41" s="85" t="s">
        <v>66</v>
      </c>
      <c r="K41" s="108" t="s">
        <v>66</v>
      </c>
      <c r="L41" s="27"/>
      <c r="M41" s="30"/>
      <c r="N41" s="22" t="s">
        <v>66</v>
      </c>
      <c r="P41" s="30"/>
      <c r="Q41" s="22" t="s">
        <v>66</v>
      </c>
      <c r="S41" s="25" t="s">
        <v>66</v>
      </c>
      <c r="T41" s="30"/>
    </row>
    <row r="42" spans="1:20" x14ac:dyDescent="0.2">
      <c r="A42">
        <v>4</v>
      </c>
      <c r="B42" s="25" t="s">
        <v>67</v>
      </c>
      <c r="C42" s="27"/>
      <c r="D42" s="30"/>
      <c r="E42" t="s">
        <v>62</v>
      </c>
      <c r="F42" s="30"/>
      <c r="G42" s="85" t="s">
        <v>66</v>
      </c>
      <c r="H42" s="30"/>
      <c r="I42" s="85" t="s">
        <v>66</v>
      </c>
      <c r="K42" s="108" t="s">
        <v>66</v>
      </c>
      <c r="L42" s="27"/>
      <c r="M42" s="30"/>
      <c r="N42" s="22" t="s">
        <v>66</v>
      </c>
      <c r="P42" s="30"/>
      <c r="Q42" s="22" t="s">
        <v>66</v>
      </c>
      <c r="S42" s="25" t="s">
        <v>66</v>
      </c>
      <c r="T42" s="30" t="s">
        <v>63</v>
      </c>
    </row>
    <row r="43" spans="1:20" x14ac:dyDescent="0.2">
      <c r="A43">
        <v>4.5</v>
      </c>
      <c r="B43" s="25" t="s">
        <v>67</v>
      </c>
      <c r="C43" s="27"/>
      <c r="D43" s="30"/>
      <c r="E43" t="s">
        <v>66</v>
      </c>
      <c r="F43" s="30" t="s">
        <v>71</v>
      </c>
      <c r="G43" s="86" t="s">
        <v>66</v>
      </c>
      <c r="H43" s="30"/>
      <c r="I43" s="85" t="s">
        <v>66</v>
      </c>
      <c r="K43" s="108" t="s">
        <v>66</v>
      </c>
      <c r="L43" s="27"/>
      <c r="M43" s="30"/>
      <c r="N43" s="22" t="s">
        <v>66</v>
      </c>
      <c r="P43" s="30"/>
      <c r="Q43" s="22" t="s">
        <v>66</v>
      </c>
      <c r="S43" s="25" t="s">
        <v>66</v>
      </c>
      <c r="T43" s="30" t="s">
        <v>63</v>
      </c>
    </row>
    <row r="44" spans="1:20" x14ac:dyDescent="0.2">
      <c r="A44">
        <v>5</v>
      </c>
      <c r="B44" s="25" t="s">
        <v>71</v>
      </c>
      <c r="C44" s="27" t="s">
        <v>67</v>
      </c>
      <c r="D44" s="30"/>
      <c r="E44" t="s">
        <v>66</v>
      </c>
      <c r="F44" s="30" t="s">
        <v>63</v>
      </c>
      <c r="G44" s="86" t="s">
        <v>66</v>
      </c>
      <c r="H44" s="30"/>
      <c r="I44" s="85" t="s">
        <v>66</v>
      </c>
      <c r="K44" s="108" t="s">
        <v>66</v>
      </c>
      <c r="L44" s="27"/>
      <c r="M44" s="30"/>
      <c r="N44" s="22" t="s">
        <v>66</v>
      </c>
      <c r="P44" s="30"/>
      <c r="Q44" s="22" t="s">
        <v>66</v>
      </c>
      <c r="S44" s="25" t="s">
        <v>66</v>
      </c>
      <c r="T44" s="30" t="s">
        <v>63</v>
      </c>
    </row>
    <row r="45" spans="1:20" x14ac:dyDescent="0.2">
      <c r="A45">
        <v>5.5</v>
      </c>
      <c r="B45" s="25" t="s">
        <v>71</v>
      </c>
      <c r="C45" s="27"/>
      <c r="D45" s="30"/>
      <c r="E45" t="s">
        <v>62</v>
      </c>
      <c r="F45" s="30"/>
      <c r="G45" s="86" t="s">
        <v>66</v>
      </c>
      <c r="H45" s="30"/>
      <c r="I45" s="85" t="s">
        <v>66</v>
      </c>
      <c r="K45" s="108" t="s">
        <v>66</v>
      </c>
      <c r="L45" s="27"/>
      <c r="M45" s="30"/>
      <c r="N45" s="22" t="s">
        <v>63</v>
      </c>
      <c r="P45" s="30"/>
      <c r="Q45" s="22" t="s">
        <v>66</v>
      </c>
      <c r="S45" s="25" t="s">
        <v>66</v>
      </c>
      <c r="T45" s="30" t="s">
        <v>63</v>
      </c>
    </row>
    <row r="46" spans="1:20" x14ac:dyDescent="0.2">
      <c r="A46">
        <v>6</v>
      </c>
      <c r="B46" s="25" t="s">
        <v>71</v>
      </c>
      <c r="C46" s="27" t="s">
        <v>67</v>
      </c>
      <c r="D46" s="30"/>
      <c r="E46" t="s">
        <v>62</v>
      </c>
      <c r="F46" s="30"/>
      <c r="G46" s="86" t="s">
        <v>66</v>
      </c>
      <c r="H46" s="30"/>
      <c r="I46" s="85" t="s">
        <v>66</v>
      </c>
      <c r="K46" s="108" t="s">
        <v>63</v>
      </c>
      <c r="L46" s="27"/>
      <c r="M46" s="30"/>
      <c r="N46" s="22" t="s">
        <v>66</v>
      </c>
      <c r="O46" t="s">
        <v>63</v>
      </c>
      <c r="P46" s="30"/>
      <c r="Q46" s="22" t="s">
        <v>66</v>
      </c>
      <c r="R46" s="22" t="s">
        <v>63</v>
      </c>
      <c r="S46" s="25" t="s">
        <v>66</v>
      </c>
      <c r="T46" s="30" t="s">
        <v>63</v>
      </c>
    </row>
    <row r="47" spans="1:20" x14ac:dyDescent="0.2">
      <c r="A47">
        <v>6.5</v>
      </c>
      <c r="B47" s="25" t="s">
        <v>66</v>
      </c>
      <c r="C47" s="27"/>
      <c r="D47" s="30"/>
      <c r="E47" t="s">
        <v>66</v>
      </c>
      <c r="F47" s="30"/>
      <c r="G47" s="86" t="s">
        <v>66</v>
      </c>
      <c r="H47" s="30"/>
      <c r="I47" s="85" t="s">
        <v>66</v>
      </c>
      <c r="K47" s="108" t="s">
        <v>63</v>
      </c>
      <c r="L47" s="27"/>
      <c r="M47" s="30"/>
      <c r="N47" s="22" t="s">
        <v>66</v>
      </c>
      <c r="O47" t="s">
        <v>63</v>
      </c>
      <c r="P47" s="30"/>
      <c r="Q47" s="22" t="s">
        <v>66</v>
      </c>
      <c r="S47" s="25" t="s">
        <v>66</v>
      </c>
      <c r="T47" s="30"/>
    </row>
    <row r="48" spans="1:20" x14ac:dyDescent="0.2">
      <c r="A48">
        <v>7</v>
      </c>
      <c r="B48" s="25" t="s">
        <v>71</v>
      </c>
      <c r="C48" s="27"/>
      <c r="D48" s="30"/>
      <c r="E48" t="s">
        <v>66</v>
      </c>
      <c r="F48" s="30"/>
      <c r="G48" s="86" t="s">
        <v>62</v>
      </c>
      <c r="H48" s="30"/>
      <c r="I48" s="85" t="s">
        <v>62</v>
      </c>
      <c r="K48" s="108" t="s">
        <v>66</v>
      </c>
      <c r="L48" s="85" t="s">
        <v>63</v>
      </c>
      <c r="M48" s="30"/>
      <c r="N48" s="22" t="s">
        <v>66</v>
      </c>
      <c r="O48" s="22" t="s">
        <v>63</v>
      </c>
      <c r="P48" s="30"/>
      <c r="Q48" s="22" t="s">
        <v>66</v>
      </c>
      <c r="R48" s="22" t="s">
        <v>63</v>
      </c>
      <c r="S48" s="25" t="s">
        <v>66</v>
      </c>
      <c r="T48" s="30" t="s">
        <v>63</v>
      </c>
    </row>
    <row r="49" spans="1:20" x14ac:dyDescent="0.2">
      <c r="A49">
        <v>7.5</v>
      </c>
      <c r="B49" s="25" t="s">
        <v>66</v>
      </c>
      <c r="C49" s="27"/>
      <c r="D49" s="30"/>
      <c r="E49" t="s">
        <v>66</v>
      </c>
      <c r="F49" s="30"/>
      <c r="G49" s="86" t="s">
        <v>63</v>
      </c>
      <c r="H49" s="96" t="s">
        <v>66</v>
      </c>
      <c r="I49" s="85" t="s">
        <v>66</v>
      </c>
      <c r="K49" s="108" t="s">
        <v>66</v>
      </c>
      <c r="L49" s="27"/>
      <c r="M49" s="30"/>
      <c r="N49" s="22" t="s">
        <v>66</v>
      </c>
      <c r="O49" s="22" t="s">
        <v>63</v>
      </c>
      <c r="P49" s="30"/>
      <c r="Q49" s="22" t="s">
        <v>66</v>
      </c>
      <c r="S49" s="25" t="s">
        <v>66</v>
      </c>
      <c r="T49" s="30"/>
    </row>
    <row r="50" spans="1:20" x14ac:dyDescent="0.2">
      <c r="A50">
        <v>8</v>
      </c>
      <c r="B50" s="25" t="s">
        <v>71</v>
      </c>
      <c r="C50" s="27" t="s">
        <v>66</v>
      </c>
      <c r="D50" s="30"/>
      <c r="E50" t="s">
        <v>66</v>
      </c>
      <c r="F50" s="30"/>
      <c r="G50" s="86" t="s">
        <v>66</v>
      </c>
      <c r="H50" s="30"/>
      <c r="I50" s="85" t="s">
        <v>66</v>
      </c>
      <c r="K50" s="108" t="s">
        <v>66</v>
      </c>
      <c r="L50" s="27"/>
      <c r="M50" s="30"/>
      <c r="N50" s="22" t="s">
        <v>66</v>
      </c>
      <c r="P50" s="30"/>
      <c r="Q50" s="22" t="s">
        <v>66</v>
      </c>
      <c r="S50" s="25" t="s">
        <v>62</v>
      </c>
      <c r="T50" s="30"/>
    </row>
    <row r="51" spans="1:20" x14ac:dyDescent="0.2">
      <c r="A51">
        <v>8.5</v>
      </c>
      <c r="B51" s="25" t="s">
        <v>66</v>
      </c>
      <c r="C51" s="27"/>
      <c r="D51" s="30"/>
      <c r="E51" t="s">
        <v>62</v>
      </c>
      <c r="F51" s="30"/>
      <c r="G51" s="86" t="s">
        <v>66</v>
      </c>
      <c r="H51" s="30"/>
      <c r="I51" s="85" t="s">
        <v>66</v>
      </c>
      <c r="K51" s="108" t="s">
        <v>63</v>
      </c>
      <c r="L51" s="27"/>
      <c r="M51" s="30"/>
      <c r="N51" s="22" t="s">
        <v>66</v>
      </c>
      <c r="O51" t="s">
        <v>63</v>
      </c>
      <c r="P51" s="30"/>
      <c r="Q51" s="22" t="s">
        <v>62</v>
      </c>
      <c r="S51" s="25" t="s">
        <v>62</v>
      </c>
      <c r="T51" s="30"/>
    </row>
    <row r="52" spans="1:20" x14ac:dyDescent="0.2">
      <c r="A52">
        <v>9</v>
      </c>
      <c r="B52" s="25" t="s">
        <v>67</v>
      </c>
      <c r="C52" s="27" t="s">
        <v>66</v>
      </c>
      <c r="D52" s="30"/>
      <c r="E52" t="s">
        <v>66</v>
      </c>
      <c r="F52" s="30"/>
      <c r="G52" s="86" t="s">
        <v>66</v>
      </c>
      <c r="H52" s="30"/>
      <c r="I52" s="85" t="s">
        <v>66</v>
      </c>
      <c r="K52" s="108" t="s">
        <v>66</v>
      </c>
      <c r="L52" s="27"/>
      <c r="M52" s="30"/>
      <c r="N52" s="22" t="s">
        <v>66</v>
      </c>
      <c r="P52" s="30"/>
      <c r="Q52" s="22" t="s">
        <v>66</v>
      </c>
      <c r="S52" s="25" t="s">
        <v>66</v>
      </c>
      <c r="T52" s="30"/>
    </row>
    <row r="53" spans="1:20" x14ac:dyDescent="0.2">
      <c r="A53">
        <v>9.5</v>
      </c>
      <c r="B53" s="25" t="s">
        <v>71</v>
      </c>
      <c r="C53" s="27" t="s">
        <v>66</v>
      </c>
      <c r="D53" s="30"/>
      <c r="E53" t="s">
        <v>66</v>
      </c>
      <c r="F53" s="30"/>
      <c r="G53" s="86" t="s">
        <v>66</v>
      </c>
      <c r="H53" s="30"/>
      <c r="I53" s="85" t="s">
        <v>66</v>
      </c>
      <c r="K53" s="108" t="s">
        <v>62</v>
      </c>
      <c r="L53" s="27"/>
      <c r="M53" s="30"/>
      <c r="N53" s="22" t="s">
        <v>66</v>
      </c>
      <c r="P53" s="30"/>
      <c r="Q53" s="22" t="s">
        <v>62</v>
      </c>
      <c r="S53" s="25" t="s">
        <v>66</v>
      </c>
      <c r="T53" s="30"/>
    </row>
    <row r="54" spans="1:20" x14ac:dyDescent="0.2">
      <c r="A54">
        <v>10</v>
      </c>
      <c r="B54" s="25" t="s">
        <v>67</v>
      </c>
      <c r="C54" s="27" t="s">
        <v>66</v>
      </c>
      <c r="D54" s="30"/>
      <c r="E54" t="s">
        <v>66</v>
      </c>
      <c r="F54" s="30"/>
      <c r="G54" s="86" t="s">
        <v>66</v>
      </c>
      <c r="H54" s="30"/>
      <c r="I54" s="85" t="s">
        <v>66</v>
      </c>
      <c r="K54" s="108" t="s">
        <v>63</v>
      </c>
      <c r="L54" s="27"/>
      <c r="M54" s="30"/>
      <c r="N54" s="22" t="s">
        <v>66</v>
      </c>
      <c r="O54" t="s">
        <v>63</v>
      </c>
      <c r="P54" s="30"/>
      <c r="Q54" s="22" t="s">
        <v>66</v>
      </c>
      <c r="S54" s="25" t="s">
        <v>63</v>
      </c>
      <c r="T54" s="30"/>
    </row>
    <row r="55" spans="1:20" x14ac:dyDescent="0.2">
      <c r="A55">
        <v>10.5</v>
      </c>
      <c r="B55" s="25" t="s">
        <v>66</v>
      </c>
      <c r="C55" s="27"/>
      <c r="D55" s="30"/>
      <c r="E55" t="s">
        <v>66</v>
      </c>
      <c r="F55" s="30"/>
      <c r="G55" s="86" t="s">
        <v>66</v>
      </c>
      <c r="H55" s="30"/>
      <c r="I55" s="85" t="s">
        <v>66</v>
      </c>
      <c r="K55" s="108" t="s">
        <v>63</v>
      </c>
      <c r="L55" s="27"/>
      <c r="M55" s="30"/>
      <c r="N55" s="22" t="s">
        <v>63</v>
      </c>
      <c r="P55" s="30"/>
      <c r="Q55" s="22" t="s">
        <v>62</v>
      </c>
      <c r="S55" s="25" t="s">
        <v>63</v>
      </c>
      <c r="T55" s="30"/>
    </row>
    <row r="56" spans="1:20" x14ac:dyDescent="0.2">
      <c r="A56">
        <v>11</v>
      </c>
      <c r="B56" s="25" t="s">
        <v>66</v>
      </c>
      <c r="C56" s="27"/>
      <c r="D56" s="30"/>
      <c r="E56" t="s">
        <v>66</v>
      </c>
      <c r="F56" s="30"/>
      <c r="G56" s="86" t="s">
        <v>66</v>
      </c>
      <c r="H56" s="30"/>
      <c r="I56" s="85" t="s">
        <v>66</v>
      </c>
      <c r="K56" s="108" t="s">
        <v>66</v>
      </c>
      <c r="L56" s="27"/>
      <c r="M56" s="30"/>
      <c r="N56" s="22" t="s">
        <v>66</v>
      </c>
      <c r="O56" t="s">
        <v>63</v>
      </c>
      <c r="P56" s="30"/>
      <c r="Q56" s="22" t="s">
        <v>66</v>
      </c>
      <c r="S56" s="25" t="s">
        <v>66</v>
      </c>
      <c r="T56" s="30"/>
    </row>
    <row r="57" spans="1:20" x14ac:dyDescent="0.2">
      <c r="A57">
        <v>11.5</v>
      </c>
      <c r="B57" s="25" t="s">
        <v>66</v>
      </c>
      <c r="C57" s="27"/>
      <c r="D57" s="30"/>
      <c r="E57" t="s">
        <v>66</v>
      </c>
      <c r="F57" s="30"/>
      <c r="G57" s="86" t="s">
        <v>66</v>
      </c>
      <c r="H57" s="30"/>
      <c r="I57" s="85" t="s">
        <v>66</v>
      </c>
      <c r="K57" s="108" t="s">
        <v>66</v>
      </c>
      <c r="L57" s="27"/>
      <c r="M57" s="30"/>
      <c r="N57" s="22" t="s">
        <v>63</v>
      </c>
      <c r="P57" s="30"/>
      <c r="Q57" s="22" t="s">
        <v>66</v>
      </c>
      <c r="S57" s="25" t="s">
        <v>62</v>
      </c>
      <c r="T57" s="30"/>
    </row>
    <row r="58" spans="1:20" x14ac:dyDescent="0.2">
      <c r="A58">
        <v>12</v>
      </c>
      <c r="B58" s="25" t="s">
        <v>66</v>
      </c>
      <c r="C58" s="27"/>
      <c r="D58" s="30"/>
      <c r="E58" t="s">
        <v>66</v>
      </c>
      <c r="F58" s="30"/>
      <c r="G58" s="86" t="s">
        <v>66</v>
      </c>
      <c r="H58" s="30"/>
      <c r="I58" s="85" t="s">
        <v>66</v>
      </c>
      <c r="K58" s="108" t="s">
        <v>66</v>
      </c>
      <c r="L58" s="27"/>
      <c r="M58" s="30"/>
      <c r="N58" s="22" t="s">
        <v>66</v>
      </c>
      <c r="P58" s="30"/>
      <c r="Q58" s="22" t="s">
        <v>66</v>
      </c>
      <c r="S58" s="25" t="s">
        <v>62</v>
      </c>
      <c r="T58" s="30"/>
    </row>
    <row r="59" spans="1:20" x14ac:dyDescent="0.2">
      <c r="A59">
        <v>12.5</v>
      </c>
      <c r="B59" s="25" t="s">
        <v>66</v>
      </c>
      <c r="C59" s="27"/>
      <c r="D59" s="30"/>
      <c r="E59" t="s">
        <v>66</v>
      </c>
      <c r="F59" s="30"/>
      <c r="G59" s="86" t="s">
        <v>66</v>
      </c>
      <c r="H59" s="30"/>
      <c r="I59" s="85" t="s">
        <v>66</v>
      </c>
      <c r="K59" s="108" t="s">
        <v>66</v>
      </c>
      <c r="L59" s="27"/>
      <c r="M59" s="30"/>
      <c r="N59" s="22" t="s">
        <v>66</v>
      </c>
      <c r="O59" t="s">
        <v>63</v>
      </c>
      <c r="P59" s="30"/>
      <c r="Q59" s="22" t="s">
        <v>66</v>
      </c>
      <c r="S59" s="25" t="s">
        <v>62</v>
      </c>
      <c r="T59" s="30"/>
    </row>
    <row r="60" spans="1:20" x14ac:dyDescent="0.2">
      <c r="A60">
        <v>13</v>
      </c>
      <c r="B60" s="25" t="s">
        <v>67</v>
      </c>
      <c r="C60" s="27" t="s">
        <v>66</v>
      </c>
      <c r="D60" s="30"/>
      <c r="E60" t="s">
        <v>66</v>
      </c>
      <c r="F60" s="30"/>
      <c r="G60" s="86" t="s">
        <v>66</v>
      </c>
      <c r="H60" s="30"/>
      <c r="I60" s="85" t="s">
        <v>62</v>
      </c>
      <c r="K60" s="108" t="s">
        <v>66</v>
      </c>
      <c r="L60" s="27"/>
      <c r="M60" s="30"/>
      <c r="N60" s="22" t="s">
        <v>66</v>
      </c>
      <c r="O60" t="s">
        <v>63</v>
      </c>
      <c r="P60" s="30"/>
      <c r="Q60" s="22" t="s">
        <v>66</v>
      </c>
      <c r="S60" s="25" t="s">
        <v>62</v>
      </c>
      <c r="T60" s="30"/>
    </row>
    <row r="61" spans="1:20" x14ac:dyDescent="0.2">
      <c r="A61">
        <v>13.5</v>
      </c>
      <c r="B61" s="25" t="s">
        <v>66</v>
      </c>
      <c r="C61" s="27"/>
      <c r="D61" s="30"/>
      <c r="E61" t="s">
        <v>66</v>
      </c>
      <c r="F61" s="30"/>
      <c r="G61" s="86" t="s">
        <v>66</v>
      </c>
      <c r="H61" s="30"/>
      <c r="I61" s="85" t="s">
        <v>66</v>
      </c>
      <c r="K61" s="108" t="s">
        <v>66</v>
      </c>
      <c r="L61" s="85" t="s">
        <v>63</v>
      </c>
      <c r="M61" s="30"/>
      <c r="N61" s="22" t="s">
        <v>63</v>
      </c>
      <c r="P61" s="30"/>
      <c r="Q61" s="22" t="s">
        <v>62</v>
      </c>
      <c r="S61" s="25" t="s">
        <v>66</v>
      </c>
      <c r="T61" s="30"/>
    </row>
    <row r="62" spans="1:20" x14ac:dyDescent="0.2">
      <c r="A62">
        <v>14</v>
      </c>
      <c r="B62" s="25" t="s">
        <v>67</v>
      </c>
      <c r="C62" s="27" t="s">
        <v>66</v>
      </c>
      <c r="D62" s="30"/>
      <c r="E62" t="s">
        <v>62</v>
      </c>
      <c r="F62" s="30"/>
      <c r="G62" s="86" t="s">
        <v>66</v>
      </c>
      <c r="H62" s="30"/>
      <c r="I62" s="85" t="s">
        <v>66</v>
      </c>
      <c r="K62" s="108" t="s">
        <v>66</v>
      </c>
      <c r="L62" s="27"/>
      <c r="M62" s="30"/>
      <c r="N62" s="22" t="s">
        <v>66</v>
      </c>
      <c r="O62" t="s">
        <v>63</v>
      </c>
      <c r="P62" s="30"/>
      <c r="Q62" s="22" t="s">
        <v>66</v>
      </c>
      <c r="S62" s="25" t="s">
        <v>66</v>
      </c>
      <c r="T62" s="30"/>
    </row>
    <row r="63" spans="1:20" x14ac:dyDescent="0.2">
      <c r="A63">
        <v>14.5</v>
      </c>
      <c r="B63" s="25" t="s">
        <v>67</v>
      </c>
      <c r="C63" s="27" t="s">
        <v>66</v>
      </c>
      <c r="D63" s="30"/>
      <c r="E63" t="s">
        <v>66</v>
      </c>
      <c r="F63" s="30"/>
      <c r="G63" s="86" t="s">
        <v>66</v>
      </c>
      <c r="H63" s="30"/>
      <c r="I63" s="85" t="s">
        <v>66</v>
      </c>
      <c r="K63" s="108" t="s">
        <v>62</v>
      </c>
      <c r="L63" s="27"/>
      <c r="M63" s="30"/>
      <c r="N63" s="22" t="s">
        <v>63</v>
      </c>
      <c r="P63" s="30"/>
      <c r="Q63" s="22" t="s">
        <v>66</v>
      </c>
      <c r="S63" s="25" t="s">
        <v>66</v>
      </c>
      <c r="T63" s="30" t="s">
        <v>71</v>
      </c>
    </row>
    <row r="64" spans="1:20" x14ac:dyDescent="0.2">
      <c r="A64">
        <v>15</v>
      </c>
      <c r="B64" s="25" t="s">
        <v>66</v>
      </c>
      <c r="C64" s="27"/>
      <c r="D64" s="30"/>
      <c r="E64" t="s">
        <v>66</v>
      </c>
      <c r="F64" s="30"/>
      <c r="G64" s="86" t="s">
        <v>66</v>
      </c>
      <c r="H64" s="30"/>
      <c r="I64" s="85" t="s">
        <v>66</v>
      </c>
      <c r="K64" s="108" t="s">
        <v>66</v>
      </c>
      <c r="L64" s="85" t="s">
        <v>63</v>
      </c>
      <c r="M64" s="30"/>
      <c r="N64" s="22" t="s">
        <v>63</v>
      </c>
      <c r="P64" s="30"/>
      <c r="Q64" s="22" t="s">
        <v>62</v>
      </c>
      <c r="S64" s="25" t="s">
        <v>63</v>
      </c>
      <c r="T64" s="30" t="s">
        <v>66</v>
      </c>
    </row>
    <row r="65" spans="1:20" x14ac:dyDescent="0.2">
      <c r="A65">
        <v>15.5</v>
      </c>
      <c r="B65" s="25" t="s">
        <v>66</v>
      </c>
      <c r="C65" s="27"/>
      <c r="D65" s="30"/>
      <c r="E65" t="s">
        <v>66</v>
      </c>
      <c r="F65" s="30"/>
      <c r="G65" s="86" t="s">
        <v>66</v>
      </c>
      <c r="H65" s="30"/>
      <c r="I65" s="85" t="s">
        <v>66</v>
      </c>
      <c r="K65" s="108" t="s">
        <v>62</v>
      </c>
      <c r="L65" s="27"/>
      <c r="M65" s="30"/>
      <c r="N65" s="22" t="s">
        <v>66</v>
      </c>
      <c r="P65" s="30"/>
      <c r="Q65" s="22" t="s">
        <v>62</v>
      </c>
      <c r="S65" s="25" t="s">
        <v>62</v>
      </c>
      <c r="T65" s="30"/>
    </row>
    <row r="66" spans="1:20" x14ac:dyDescent="0.2">
      <c r="A66">
        <v>16</v>
      </c>
      <c r="B66" s="25" t="s">
        <v>66</v>
      </c>
      <c r="C66" s="27"/>
      <c r="D66" s="30"/>
      <c r="E66" t="s">
        <v>66</v>
      </c>
      <c r="F66" s="30"/>
      <c r="G66" s="86" t="s">
        <v>66</v>
      </c>
      <c r="H66" s="30"/>
      <c r="I66" s="85" t="s">
        <v>66</v>
      </c>
      <c r="K66" s="108" t="s">
        <v>66</v>
      </c>
      <c r="L66" s="27"/>
      <c r="M66" s="30"/>
      <c r="N66" s="22" t="s">
        <v>66</v>
      </c>
      <c r="O66" t="s">
        <v>63</v>
      </c>
      <c r="P66" s="30"/>
      <c r="Q66" s="22" t="s">
        <v>66</v>
      </c>
      <c r="S66" s="25" t="s">
        <v>66</v>
      </c>
      <c r="T66" s="30" t="s">
        <v>63</v>
      </c>
    </row>
    <row r="67" spans="1:20" x14ac:dyDescent="0.2">
      <c r="A67">
        <v>16.5</v>
      </c>
      <c r="B67" s="25" t="s">
        <v>66</v>
      </c>
      <c r="C67" s="27"/>
      <c r="D67" s="30"/>
      <c r="E67" t="s">
        <v>66</v>
      </c>
      <c r="F67" s="30"/>
      <c r="G67" s="86" t="s">
        <v>66</v>
      </c>
      <c r="H67" s="30"/>
      <c r="I67" s="85" t="s">
        <v>66</v>
      </c>
      <c r="K67" s="108" t="s">
        <v>66</v>
      </c>
      <c r="L67" s="27"/>
      <c r="M67" s="30"/>
      <c r="N67" s="22" t="s">
        <v>66</v>
      </c>
      <c r="O67" t="s">
        <v>63</v>
      </c>
      <c r="P67" s="30"/>
      <c r="Q67" s="22" t="s">
        <v>66</v>
      </c>
      <c r="R67" s="22" t="s">
        <v>70</v>
      </c>
      <c r="S67" s="25" t="s">
        <v>70</v>
      </c>
      <c r="T67" s="30" t="s">
        <v>66</v>
      </c>
    </row>
    <row r="68" spans="1:20" x14ac:dyDescent="0.2">
      <c r="A68">
        <v>17</v>
      </c>
      <c r="B68" s="25" t="s">
        <v>67</v>
      </c>
      <c r="C68" s="27" t="s">
        <v>66</v>
      </c>
      <c r="D68" s="30"/>
      <c r="E68" t="s">
        <v>66</v>
      </c>
      <c r="F68" s="30"/>
      <c r="G68" s="86" t="s">
        <v>66</v>
      </c>
      <c r="H68" s="30"/>
      <c r="I68" s="85" t="s">
        <v>66</v>
      </c>
      <c r="K68" s="108" t="s">
        <v>66</v>
      </c>
      <c r="L68" s="27"/>
      <c r="M68" s="30"/>
      <c r="N68" s="22" t="s">
        <v>66</v>
      </c>
      <c r="O68" t="s">
        <v>63</v>
      </c>
      <c r="P68" s="30"/>
      <c r="Q68" s="22" t="s">
        <v>66</v>
      </c>
      <c r="S68" s="25" t="s">
        <v>62</v>
      </c>
      <c r="T68" s="30"/>
    </row>
    <row r="69" spans="1:20" x14ac:dyDescent="0.2">
      <c r="A69">
        <v>17.5</v>
      </c>
      <c r="B69" s="25" t="s">
        <v>67</v>
      </c>
      <c r="C69" s="27" t="s">
        <v>66</v>
      </c>
      <c r="D69" s="30"/>
      <c r="E69" t="s">
        <v>66</v>
      </c>
      <c r="F69" s="30"/>
      <c r="G69" s="86" t="s">
        <v>66</v>
      </c>
      <c r="H69" s="30"/>
      <c r="I69" s="85" t="s">
        <v>62</v>
      </c>
      <c r="K69" s="108" t="s">
        <v>66</v>
      </c>
      <c r="L69" s="27"/>
      <c r="M69" s="30"/>
      <c r="N69" s="22" t="s">
        <v>66</v>
      </c>
      <c r="O69" t="s">
        <v>63</v>
      </c>
      <c r="P69" s="30"/>
      <c r="Q69" s="22" t="s">
        <v>66</v>
      </c>
      <c r="S69" s="25" t="s">
        <v>66</v>
      </c>
      <c r="T69" s="30"/>
    </row>
    <row r="70" spans="1:20" x14ac:dyDescent="0.2">
      <c r="A70">
        <v>18</v>
      </c>
      <c r="B70" s="25" t="s">
        <v>62</v>
      </c>
      <c r="C70" s="27"/>
      <c r="D70" s="30"/>
      <c r="E70" t="s">
        <v>62</v>
      </c>
      <c r="F70" s="30"/>
      <c r="G70" s="86" t="s">
        <v>66</v>
      </c>
      <c r="H70" s="30"/>
      <c r="I70" s="85" t="s">
        <v>66</v>
      </c>
      <c r="K70" s="108" t="s">
        <v>66</v>
      </c>
      <c r="L70" s="27"/>
      <c r="M70" s="30"/>
      <c r="N70" s="22" t="s">
        <v>66</v>
      </c>
      <c r="P70" s="30"/>
      <c r="Q70" s="22" t="s">
        <v>66</v>
      </c>
      <c r="S70" s="25" t="s">
        <v>66</v>
      </c>
      <c r="T70" s="30"/>
    </row>
    <row r="71" spans="1:20" x14ac:dyDescent="0.2">
      <c r="A71">
        <v>18.5</v>
      </c>
      <c r="B71" s="25" t="s">
        <v>66</v>
      </c>
      <c r="C71" s="27"/>
      <c r="D71" s="30"/>
      <c r="E71" t="s">
        <v>66</v>
      </c>
      <c r="F71" s="30"/>
      <c r="G71" s="86" t="s">
        <v>66</v>
      </c>
      <c r="H71" s="30"/>
      <c r="I71" s="85" t="s">
        <v>66</v>
      </c>
      <c r="K71" s="108" t="s">
        <v>62</v>
      </c>
      <c r="L71" s="27"/>
      <c r="M71" s="30"/>
      <c r="N71" s="22" t="s">
        <v>66</v>
      </c>
      <c r="P71" s="30"/>
      <c r="Q71" s="22" t="s">
        <v>62</v>
      </c>
      <c r="S71" s="25" t="s">
        <v>62</v>
      </c>
      <c r="T71" s="30"/>
    </row>
    <row r="72" spans="1:20" x14ac:dyDescent="0.2">
      <c r="A72">
        <v>19</v>
      </c>
      <c r="B72" s="25" t="s">
        <v>67</v>
      </c>
      <c r="C72" s="27" t="s">
        <v>66</v>
      </c>
      <c r="D72" s="30"/>
      <c r="E72" t="s">
        <v>66</v>
      </c>
      <c r="F72" s="30"/>
      <c r="G72" s="86" t="s">
        <v>66</v>
      </c>
      <c r="H72" s="30"/>
      <c r="I72" s="85" t="s">
        <v>62</v>
      </c>
      <c r="K72" s="108" t="s">
        <v>66</v>
      </c>
      <c r="L72" s="27"/>
      <c r="M72" s="30"/>
      <c r="N72" s="22" t="s">
        <v>66</v>
      </c>
      <c r="P72" s="30"/>
      <c r="Q72" s="22" t="s">
        <v>66</v>
      </c>
      <c r="S72" s="25" t="s">
        <v>66</v>
      </c>
      <c r="T72" s="30"/>
    </row>
    <row r="73" spans="1:20" x14ac:dyDescent="0.2">
      <c r="A73">
        <v>19.5</v>
      </c>
      <c r="B73" s="25" t="s">
        <v>62</v>
      </c>
      <c r="C73" s="27"/>
      <c r="D73" s="30"/>
      <c r="E73" t="s">
        <v>66</v>
      </c>
      <c r="F73" s="30"/>
      <c r="G73" s="86" t="s">
        <v>66</v>
      </c>
      <c r="H73" s="30"/>
      <c r="I73" s="85" t="s">
        <v>66</v>
      </c>
      <c r="K73" s="108" t="s">
        <v>66</v>
      </c>
      <c r="L73" s="27"/>
      <c r="M73" s="30"/>
      <c r="N73" s="22" t="s">
        <v>66</v>
      </c>
      <c r="P73" s="30"/>
      <c r="Q73" s="22" t="s">
        <v>66</v>
      </c>
      <c r="S73" s="25" t="s">
        <v>66</v>
      </c>
      <c r="T73" s="30"/>
    </row>
    <row r="74" spans="1:20" x14ac:dyDescent="0.2">
      <c r="A74">
        <v>20</v>
      </c>
      <c r="B74" s="25" t="s">
        <v>66</v>
      </c>
      <c r="C74" s="27"/>
      <c r="D74" s="30"/>
      <c r="E74" t="s">
        <v>66</v>
      </c>
      <c r="F74" s="30"/>
      <c r="G74" s="86" t="s">
        <v>163</v>
      </c>
      <c r="H74" s="96" t="s">
        <v>66</v>
      </c>
      <c r="I74" s="85" t="s">
        <v>62</v>
      </c>
      <c r="K74" s="108" t="s">
        <v>66</v>
      </c>
      <c r="L74" s="27"/>
      <c r="M74" s="30"/>
      <c r="N74" s="22" t="s">
        <v>66</v>
      </c>
      <c r="O74" t="s">
        <v>63</v>
      </c>
      <c r="P74" s="30"/>
      <c r="Q74" s="22" t="s">
        <v>62</v>
      </c>
      <c r="S74" s="25" t="s">
        <v>66</v>
      </c>
      <c r="T74" s="30"/>
    </row>
    <row r="75" spans="1:20" x14ac:dyDescent="0.2">
      <c r="A75">
        <v>20.5</v>
      </c>
      <c r="B75" s="25" t="s">
        <v>66</v>
      </c>
      <c r="C75" s="27"/>
      <c r="D75" s="30"/>
      <c r="E75" t="s">
        <v>66</v>
      </c>
      <c r="F75" s="30"/>
      <c r="G75" s="86" t="s">
        <v>66</v>
      </c>
      <c r="H75" s="30"/>
      <c r="I75" s="85" t="s">
        <v>62</v>
      </c>
      <c r="K75" s="108" t="s">
        <v>63</v>
      </c>
      <c r="L75" s="27"/>
      <c r="M75" s="30"/>
      <c r="N75" s="22" t="s">
        <v>66</v>
      </c>
      <c r="O75" t="s">
        <v>63</v>
      </c>
      <c r="P75" s="30"/>
      <c r="Q75" s="22" t="s">
        <v>62</v>
      </c>
      <c r="S75" s="25" t="s">
        <v>66</v>
      </c>
      <c r="T75" s="30"/>
    </row>
    <row r="76" spans="1:20" x14ac:dyDescent="0.2">
      <c r="A76">
        <v>21</v>
      </c>
      <c r="B76" s="25" t="s">
        <v>67</v>
      </c>
      <c r="C76" s="27" t="s">
        <v>66</v>
      </c>
      <c r="D76" s="30"/>
      <c r="E76" t="s">
        <v>66</v>
      </c>
      <c r="F76" s="30"/>
      <c r="G76" s="86" t="s">
        <v>66</v>
      </c>
      <c r="H76" s="30"/>
      <c r="I76" s="85" t="s">
        <v>66</v>
      </c>
      <c r="K76" s="108" t="s">
        <v>66</v>
      </c>
      <c r="L76" s="27"/>
      <c r="M76" s="30"/>
      <c r="N76" s="22" t="s">
        <v>63</v>
      </c>
      <c r="P76" s="30"/>
      <c r="Q76" s="22" t="s">
        <v>66</v>
      </c>
      <c r="S76" s="25" t="s">
        <v>66</v>
      </c>
      <c r="T76" s="30"/>
    </row>
    <row r="77" spans="1:20" x14ac:dyDescent="0.2">
      <c r="A77">
        <v>21.5</v>
      </c>
      <c r="B77" s="25" t="s">
        <v>66</v>
      </c>
      <c r="C77" s="27"/>
      <c r="D77" s="30"/>
      <c r="E77" t="s">
        <v>66</v>
      </c>
      <c r="F77" s="30"/>
      <c r="G77" s="86" t="s">
        <v>66</v>
      </c>
      <c r="H77" s="30"/>
      <c r="I77" s="85" t="s">
        <v>66</v>
      </c>
      <c r="K77" s="108" t="s">
        <v>66</v>
      </c>
      <c r="L77" s="27"/>
      <c r="M77" s="30"/>
      <c r="N77" s="22" t="s">
        <v>63</v>
      </c>
      <c r="P77" s="30"/>
      <c r="Q77" s="22" t="s">
        <v>66</v>
      </c>
      <c r="S77" s="25" t="s">
        <v>66</v>
      </c>
      <c r="T77" s="30"/>
    </row>
    <row r="78" spans="1:20" x14ac:dyDescent="0.2">
      <c r="A78">
        <v>22</v>
      </c>
      <c r="B78" s="25" t="s">
        <v>66</v>
      </c>
      <c r="C78" s="27"/>
      <c r="D78" s="30"/>
      <c r="E78" t="s">
        <v>62</v>
      </c>
      <c r="F78" s="30"/>
      <c r="G78" s="86" t="s">
        <v>66</v>
      </c>
      <c r="H78" s="30"/>
      <c r="I78" s="85" t="s">
        <v>66</v>
      </c>
      <c r="K78" s="108" t="s">
        <v>62</v>
      </c>
      <c r="L78" s="27"/>
      <c r="M78" s="30"/>
      <c r="N78" s="22" t="s">
        <v>66</v>
      </c>
      <c r="O78" t="s">
        <v>63</v>
      </c>
      <c r="P78" s="30"/>
      <c r="Q78" s="22" t="s">
        <v>62</v>
      </c>
      <c r="S78" s="25" t="s">
        <v>66</v>
      </c>
      <c r="T78" s="30"/>
    </row>
    <row r="79" spans="1:20" x14ac:dyDescent="0.2">
      <c r="A79">
        <v>22.5</v>
      </c>
      <c r="B79" s="25" t="s">
        <v>66</v>
      </c>
      <c r="C79" s="27"/>
      <c r="D79" s="30"/>
      <c r="E79" t="s">
        <v>66</v>
      </c>
      <c r="F79" s="30"/>
      <c r="G79" s="86" t="s">
        <v>66</v>
      </c>
      <c r="H79" s="30"/>
      <c r="I79" s="85" t="s">
        <v>66</v>
      </c>
      <c r="K79" s="108" t="s">
        <v>62</v>
      </c>
      <c r="L79" s="27"/>
      <c r="M79" s="30"/>
      <c r="N79" s="22" t="s">
        <v>63</v>
      </c>
      <c r="P79" s="30"/>
      <c r="Q79" s="22" t="s">
        <v>62</v>
      </c>
      <c r="S79" s="25" t="s">
        <v>66</v>
      </c>
      <c r="T79" s="30"/>
    </row>
    <row r="80" spans="1:20" x14ac:dyDescent="0.2">
      <c r="A80">
        <v>23</v>
      </c>
      <c r="B80" s="25" t="s">
        <v>66</v>
      </c>
      <c r="C80" s="27" t="s">
        <v>64</v>
      </c>
      <c r="D80" s="30"/>
      <c r="E80" t="s">
        <v>62</v>
      </c>
      <c r="F80" s="30"/>
      <c r="G80" s="86" t="s">
        <v>66</v>
      </c>
      <c r="H80" s="30"/>
      <c r="I80" s="85" t="s">
        <v>66</v>
      </c>
      <c r="K80" s="108" t="s">
        <v>66</v>
      </c>
      <c r="L80" s="27"/>
      <c r="M80" s="30"/>
      <c r="N80" s="22" t="s">
        <v>63</v>
      </c>
      <c r="P80" s="30"/>
      <c r="Q80" s="22" t="s">
        <v>66</v>
      </c>
      <c r="S80" s="25" t="s">
        <v>66</v>
      </c>
      <c r="T80" s="30"/>
    </row>
    <row r="81" spans="1:20" x14ac:dyDescent="0.2">
      <c r="A81">
        <v>23.5</v>
      </c>
      <c r="B81" s="25" t="s">
        <v>66</v>
      </c>
      <c r="C81" s="27"/>
      <c r="D81" s="30"/>
      <c r="E81" t="s">
        <v>66</v>
      </c>
      <c r="F81" s="30" t="s">
        <v>70</v>
      </c>
      <c r="G81" s="86" t="s">
        <v>66</v>
      </c>
      <c r="H81" s="30"/>
      <c r="I81" s="85" t="s">
        <v>66</v>
      </c>
      <c r="K81" s="108" t="s">
        <v>66</v>
      </c>
      <c r="L81" s="27"/>
      <c r="M81" s="30"/>
      <c r="N81" s="22" t="s">
        <v>66</v>
      </c>
      <c r="P81" s="30"/>
      <c r="Q81" s="22" t="s">
        <v>66</v>
      </c>
      <c r="S81" s="25" t="s">
        <v>66</v>
      </c>
      <c r="T81" s="30"/>
    </row>
    <row r="82" spans="1:20" x14ac:dyDescent="0.2">
      <c r="A82">
        <v>24</v>
      </c>
      <c r="B82" s="25" t="s">
        <v>67</v>
      </c>
      <c r="C82" s="27" t="s">
        <v>66</v>
      </c>
      <c r="D82" s="30"/>
      <c r="E82" t="s">
        <v>66</v>
      </c>
      <c r="F82" s="30"/>
      <c r="G82" s="86" t="s">
        <v>66</v>
      </c>
      <c r="H82" s="30"/>
      <c r="I82" s="85" t="s">
        <v>66</v>
      </c>
      <c r="K82" s="108" t="s">
        <v>66</v>
      </c>
      <c r="L82" s="27"/>
      <c r="M82" s="30"/>
      <c r="N82" s="22" t="s">
        <v>66</v>
      </c>
      <c r="P82" s="30"/>
      <c r="Q82" s="22" t="s">
        <v>66</v>
      </c>
      <c r="S82" s="25" t="s">
        <v>62</v>
      </c>
      <c r="T82" s="30"/>
    </row>
    <row r="83" spans="1:20" x14ac:dyDescent="0.2">
      <c r="A83">
        <v>24.5</v>
      </c>
      <c r="B83" s="25" t="s">
        <v>67</v>
      </c>
      <c r="C83" s="27" t="s">
        <v>66</v>
      </c>
      <c r="D83" s="30"/>
      <c r="E83" t="s">
        <v>66</v>
      </c>
      <c r="F83" s="30"/>
      <c r="G83" s="86" t="s">
        <v>66</v>
      </c>
      <c r="H83" s="30"/>
      <c r="I83" s="85" t="s">
        <v>62</v>
      </c>
      <c r="K83" s="108" t="s">
        <v>66</v>
      </c>
      <c r="L83" s="27"/>
      <c r="M83" s="30"/>
      <c r="N83" s="22" t="s">
        <v>66</v>
      </c>
      <c r="O83" t="s">
        <v>63</v>
      </c>
      <c r="P83" s="30"/>
      <c r="Q83" s="22" t="s">
        <v>66</v>
      </c>
      <c r="S83" s="25" t="s">
        <v>66</v>
      </c>
      <c r="T83" s="30"/>
    </row>
    <row r="84" spans="1:20" x14ac:dyDescent="0.2">
      <c r="A84">
        <v>25</v>
      </c>
      <c r="B84" s="25" t="s">
        <v>66</v>
      </c>
      <c r="C84" s="27"/>
      <c r="D84" s="30"/>
      <c r="E84" t="s">
        <v>62</v>
      </c>
      <c r="F84" s="30"/>
      <c r="G84" s="86" t="s">
        <v>66</v>
      </c>
      <c r="H84" s="30"/>
      <c r="I84" s="85" t="s">
        <v>66</v>
      </c>
      <c r="K84" s="108" t="s">
        <v>66</v>
      </c>
      <c r="L84" s="27"/>
      <c r="M84" s="30"/>
      <c r="N84" s="22" t="s">
        <v>66</v>
      </c>
      <c r="P84" s="30"/>
      <c r="Q84" s="22" t="s">
        <v>66</v>
      </c>
      <c r="S84" s="25" t="s">
        <v>63</v>
      </c>
      <c r="T84" s="30"/>
    </row>
    <row r="85" spans="1:20" x14ac:dyDescent="0.2">
      <c r="A85">
        <v>25.5</v>
      </c>
      <c r="B85" s="25" t="s">
        <v>66</v>
      </c>
      <c r="C85" s="27"/>
      <c r="D85" s="30"/>
      <c r="E85" t="s">
        <v>66</v>
      </c>
      <c r="F85" s="30"/>
      <c r="G85" s="86" t="s">
        <v>66</v>
      </c>
      <c r="H85" s="30"/>
      <c r="I85" s="85" t="s">
        <v>62</v>
      </c>
      <c r="K85" s="108" t="s">
        <v>62</v>
      </c>
      <c r="L85" s="27"/>
      <c r="M85" s="30"/>
      <c r="N85" s="22" t="s">
        <v>66</v>
      </c>
      <c r="O85" t="s">
        <v>63</v>
      </c>
      <c r="P85" s="30"/>
      <c r="Q85" s="22" t="s">
        <v>66</v>
      </c>
      <c r="S85" s="25" t="s">
        <v>66</v>
      </c>
      <c r="T85" s="30"/>
    </row>
    <row r="86" spans="1:20" x14ac:dyDescent="0.2">
      <c r="A86">
        <v>26</v>
      </c>
      <c r="B86" s="25" t="s">
        <v>62</v>
      </c>
      <c r="C86" s="27"/>
      <c r="D86" s="30"/>
      <c r="E86" t="s">
        <v>66</v>
      </c>
      <c r="F86" s="30"/>
      <c r="G86" s="86" t="s">
        <v>63</v>
      </c>
      <c r="H86" s="96" t="s">
        <v>66</v>
      </c>
      <c r="I86" s="85" t="s">
        <v>66</v>
      </c>
      <c r="K86" s="108" t="s">
        <v>66</v>
      </c>
      <c r="L86" s="27"/>
      <c r="M86" s="30"/>
      <c r="N86" s="22" t="s">
        <v>66</v>
      </c>
      <c r="O86" t="s">
        <v>63</v>
      </c>
      <c r="P86" s="30"/>
      <c r="Q86" s="22" t="s">
        <v>66</v>
      </c>
      <c r="S86" s="25" t="s">
        <v>66</v>
      </c>
      <c r="T86" s="30"/>
    </row>
    <row r="87" spans="1:20" x14ac:dyDescent="0.2">
      <c r="A87">
        <v>26.5</v>
      </c>
      <c r="B87" s="25" t="s">
        <v>66</v>
      </c>
      <c r="C87" s="27"/>
      <c r="D87" s="30"/>
      <c r="E87" t="s">
        <v>66</v>
      </c>
      <c r="F87" s="30"/>
      <c r="G87" s="86" t="s">
        <v>62</v>
      </c>
      <c r="H87" s="30"/>
      <c r="I87" s="85" t="s">
        <v>66</v>
      </c>
      <c r="K87" s="108" t="s">
        <v>71</v>
      </c>
      <c r="L87" s="27"/>
      <c r="M87" s="30"/>
      <c r="N87" s="22" t="s">
        <v>66</v>
      </c>
      <c r="P87" s="30"/>
      <c r="Q87" s="22" t="s">
        <v>66</v>
      </c>
      <c r="S87" s="25" t="s">
        <v>66</v>
      </c>
      <c r="T87" s="30"/>
    </row>
    <row r="88" spans="1:20" x14ac:dyDescent="0.2">
      <c r="A88">
        <v>27</v>
      </c>
      <c r="B88" s="25" t="s">
        <v>67</v>
      </c>
      <c r="C88" s="27"/>
      <c r="D88" s="30"/>
      <c r="E88" t="s">
        <v>66</v>
      </c>
      <c r="F88" s="30"/>
      <c r="G88" s="86" t="s">
        <v>66</v>
      </c>
      <c r="H88" s="30"/>
      <c r="I88" s="85" t="s">
        <v>66</v>
      </c>
      <c r="K88" s="108" t="s">
        <v>66</v>
      </c>
      <c r="L88" s="85" t="s">
        <v>63</v>
      </c>
      <c r="M88" s="30"/>
      <c r="N88" s="22" t="s">
        <v>66</v>
      </c>
      <c r="P88" s="30"/>
      <c r="Q88" s="22" t="s">
        <v>66</v>
      </c>
      <c r="S88" s="25" t="s">
        <v>66</v>
      </c>
      <c r="T88" s="30"/>
    </row>
    <row r="89" spans="1:20" x14ac:dyDescent="0.2">
      <c r="A89">
        <v>27.5</v>
      </c>
      <c r="B89" s="25" t="s">
        <v>67</v>
      </c>
      <c r="C89" s="27" t="s">
        <v>66</v>
      </c>
      <c r="D89" s="30"/>
      <c r="E89" t="s">
        <v>62</v>
      </c>
      <c r="F89" s="30"/>
      <c r="G89" s="86" t="s">
        <v>63</v>
      </c>
      <c r="H89" s="30"/>
      <c r="I89" s="85" t="s">
        <v>66</v>
      </c>
      <c r="K89" s="108" t="s">
        <v>62</v>
      </c>
      <c r="L89" s="27"/>
      <c r="M89" s="30"/>
      <c r="N89" s="22" t="s">
        <v>66</v>
      </c>
      <c r="P89" s="30"/>
      <c r="Q89" s="22" t="s">
        <v>66</v>
      </c>
      <c r="S89" s="25" t="s">
        <v>66</v>
      </c>
      <c r="T89" s="30"/>
    </row>
    <row r="90" spans="1:20" x14ac:dyDescent="0.2">
      <c r="A90">
        <v>28</v>
      </c>
      <c r="B90" s="25" t="s">
        <v>67</v>
      </c>
      <c r="C90" s="27" t="s">
        <v>66</v>
      </c>
      <c r="D90" s="30"/>
      <c r="E90" t="s">
        <v>66</v>
      </c>
      <c r="F90" s="30"/>
      <c r="G90" s="86" t="s">
        <v>66</v>
      </c>
      <c r="H90" s="30"/>
      <c r="I90" s="85" t="s">
        <v>62</v>
      </c>
      <c r="K90" s="108" t="s">
        <v>66</v>
      </c>
      <c r="L90" s="85" t="s">
        <v>63</v>
      </c>
      <c r="M90" s="30"/>
      <c r="N90" s="22" t="s">
        <v>66</v>
      </c>
      <c r="O90" s="22" t="s">
        <v>63</v>
      </c>
      <c r="P90" s="30"/>
      <c r="Q90" s="22" t="s">
        <v>66</v>
      </c>
      <c r="S90" s="25" t="s">
        <v>66</v>
      </c>
      <c r="T90" s="30"/>
    </row>
    <row r="91" spans="1:20" x14ac:dyDescent="0.2">
      <c r="A91">
        <v>28.5</v>
      </c>
      <c r="B91" s="25" t="s">
        <v>67</v>
      </c>
      <c r="C91" s="27"/>
      <c r="D91" s="30"/>
      <c r="E91" t="s">
        <v>66</v>
      </c>
      <c r="F91" s="30"/>
      <c r="G91" s="86" t="s">
        <v>66</v>
      </c>
      <c r="H91" s="30"/>
      <c r="I91" s="85" t="s">
        <v>66</v>
      </c>
      <c r="K91" s="108" t="s">
        <v>66</v>
      </c>
      <c r="L91" s="27"/>
      <c r="M91" s="30"/>
      <c r="N91" s="22" t="s">
        <v>66</v>
      </c>
      <c r="O91" t="s">
        <v>63</v>
      </c>
      <c r="P91" s="30"/>
      <c r="Q91" s="22" t="s">
        <v>66</v>
      </c>
      <c r="S91" s="25" t="s">
        <v>62</v>
      </c>
      <c r="T91" s="30"/>
    </row>
    <row r="92" spans="1:20" x14ac:dyDescent="0.2">
      <c r="A92">
        <v>29</v>
      </c>
      <c r="B92" s="25" t="s">
        <v>67</v>
      </c>
      <c r="C92" s="27" t="s">
        <v>66</v>
      </c>
      <c r="D92" s="30"/>
      <c r="E92" t="s">
        <v>62</v>
      </c>
      <c r="F92" s="30"/>
      <c r="G92" s="86" t="s">
        <v>63</v>
      </c>
      <c r="H92" s="88" t="s">
        <v>66</v>
      </c>
      <c r="I92" s="86" t="s">
        <v>66</v>
      </c>
      <c r="K92" s="108" t="s">
        <v>66</v>
      </c>
      <c r="L92" s="27"/>
      <c r="M92" s="30"/>
      <c r="N92" s="22" t="s">
        <v>66</v>
      </c>
      <c r="O92" t="s">
        <v>63</v>
      </c>
      <c r="P92" s="30"/>
      <c r="Q92" s="22" t="s">
        <v>66</v>
      </c>
      <c r="S92" s="25" t="s">
        <v>66</v>
      </c>
      <c r="T92" s="30"/>
    </row>
    <row r="93" spans="1:20" x14ac:dyDescent="0.2">
      <c r="A93">
        <v>29.5</v>
      </c>
      <c r="B93" s="25" t="s">
        <v>67</v>
      </c>
      <c r="C93" s="27" t="s">
        <v>66</v>
      </c>
      <c r="D93" s="30"/>
      <c r="E93" t="s">
        <v>66</v>
      </c>
      <c r="F93" s="30"/>
      <c r="G93" s="86" t="s">
        <v>63</v>
      </c>
      <c r="H93" s="96" t="s">
        <v>66</v>
      </c>
      <c r="I93" s="85" t="s">
        <v>66</v>
      </c>
      <c r="K93" s="108" t="s">
        <v>66</v>
      </c>
      <c r="L93" s="27"/>
      <c r="M93" s="30"/>
      <c r="N93" s="22" t="s">
        <v>66</v>
      </c>
      <c r="O93" t="s">
        <v>63</v>
      </c>
      <c r="P93" s="30"/>
      <c r="Q93" s="22" t="s">
        <v>66</v>
      </c>
      <c r="S93" s="25" t="s">
        <v>66</v>
      </c>
      <c r="T93" s="30"/>
    </row>
    <row r="94" spans="1:20" x14ac:dyDescent="0.2">
      <c r="A94">
        <v>30</v>
      </c>
      <c r="B94" s="25" t="s">
        <v>62</v>
      </c>
      <c r="C94" s="27"/>
      <c r="D94" s="30"/>
      <c r="E94" t="s">
        <v>66</v>
      </c>
      <c r="F94" s="30"/>
      <c r="G94" s="86" t="s">
        <v>66</v>
      </c>
      <c r="H94" s="30"/>
      <c r="I94" s="85" t="s">
        <v>62</v>
      </c>
      <c r="K94" s="108" t="s">
        <v>66</v>
      </c>
      <c r="L94" s="27"/>
      <c r="M94" s="30"/>
      <c r="N94" s="22" t="s">
        <v>66</v>
      </c>
      <c r="O94" t="s">
        <v>63</v>
      </c>
      <c r="P94" s="30"/>
      <c r="Q94" s="22" t="s">
        <v>62</v>
      </c>
      <c r="S94" s="25" t="s">
        <v>66</v>
      </c>
      <c r="T94" s="30"/>
    </row>
    <row r="95" spans="1:20" x14ac:dyDescent="0.2">
      <c r="A95">
        <v>30.5</v>
      </c>
      <c r="B95" s="25" t="s">
        <v>67</v>
      </c>
      <c r="C95" s="27" t="s">
        <v>66</v>
      </c>
      <c r="D95" s="30"/>
      <c r="E95" t="s">
        <v>66</v>
      </c>
      <c r="F95" s="30"/>
      <c r="G95" s="86" t="s">
        <v>66</v>
      </c>
      <c r="H95" s="30"/>
      <c r="I95" s="85" t="s">
        <v>66</v>
      </c>
      <c r="K95" s="108" t="s">
        <v>66</v>
      </c>
      <c r="L95" s="27"/>
      <c r="M95" s="30"/>
      <c r="N95" s="22" t="s">
        <v>63</v>
      </c>
      <c r="P95" s="30"/>
      <c r="Q95" s="22" t="s">
        <v>66</v>
      </c>
      <c r="S95" s="25" t="s">
        <v>66</v>
      </c>
      <c r="T95" s="30"/>
    </row>
    <row r="96" spans="1:20" x14ac:dyDescent="0.2">
      <c r="A96">
        <v>31</v>
      </c>
      <c r="B96" s="25" t="s">
        <v>67</v>
      </c>
      <c r="C96" s="27"/>
      <c r="D96" s="30"/>
      <c r="E96" t="s">
        <v>62</v>
      </c>
      <c r="F96" s="30"/>
      <c r="G96" s="86" t="s">
        <v>66</v>
      </c>
      <c r="H96" s="30"/>
      <c r="I96" s="85" t="s">
        <v>62</v>
      </c>
      <c r="K96" s="108" t="s">
        <v>66</v>
      </c>
      <c r="L96" s="27"/>
      <c r="M96" s="30"/>
      <c r="N96" s="22" t="s">
        <v>66</v>
      </c>
      <c r="P96" s="30"/>
      <c r="Q96" s="22" t="s">
        <v>62</v>
      </c>
      <c r="R96" t="s">
        <v>63</v>
      </c>
      <c r="S96" s="25" t="s">
        <v>66</v>
      </c>
      <c r="T96" s="30"/>
    </row>
    <row r="97" spans="1:20" x14ac:dyDescent="0.2">
      <c r="A97">
        <v>31.5</v>
      </c>
      <c r="B97" s="25" t="s">
        <v>62</v>
      </c>
      <c r="C97" s="27"/>
      <c r="D97" s="30"/>
      <c r="E97" t="s">
        <v>66</v>
      </c>
      <c r="F97" s="30"/>
      <c r="G97" s="86" t="s">
        <v>66</v>
      </c>
      <c r="H97" s="30"/>
      <c r="I97" s="85" t="s">
        <v>66</v>
      </c>
      <c r="K97" s="108" t="s">
        <v>66</v>
      </c>
      <c r="L97" s="27"/>
      <c r="M97" s="30"/>
      <c r="N97" s="22" t="s">
        <v>63</v>
      </c>
      <c r="P97" s="30"/>
      <c r="Q97" s="22" t="s">
        <v>62</v>
      </c>
      <c r="S97" s="25" t="s">
        <v>62</v>
      </c>
      <c r="T97" s="30"/>
    </row>
    <row r="98" spans="1:20" x14ac:dyDescent="0.2">
      <c r="A98">
        <v>32</v>
      </c>
      <c r="B98" s="25" t="s">
        <v>64</v>
      </c>
      <c r="C98" s="27"/>
      <c r="D98" s="30"/>
      <c r="E98" t="s">
        <v>66</v>
      </c>
      <c r="F98" s="30"/>
      <c r="G98" s="86" t="s">
        <v>62</v>
      </c>
      <c r="H98" s="30"/>
      <c r="I98" s="85" t="s">
        <v>62</v>
      </c>
      <c r="K98" s="108" t="s">
        <v>62</v>
      </c>
      <c r="L98" s="27"/>
      <c r="M98" s="30"/>
      <c r="N98" s="22" t="s">
        <v>63</v>
      </c>
      <c r="P98" s="30"/>
      <c r="Q98" s="22" t="s">
        <v>62</v>
      </c>
      <c r="S98" s="25" t="s">
        <v>62</v>
      </c>
      <c r="T98" s="30"/>
    </row>
    <row r="99" spans="1:20" x14ac:dyDescent="0.2">
      <c r="A99">
        <v>32.5</v>
      </c>
      <c r="B99" s="25" t="s">
        <v>71</v>
      </c>
      <c r="C99" s="27" t="s">
        <v>67</v>
      </c>
      <c r="D99" s="30" t="s">
        <v>66</v>
      </c>
      <c r="E99" s="22" t="s">
        <v>66</v>
      </c>
      <c r="F99" s="30"/>
      <c r="G99" s="86" t="s">
        <v>63</v>
      </c>
      <c r="H99" s="88" t="s">
        <v>66</v>
      </c>
      <c r="I99" s="86" t="s">
        <v>62</v>
      </c>
      <c r="K99" s="108" t="s">
        <v>63</v>
      </c>
      <c r="L99" s="27"/>
      <c r="M99" s="30"/>
      <c r="N99" s="22" t="s">
        <v>66</v>
      </c>
      <c r="O99" t="s">
        <v>63</v>
      </c>
      <c r="P99" s="30"/>
      <c r="Q99" s="22" t="s">
        <v>66</v>
      </c>
      <c r="R99" s="22" t="s">
        <v>63</v>
      </c>
      <c r="S99" s="25" t="s">
        <v>66</v>
      </c>
      <c r="T99" s="30" t="s">
        <v>63</v>
      </c>
    </row>
    <row r="100" spans="1:20" x14ac:dyDescent="0.2">
      <c r="A100">
        <v>33</v>
      </c>
      <c r="B100" s="25" t="s">
        <v>67</v>
      </c>
      <c r="C100" s="27" t="s">
        <v>66</v>
      </c>
      <c r="D100" s="30"/>
      <c r="E100" s="22" t="s">
        <v>66</v>
      </c>
      <c r="F100" s="30"/>
      <c r="G100" s="86" t="s">
        <v>62</v>
      </c>
      <c r="H100" s="30"/>
      <c r="I100" s="86" t="s">
        <v>62</v>
      </c>
      <c r="K100" s="108" t="s">
        <v>62</v>
      </c>
      <c r="L100" s="27"/>
      <c r="M100" s="30"/>
      <c r="N100" s="22" t="s">
        <v>66</v>
      </c>
      <c r="P100" s="30"/>
      <c r="Q100" s="22" t="s">
        <v>66</v>
      </c>
      <c r="S100" s="25" t="s">
        <v>66</v>
      </c>
      <c r="T100" s="30" t="s">
        <v>63</v>
      </c>
    </row>
    <row r="101" spans="1:20" x14ac:dyDescent="0.2">
      <c r="A101">
        <v>33.5</v>
      </c>
      <c r="B101" s="25" t="s">
        <v>62</v>
      </c>
      <c r="C101" s="27"/>
      <c r="D101" s="30"/>
      <c r="E101" s="22" t="s">
        <v>66</v>
      </c>
      <c r="F101" s="30"/>
      <c r="G101" s="86" t="s">
        <v>66</v>
      </c>
      <c r="H101" s="30"/>
      <c r="I101" s="86" t="s">
        <v>62</v>
      </c>
      <c r="K101" s="108" t="s">
        <v>63</v>
      </c>
      <c r="L101" s="85"/>
      <c r="M101" s="30"/>
      <c r="N101" s="22" t="s">
        <v>66</v>
      </c>
      <c r="P101" s="30"/>
      <c r="Q101" s="22" t="s">
        <v>63</v>
      </c>
      <c r="S101" s="25" t="s">
        <v>62</v>
      </c>
      <c r="T101" s="30"/>
    </row>
    <row r="102" spans="1:20" x14ac:dyDescent="0.2">
      <c r="A102">
        <v>34</v>
      </c>
      <c r="B102" s="25" t="s">
        <v>67</v>
      </c>
      <c r="C102" s="27" t="s">
        <v>66</v>
      </c>
      <c r="D102" s="30"/>
      <c r="E102" s="22" t="s">
        <v>66</v>
      </c>
      <c r="F102" s="30"/>
      <c r="G102" s="86" t="s">
        <v>63</v>
      </c>
      <c r="H102" s="88" t="s">
        <v>66</v>
      </c>
      <c r="I102" s="86" t="s">
        <v>62</v>
      </c>
      <c r="K102" s="108" t="s">
        <v>63</v>
      </c>
      <c r="L102" s="85" t="s">
        <v>66</v>
      </c>
      <c r="M102" s="30"/>
      <c r="N102" s="22" t="s">
        <v>63</v>
      </c>
      <c r="O102" s="22" t="s">
        <v>71</v>
      </c>
      <c r="P102" s="30"/>
      <c r="Q102" s="22" t="s">
        <v>62</v>
      </c>
      <c r="S102" s="25" t="s">
        <v>63</v>
      </c>
      <c r="T102" s="30"/>
    </row>
    <row r="103" spans="1:20" x14ac:dyDescent="0.2">
      <c r="A103">
        <v>34.5</v>
      </c>
      <c r="B103" s="25" t="s">
        <v>67</v>
      </c>
      <c r="C103" s="27" t="s">
        <v>66</v>
      </c>
      <c r="D103" s="30"/>
      <c r="E103" s="22" t="s">
        <v>62</v>
      </c>
      <c r="F103" s="30"/>
      <c r="G103" s="86" t="s">
        <v>63</v>
      </c>
      <c r="H103" s="96" t="s">
        <v>66</v>
      </c>
      <c r="I103" s="85" t="s">
        <v>66</v>
      </c>
      <c r="K103" s="108" t="s">
        <v>63</v>
      </c>
      <c r="L103" s="27"/>
      <c r="M103" s="30"/>
      <c r="N103" s="22" t="s">
        <v>63</v>
      </c>
      <c r="P103" s="30"/>
      <c r="Q103" s="22" t="s">
        <v>63</v>
      </c>
      <c r="S103" s="25" t="s">
        <v>66</v>
      </c>
      <c r="T103" s="30" t="s">
        <v>68</v>
      </c>
    </row>
    <row r="104" spans="1:20" x14ac:dyDescent="0.2">
      <c r="A104">
        <v>35</v>
      </c>
      <c r="B104" s="25" t="s">
        <v>67</v>
      </c>
      <c r="C104" s="27" t="s">
        <v>66</v>
      </c>
      <c r="D104" s="30"/>
      <c r="E104" s="22" t="s">
        <v>62</v>
      </c>
      <c r="F104" s="30"/>
      <c r="G104" s="85" t="s">
        <v>66</v>
      </c>
      <c r="H104" s="30"/>
      <c r="I104" s="85" t="s">
        <v>66</v>
      </c>
      <c r="K104" s="108" t="s">
        <v>63</v>
      </c>
      <c r="L104" s="85" t="s">
        <v>66</v>
      </c>
      <c r="M104" s="30"/>
      <c r="N104" s="22" t="s">
        <v>63</v>
      </c>
      <c r="P104" s="30"/>
      <c r="Q104" s="22" t="s">
        <v>62</v>
      </c>
      <c r="S104" s="25" t="s">
        <v>66</v>
      </c>
      <c r="T104" s="30" t="s">
        <v>63</v>
      </c>
    </row>
    <row r="105" spans="1:20" x14ac:dyDescent="0.2">
      <c r="A105">
        <v>35.5</v>
      </c>
      <c r="B105" s="25" t="s">
        <v>67</v>
      </c>
      <c r="C105" s="27"/>
      <c r="D105" s="30"/>
      <c r="E105" s="22" t="s">
        <v>66</v>
      </c>
      <c r="F105" s="30"/>
      <c r="G105" s="85" t="s">
        <v>66</v>
      </c>
      <c r="H105" s="30"/>
      <c r="I105" s="85" t="s">
        <v>62</v>
      </c>
      <c r="K105" s="108" t="s">
        <v>63</v>
      </c>
      <c r="L105" s="27"/>
      <c r="M105" s="30"/>
      <c r="N105" s="22" t="s">
        <v>63</v>
      </c>
      <c r="P105" s="30"/>
      <c r="Q105" s="22" t="s">
        <v>63</v>
      </c>
      <c r="S105" s="25" t="s">
        <v>63</v>
      </c>
      <c r="T105" s="30"/>
    </row>
    <row r="106" spans="1:20" x14ac:dyDescent="0.2">
      <c r="A106">
        <v>36</v>
      </c>
      <c r="B106" s="25" t="s">
        <v>67</v>
      </c>
      <c r="C106" s="27"/>
      <c r="D106" s="30"/>
      <c r="E106" s="22" t="s">
        <v>66</v>
      </c>
      <c r="F106" s="30" t="s">
        <v>71</v>
      </c>
      <c r="G106" s="86" t="s">
        <v>62</v>
      </c>
      <c r="H106" s="30"/>
      <c r="I106" s="85" t="s">
        <v>62</v>
      </c>
      <c r="K106" s="108" t="s">
        <v>63</v>
      </c>
      <c r="L106" s="27"/>
      <c r="M106" s="30"/>
      <c r="N106" s="22" t="s">
        <v>63</v>
      </c>
      <c r="P106" s="30"/>
      <c r="Q106" s="22" t="s">
        <v>62</v>
      </c>
      <c r="S106" s="25" t="s">
        <v>66</v>
      </c>
      <c r="T106" s="30"/>
    </row>
    <row r="107" spans="1:20" x14ac:dyDescent="0.2">
      <c r="A107">
        <v>36.5</v>
      </c>
      <c r="B107" s="25" t="s">
        <v>67</v>
      </c>
      <c r="C107" s="27" t="s">
        <v>66</v>
      </c>
      <c r="D107" s="30"/>
      <c r="E107" s="22" t="s">
        <v>66</v>
      </c>
      <c r="F107" s="30"/>
      <c r="G107" s="85" t="s">
        <v>62</v>
      </c>
      <c r="H107" s="30"/>
      <c r="I107" s="85" t="s">
        <v>62</v>
      </c>
      <c r="K107" s="108" t="s">
        <v>62</v>
      </c>
      <c r="L107" s="27"/>
      <c r="M107" s="30"/>
      <c r="N107" s="22" t="s">
        <v>63</v>
      </c>
      <c r="P107" s="30"/>
      <c r="Q107" s="22" t="s">
        <v>66</v>
      </c>
      <c r="S107" s="25" t="s">
        <v>66</v>
      </c>
      <c r="T107" s="30" t="s">
        <v>63</v>
      </c>
    </row>
    <row r="108" spans="1:20" x14ac:dyDescent="0.2">
      <c r="A108">
        <v>37</v>
      </c>
      <c r="B108" s="25" t="s">
        <v>67</v>
      </c>
      <c r="C108" s="27" t="s">
        <v>71</v>
      </c>
      <c r="D108" s="30"/>
      <c r="E108" s="22" t="s">
        <v>66</v>
      </c>
      <c r="F108" s="30"/>
      <c r="G108" s="86" t="s">
        <v>62</v>
      </c>
      <c r="H108" s="30"/>
      <c r="I108" s="85" t="s">
        <v>62</v>
      </c>
      <c r="K108" s="108" t="s">
        <v>63</v>
      </c>
      <c r="L108" s="27"/>
      <c r="M108" s="30"/>
      <c r="N108" s="22" t="s">
        <v>62</v>
      </c>
      <c r="P108" s="30"/>
      <c r="Q108" s="22" t="s">
        <v>66</v>
      </c>
      <c r="R108" t="s">
        <v>63</v>
      </c>
      <c r="S108" s="25" t="s">
        <v>66</v>
      </c>
      <c r="T108" s="30" t="s">
        <v>63</v>
      </c>
    </row>
    <row r="109" spans="1:20" x14ac:dyDescent="0.2">
      <c r="A109">
        <v>37.5</v>
      </c>
      <c r="B109" s="25" t="s">
        <v>71</v>
      </c>
      <c r="C109" s="27" t="s">
        <v>66</v>
      </c>
      <c r="D109" s="30"/>
      <c r="E109" s="22" t="s">
        <v>66</v>
      </c>
      <c r="F109" s="30"/>
      <c r="G109" s="86" t="s">
        <v>63</v>
      </c>
      <c r="H109" s="30"/>
      <c r="I109" s="85" t="s">
        <v>62</v>
      </c>
      <c r="K109" s="108" t="s">
        <v>62</v>
      </c>
      <c r="L109" s="27"/>
      <c r="M109" s="30"/>
      <c r="N109" s="22" t="s">
        <v>63</v>
      </c>
      <c r="P109" s="30"/>
      <c r="Q109" s="22" t="s">
        <v>63</v>
      </c>
      <c r="S109" s="25" t="s">
        <v>63</v>
      </c>
      <c r="T109" s="30"/>
    </row>
    <row r="110" spans="1:20" x14ac:dyDescent="0.2">
      <c r="A110">
        <v>38</v>
      </c>
      <c r="B110" s="25" t="s">
        <v>71</v>
      </c>
      <c r="C110" s="27" t="s">
        <v>66</v>
      </c>
      <c r="D110" s="30"/>
      <c r="E110" s="22" t="s">
        <v>66</v>
      </c>
      <c r="F110" s="30"/>
      <c r="G110" s="86" t="s">
        <v>63</v>
      </c>
      <c r="H110" s="30"/>
      <c r="I110" s="85" t="s">
        <v>62</v>
      </c>
      <c r="K110" s="108" t="s">
        <v>62</v>
      </c>
      <c r="L110" s="27"/>
      <c r="M110" s="30"/>
      <c r="N110" s="22" t="s">
        <v>63</v>
      </c>
      <c r="P110" s="30"/>
      <c r="Q110" s="22" t="s">
        <v>62</v>
      </c>
      <c r="S110" s="25" t="s">
        <v>63</v>
      </c>
      <c r="T110" s="30"/>
    </row>
    <row r="111" spans="1:20" x14ac:dyDescent="0.2">
      <c r="A111">
        <v>38.5</v>
      </c>
      <c r="B111" s="25" t="s">
        <v>67</v>
      </c>
      <c r="C111" s="27" t="s">
        <v>66</v>
      </c>
      <c r="D111" s="30"/>
      <c r="E111" s="22" t="s">
        <v>66</v>
      </c>
      <c r="F111" s="30"/>
      <c r="G111" s="86" t="s">
        <v>63</v>
      </c>
      <c r="H111" s="88" t="s">
        <v>66</v>
      </c>
      <c r="I111" s="85" t="s">
        <v>62</v>
      </c>
      <c r="K111" s="108" t="s">
        <v>63</v>
      </c>
      <c r="L111" s="27"/>
      <c r="M111" s="30"/>
      <c r="N111" s="22" t="s">
        <v>63</v>
      </c>
      <c r="P111" s="30"/>
      <c r="Q111" s="22" t="s">
        <v>63</v>
      </c>
      <c r="S111" s="25" t="s">
        <v>63</v>
      </c>
      <c r="T111" s="30"/>
    </row>
    <row r="112" spans="1:20" x14ac:dyDescent="0.2">
      <c r="A112">
        <v>39</v>
      </c>
      <c r="B112" s="25" t="s">
        <v>71</v>
      </c>
      <c r="C112" s="27" t="s">
        <v>67</v>
      </c>
      <c r="D112" s="30" t="s">
        <v>66</v>
      </c>
      <c r="E112" s="22" t="s">
        <v>66</v>
      </c>
      <c r="F112" s="30"/>
      <c r="G112" s="86" t="s">
        <v>63</v>
      </c>
      <c r="H112" s="30"/>
      <c r="I112" s="85" t="s">
        <v>62</v>
      </c>
      <c r="K112" s="108" t="s">
        <v>63</v>
      </c>
      <c r="L112" s="27"/>
      <c r="M112" s="30"/>
      <c r="N112" s="22" t="s">
        <v>63</v>
      </c>
      <c r="P112" s="30"/>
      <c r="Q112" s="22" t="s">
        <v>63</v>
      </c>
      <c r="S112" s="25" t="s">
        <v>63</v>
      </c>
      <c r="T112" s="30"/>
    </row>
    <row r="113" spans="1:20" x14ac:dyDescent="0.2">
      <c r="A113">
        <v>39.5</v>
      </c>
      <c r="B113" s="25" t="s">
        <v>62</v>
      </c>
      <c r="C113" s="27"/>
      <c r="D113" s="30"/>
      <c r="E113" s="22" t="s">
        <v>66</v>
      </c>
      <c r="F113" s="30"/>
      <c r="G113" s="86" t="s">
        <v>63</v>
      </c>
      <c r="H113" s="30"/>
      <c r="I113" s="85" t="s">
        <v>62</v>
      </c>
      <c r="K113" s="108" t="s">
        <v>63</v>
      </c>
      <c r="L113" s="85" t="s">
        <v>66</v>
      </c>
      <c r="M113" s="30"/>
      <c r="N113" s="22" t="s">
        <v>63</v>
      </c>
      <c r="P113" s="30"/>
      <c r="Q113" s="22" t="s">
        <v>63</v>
      </c>
      <c r="S113" s="25" t="s">
        <v>62</v>
      </c>
      <c r="T113" s="30"/>
    </row>
    <row r="114" spans="1:20" x14ac:dyDescent="0.2">
      <c r="A114">
        <v>40</v>
      </c>
      <c r="B114" s="25" t="s">
        <v>71</v>
      </c>
      <c r="C114" s="27" t="s">
        <v>66</v>
      </c>
      <c r="D114" s="30"/>
      <c r="E114" s="22" t="s">
        <v>66</v>
      </c>
      <c r="F114" s="30"/>
      <c r="G114" s="86" t="s">
        <v>63</v>
      </c>
      <c r="H114" s="88" t="s">
        <v>66</v>
      </c>
      <c r="I114" s="85" t="s">
        <v>62</v>
      </c>
      <c r="K114" s="108" t="s">
        <v>63</v>
      </c>
      <c r="L114" s="27"/>
      <c r="M114" s="30"/>
      <c r="N114" s="22" t="s">
        <v>63</v>
      </c>
      <c r="P114" s="30"/>
      <c r="Q114" s="22" t="s">
        <v>63</v>
      </c>
      <c r="S114" s="25" t="s">
        <v>62</v>
      </c>
      <c r="T114" s="30"/>
    </row>
    <row r="115" spans="1:20" x14ac:dyDescent="0.2">
      <c r="A115">
        <v>40.5</v>
      </c>
      <c r="B115" s="25" t="s">
        <v>66</v>
      </c>
      <c r="C115" s="27"/>
      <c r="D115" s="30"/>
      <c r="E115" s="22" t="s">
        <v>66</v>
      </c>
      <c r="F115" s="30"/>
      <c r="G115" s="86" t="s">
        <v>63</v>
      </c>
      <c r="H115" s="96" t="s">
        <v>66</v>
      </c>
      <c r="I115" s="85" t="s">
        <v>62</v>
      </c>
      <c r="K115" s="108" t="s">
        <v>66</v>
      </c>
      <c r="L115" s="27"/>
      <c r="M115" s="30"/>
      <c r="N115" s="22" t="s">
        <v>66</v>
      </c>
      <c r="P115" s="30"/>
      <c r="Q115" s="22" t="s">
        <v>63</v>
      </c>
      <c r="S115" s="25" t="s">
        <v>66</v>
      </c>
      <c r="T115" s="30"/>
    </row>
    <row r="116" spans="1:20" x14ac:dyDescent="0.2">
      <c r="A116">
        <v>41</v>
      </c>
      <c r="B116" s="25" t="s">
        <v>66</v>
      </c>
      <c r="C116" s="27"/>
      <c r="D116" s="30"/>
      <c r="E116" s="22" t="s">
        <v>62</v>
      </c>
      <c r="F116" s="30"/>
      <c r="G116" s="86" t="s">
        <v>63</v>
      </c>
      <c r="H116" s="96" t="s">
        <v>66</v>
      </c>
      <c r="I116" s="85" t="s">
        <v>62</v>
      </c>
      <c r="K116" s="108" t="s">
        <v>66</v>
      </c>
      <c r="L116" s="27"/>
      <c r="M116" s="30"/>
      <c r="N116" s="22" t="s">
        <v>71</v>
      </c>
      <c r="P116" s="30"/>
      <c r="Q116" s="22" t="s">
        <v>63</v>
      </c>
      <c r="S116" s="25" t="s">
        <v>66</v>
      </c>
      <c r="T116" s="30" t="s">
        <v>63</v>
      </c>
    </row>
    <row r="117" spans="1:20" x14ac:dyDescent="0.2">
      <c r="A117">
        <v>41.5</v>
      </c>
      <c r="B117" s="25" t="s">
        <v>62</v>
      </c>
      <c r="C117" s="27"/>
      <c r="D117" s="30"/>
      <c r="E117" s="22" t="s">
        <v>62</v>
      </c>
      <c r="F117" s="30"/>
      <c r="G117" s="86" t="s">
        <v>63</v>
      </c>
      <c r="H117" s="96" t="s">
        <v>66</v>
      </c>
      <c r="I117" s="85" t="s">
        <v>62</v>
      </c>
      <c r="K117" s="108" t="s">
        <v>62</v>
      </c>
      <c r="L117" s="27"/>
      <c r="M117" s="30"/>
      <c r="N117" s="22" t="s">
        <v>66</v>
      </c>
      <c r="O117" t="s">
        <v>71</v>
      </c>
      <c r="P117" s="30"/>
      <c r="Q117" s="22" t="s">
        <v>66</v>
      </c>
      <c r="S117" s="25" t="s">
        <v>62</v>
      </c>
      <c r="T117" s="30"/>
    </row>
    <row r="118" spans="1:20" x14ac:dyDescent="0.2">
      <c r="A118">
        <v>42</v>
      </c>
      <c r="B118" s="25" t="s">
        <v>66</v>
      </c>
      <c r="C118" s="27"/>
      <c r="D118" s="30"/>
      <c r="E118" s="22" t="s">
        <v>62</v>
      </c>
      <c r="F118" s="30"/>
      <c r="G118" s="86" t="s">
        <v>63</v>
      </c>
      <c r="H118" s="96" t="s">
        <v>66</v>
      </c>
      <c r="I118" s="85" t="s">
        <v>62</v>
      </c>
      <c r="K118" s="108" t="s">
        <v>62</v>
      </c>
      <c r="L118" s="27"/>
      <c r="M118" s="30"/>
      <c r="N118" s="22" t="s">
        <v>63</v>
      </c>
      <c r="P118" s="30"/>
      <c r="Q118" s="22" t="s">
        <v>63</v>
      </c>
      <c r="S118" s="25" t="s">
        <v>62</v>
      </c>
      <c r="T118" s="30"/>
    </row>
    <row r="119" spans="1:20" x14ac:dyDescent="0.2">
      <c r="A119">
        <v>42.5</v>
      </c>
      <c r="B119" s="25" t="s">
        <v>66</v>
      </c>
      <c r="C119" s="27"/>
      <c r="D119" s="30"/>
      <c r="E119" s="22" t="s">
        <v>70</v>
      </c>
      <c r="F119" s="30"/>
      <c r="G119" s="86" t="s">
        <v>63</v>
      </c>
      <c r="H119" s="30"/>
      <c r="I119" s="85" t="s">
        <v>62</v>
      </c>
      <c r="K119" s="108" t="s">
        <v>63</v>
      </c>
      <c r="L119" s="85" t="s">
        <v>71</v>
      </c>
      <c r="M119" s="30"/>
      <c r="N119" s="22" t="s">
        <v>66</v>
      </c>
      <c r="O119" s="22" t="s">
        <v>63</v>
      </c>
      <c r="P119" s="30"/>
      <c r="Q119" s="22" t="s">
        <v>63</v>
      </c>
      <c r="S119" s="25" t="s">
        <v>71</v>
      </c>
      <c r="T119" s="30"/>
    </row>
    <row r="120" spans="1:20" x14ac:dyDescent="0.2">
      <c r="A120">
        <v>43</v>
      </c>
      <c r="B120" s="25" t="s">
        <v>71</v>
      </c>
      <c r="C120" s="27"/>
      <c r="D120" s="30"/>
      <c r="E120" s="22" t="s">
        <v>62</v>
      </c>
      <c r="F120" s="30"/>
      <c r="G120" s="86" t="s">
        <v>63</v>
      </c>
      <c r="H120" s="96" t="s">
        <v>66</v>
      </c>
      <c r="I120" s="85" t="s">
        <v>62</v>
      </c>
      <c r="K120" s="108" t="s">
        <v>66</v>
      </c>
      <c r="L120" s="27"/>
      <c r="M120" s="30"/>
      <c r="N120" s="22" t="s">
        <v>63</v>
      </c>
      <c r="P120" s="30"/>
      <c r="Q120" s="22" t="s">
        <v>63</v>
      </c>
      <c r="S120" s="25" t="s">
        <v>63</v>
      </c>
      <c r="T120" s="30"/>
    </row>
    <row r="121" spans="1:20" x14ac:dyDescent="0.2">
      <c r="A121">
        <v>43.5</v>
      </c>
      <c r="B121" s="25" t="s">
        <v>71</v>
      </c>
      <c r="C121" s="27"/>
      <c r="D121" s="30"/>
      <c r="E121" s="22" t="s">
        <v>66</v>
      </c>
      <c r="F121" s="30"/>
      <c r="G121" s="86" t="s">
        <v>63</v>
      </c>
      <c r="H121" s="30"/>
      <c r="I121" s="85" t="s">
        <v>62</v>
      </c>
      <c r="K121" s="108" t="s">
        <v>71</v>
      </c>
      <c r="L121" s="27"/>
      <c r="M121" s="30"/>
      <c r="N121" s="22" t="s">
        <v>63</v>
      </c>
      <c r="P121" s="30"/>
      <c r="Q121" s="22" t="s">
        <v>63</v>
      </c>
      <c r="S121" s="25" t="s">
        <v>63</v>
      </c>
      <c r="T121" s="30"/>
    </row>
    <row r="122" spans="1:20" x14ac:dyDescent="0.2">
      <c r="A122">
        <v>44</v>
      </c>
      <c r="B122" s="25" t="s">
        <v>71</v>
      </c>
      <c r="C122" s="27"/>
      <c r="D122" s="30"/>
      <c r="E122" s="22" t="s">
        <v>62</v>
      </c>
      <c r="F122" s="30"/>
      <c r="G122" s="86" t="s">
        <v>63</v>
      </c>
      <c r="H122" s="30"/>
      <c r="I122" s="85" t="s">
        <v>62</v>
      </c>
      <c r="K122" s="108" t="s">
        <v>63</v>
      </c>
      <c r="L122" s="27"/>
      <c r="M122" s="30"/>
      <c r="N122" s="22" t="s">
        <v>62</v>
      </c>
      <c r="P122" s="30"/>
      <c r="Q122" s="22" t="s">
        <v>63</v>
      </c>
      <c r="S122" s="25" t="s">
        <v>66</v>
      </c>
      <c r="T122" s="30"/>
    </row>
    <row r="123" spans="1:20" x14ac:dyDescent="0.2">
      <c r="A123">
        <v>44.5</v>
      </c>
      <c r="B123" s="25" t="s">
        <v>71</v>
      </c>
      <c r="C123" s="27"/>
      <c r="D123" s="30"/>
      <c r="E123" s="22" t="s">
        <v>62</v>
      </c>
      <c r="F123" s="30"/>
      <c r="G123" s="86" t="s">
        <v>66</v>
      </c>
      <c r="H123" s="30"/>
      <c r="I123" s="85" t="s">
        <v>66</v>
      </c>
      <c r="K123" s="108" t="s">
        <v>63</v>
      </c>
      <c r="L123" s="27"/>
      <c r="M123" s="30"/>
      <c r="N123" s="22" t="s">
        <v>63</v>
      </c>
      <c r="P123" s="30"/>
      <c r="Q123" s="22" t="s">
        <v>63</v>
      </c>
      <c r="R123" t="s">
        <v>66</v>
      </c>
      <c r="S123" s="25" t="s">
        <v>62</v>
      </c>
      <c r="T123" s="30"/>
    </row>
    <row r="124" spans="1:20" x14ac:dyDescent="0.2">
      <c r="A124">
        <v>45</v>
      </c>
      <c r="B124" s="25" t="s">
        <v>71</v>
      </c>
      <c r="C124" s="27"/>
      <c r="D124" s="30"/>
      <c r="E124" s="22" t="s">
        <v>62</v>
      </c>
      <c r="F124" s="30"/>
      <c r="G124" s="86" t="s">
        <v>63</v>
      </c>
      <c r="H124" s="30"/>
      <c r="I124" s="85" t="s">
        <v>62</v>
      </c>
      <c r="K124" s="108" t="s">
        <v>62</v>
      </c>
      <c r="L124" s="27"/>
      <c r="M124" s="30"/>
      <c r="N124" s="22" t="s">
        <v>66</v>
      </c>
      <c r="P124" s="30"/>
      <c r="Q124" s="22" t="s">
        <v>63</v>
      </c>
      <c r="S124" s="25" t="s">
        <v>63</v>
      </c>
      <c r="T124" s="30"/>
    </row>
    <row r="125" spans="1:20" x14ac:dyDescent="0.2">
      <c r="A125">
        <v>45.5</v>
      </c>
      <c r="B125" s="25" t="s">
        <v>71</v>
      </c>
      <c r="C125" s="27"/>
      <c r="D125" s="30"/>
      <c r="E125" s="22" t="s">
        <v>63</v>
      </c>
      <c r="F125" s="30"/>
      <c r="G125" s="86" t="s">
        <v>63</v>
      </c>
      <c r="H125" s="30"/>
      <c r="I125" s="85" t="s">
        <v>62</v>
      </c>
      <c r="K125" s="108" t="s">
        <v>62</v>
      </c>
      <c r="L125" s="27"/>
      <c r="M125" s="30"/>
      <c r="N125" s="22" t="s">
        <v>62</v>
      </c>
      <c r="P125" s="30"/>
      <c r="Q125" s="22" t="s">
        <v>63</v>
      </c>
      <c r="S125" s="25" t="s">
        <v>63</v>
      </c>
      <c r="T125" s="30"/>
    </row>
    <row r="126" spans="1:20" x14ac:dyDescent="0.2">
      <c r="A126">
        <v>46</v>
      </c>
      <c r="B126" s="25" t="s">
        <v>71</v>
      </c>
      <c r="C126" s="27"/>
      <c r="D126" s="30"/>
      <c r="E126" s="22" t="s">
        <v>63</v>
      </c>
      <c r="F126" s="30"/>
      <c r="G126" s="86" t="s">
        <v>63</v>
      </c>
      <c r="H126" s="30"/>
      <c r="I126" s="85" t="s">
        <v>71</v>
      </c>
      <c r="K126" s="108" t="s">
        <v>63</v>
      </c>
      <c r="L126" s="27"/>
      <c r="M126" s="30"/>
      <c r="N126" s="22" t="s">
        <v>63</v>
      </c>
      <c r="P126" s="30"/>
      <c r="Q126" s="22" t="s">
        <v>63</v>
      </c>
      <c r="S126" s="25" t="s">
        <v>63</v>
      </c>
      <c r="T126" s="30"/>
    </row>
    <row r="127" spans="1:20" x14ac:dyDescent="0.2">
      <c r="A127">
        <v>46.5</v>
      </c>
      <c r="B127" s="25" t="s">
        <v>62</v>
      </c>
      <c r="C127" s="27"/>
      <c r="D127" s="30"/>
      <c r="E127" s="22" t="s">
        <v>63</v>
      </c>
      <c r="F127" s="30"/>
      <c r="G127" s="86" t="s">
        <v>63</v>
      </c>
      <c r="H127" s="30"/>
      <c r="I127" s="85" t="s">
        <v>71</v>
      </c>
      <c r="K127" s="108" t="s">
        <v>63</v>
      </c>
      <c r="L127" s="27"/>
      <c r="M127" s="30"/>
      <c r="N127" s="22" t="s">
        <v>63</v>
      </c>
      <c r="P127" s="30"/>
      <c r="Q127" s="22" t="s">
        <v>63</v>
      </c>
      <c r="S127" s="25" t="s">
        <v>63</v>
      </c>
      <c r="T127" s="30"/>
    </row>
    <row r="128" spans="1:20" x14ac:dyDescent="0.2">
      <c r="A128">
        <v>47</v>
      </c>
      <c r="B128" s="25" t="s">
        <v>62</v>
      </c>
      <c r="C128" s="27"/>
      <c r="D128" s="30"/>
      <c r="E128" s="22" t="s">
        <v>63</v>
      </c>
      <c r="F128" s="30"/>
      <c r="G128" s="86" t="s">
        <v>63</v>
      </c>
      <c r="H128" s="30"/>
      <c r="I128" s="85" t="s">
        <v>62</v>
      </c>
      <c r="K128" s="108" t="s">
        <v>63</v>
      </c>
      <c r="L128" s="27"/>
      <c r="M128" s="30"/>
      <c r="N128" s="22" t="s">
        <v>63</v>
      </c>
      <c r="P128" s="30"/>
      <c r="Q128" s="22" t="s">
        <v>63</v>
      </c>
      <c r="S128" s="25" t="s">
        <v>63</v>
      </c>
      <c r="T128" s="30"/>
    </row>
    <row r="129" spans="1:20" x14ac:dyDescent="0.2">
      <c r="A129">
        <v>47.5</v>
      </c>
      <c r="B129" s="25" t="s">
        <v>71</v>
      </c>
      <c r="C129" s="27"/>
      <c r="D129" s="30"/>
      <c r="E129" s="22" t="s">
        <v>63</v>
      </c>
      <c r="F129" s="30"/>
      <c r="G129" s="86" t="s">
        <v>63</v>
      </c>
      <c r="H129" s="30"/>
      <c r="I129" s="85" t="s">
        <v>62</v>
      </c>
      <c r="K129" s="108" t="s">
        <v>63</v>
      </c>
      <c r="L129" s="27"/>
      <c r="M129" s="30"/>
      <c r="N129" s="22" t="s">
        <v>63</v>
      </c>
      <c r="P129" s="30"/>
      <c r="Q129" s="22" t="s">
        <v>63</v>
      </c>
      <c r="S129" s="25" t="s">
        <v>62</v>
      </c>
      <c r="T129" s="30"/>
    </row>
    <row r="130" spans="1:20" x14ac:dyDescent="0.2">
      <c r="A130">
        <v>48</v>
      </c>
      <c r="B130" s="25" t="s">
        <v>71</v>
      </c>
      <c r="C130" s="27"/>
      <c r="D130" s="30"/>
      <c r="E130" s="22" t="s">
        <v>63</v>
      </c>
      <c r="F130" s="30"/>
      <c r="G130" s="86" t="s">
        <v>63</v>
      </c>
      <c r="H130" s="30"/>
      <c r="I130" s="85" t="s">
        <v>62</v>
      </c>
      <c r="K130" s="108" t="s">
        <v>63</v>
      </c>
      <c r="L130" s="27"/>
      <c r="M130" s="30"/>
      <c r="N130" s="22" t="s">
        <v>63</v>
      </c>
      <c r="P130" s="30"/>
      <c r="Q130" s="22" t="s">
        <v>63</v>
      </c>
      <c r="S130" s="25" t="s">
        <v>63</v>
      </c>
      <c r="T130" s="30"/>
    </row>
    <row r="131" spans="1:20" x14ac:dyDescent="0.2">
      <c r="A131">
        <v>48.5</v>
      </c>
      <c r="B131" s="25" t="s">
        <v>62</v>
      </c>
      <c r="C131" s="27"/>
      <c r="D131" s="30"/>
      <c r="E131" s="22" t="s">
        <v>63</v>
      </c>
      <c r="F131" s="30"/>
      <c r="G131" s="86" t="s">
        <v>63</v>
      </c>
      <c r="H131" s="30"/>
      <c r="I131" s="85" t="s">
        <v>62</v>
      </c>
      <c r="K131" s="108" t="s">
        <v>63</v>
      </c>
      <c r="L131" s="27"/>
      <c r="M131" s="30"/>
      <c r="N131" s="22" t="s">
        <v>63</v>
      </c>
      <c r="P131" s="30"/>
      <c r="Q131" s="22" t="s">
        <v>63</v>
      </c>
      <c r="S131" s="25" t="s">
        <v>63</v>
      </c>
      <c r="T131" s="30"/>
    </row>
    <row r="132" spans="1:20" x14ac:dyDescent="0.2">
      <c r="A132">
        <v>49</v>
      </c>
      <c r="B132" s="25" t="s">
        <v>63</v>
      </c>
      <c r="C132" s="27" t="s">
        <v>71</v>
      </c>
      <c r="D132" s="30"/>
      <c r="E132" s="22" t="s">
        <v>63</v>
      </c>
      <c r="F132" s="30"/>
      <c r="G132" s="86" t="s">
        <v>63</v>
      </c>
      <c r="H132" s="30"/>
      <c r="I132" s="85" t="s">
        <v>62</v>
      </c>
      <c r="K132" s="108" t="s">
        <v>63</v>
      </c>
      <c r="L132" s="27"/>
      <c r="M132" s="30"/>
      <c r="N132" s="22" t="s">
        <v>63</v>
      </c>
      <c r="P132" s="30"/>
      <c r="Q132" s="22" t="s">
        <v>63</v>
      </c>
      <c r="S132" s="25" t="s">
        <v>62</v>
      </c>
      <c r="T132" s="30"/>
    </row>
    <row r="133" spans="1:20" x14ac:dyDescent="0.2">
      <c r="A133">
        <v>49.5</v>
      </c>
      <c r="B133" s="25" t="s">
        <v>71</v>
      </c>
      <c r="C133" s="27"/>
      <c r="D133" s="30"/>
      <c r="E133" s="22" t="s">
        <v>63</v>
      </c>
      <c r="F133" s="30"/>
      <c r="G133" s="86" t="s">
        <v>63</v>
      </c>
      <c r="H133" s="30"/>
      <c r="I133" s="85" t="s">
        <v>62</v>
      </c>
      <c r="K133" s="108" t="s">
        <v>63</v>
      </c>
      <c r="L133" s="27"/>
      <c r="M133" s="30"/>
      <c r="N133" s="22" t="s">
        <v>63</v>
      </c>
      <c r="P133" s="30"/>
      <c r="Q133" s="22" t="s">
        <v>62</v>
      </c>
      <c r="S133" s="25" t="s">
        <v>63</v>
      </c>
      <c r="T133" s="30"/>
    </row>
    <row r="134" spans="1:20" x14ac:dyDescent="0.2">
      <c r="A134">
        <v>50</v>
      </c>
      <c r="B134" s="25" t="s">
        <v>63</v>
      </c>
      <c r="C134" s="27" t="s">
        <v>66</v>
      </c>
      <c r="D134" s="30"/>
      <c r="E134" s="22" t="s">
        <v>63</v>
      </c>
      <c r="F134" s="30"/>
      <c r="G134" s="86" t="s">
        <v>63</v>
      </c>
      <c r="H134" s="30"/>
      <c r="I134" s="85" t="s">
        <v>62</v>
      </c>
      <c r="K134" s="108" t="s">
        <v>63</v>
      </c>
      <c r="L134" s="27"/>
      <c r="M134" s="30"/>
      <c r="N134" s="22" t="s">
        <v>63</v>
      </c>
      <c r="P134" s="30"/>
      <c r="Q134" s="22" t="s">
        <v>63</v>
      </c>
      <c r="R134" t="s">
        <v>66</v>
      </c>
      <c r="S134" s="25" t="s">
        <v>63</v>
      </c>
      <c r="T134" s="30"/>
    </row>
    <row r="135" spans="1:20" x14ac:dyDescent="0.2">
      <c r="A135">
        <v>50.5</v>
      </c>
      <c r="B135" s="25" t="s">
        <v>71</v>
      </c>
      <c r="C135" s="27" t="s">
        <v>66</v>
      </c>
      <c r="D135" s="30"/>
      <c r="E135" s="22" t="s">
        <v>62</v>
      </c>
      <c r="F135" s="30"/>
      <c r="G135" s="86" t="s">
        <v>63</v>
      </c>
      <c r="H135" s="30"/>
      <c r="I135" s="85" t="s">
        <v>62</v>
      </c>
      <c r="K135" s="108" t="s">
        <v>63</v>
      </c>
      <c r="L135" s="27"/>
      <c r="M135" s="30"/>
      <c r="N135" s="22" t="s">
        <v>63</v>
      </c>
      <c r="P135" s="30"/>
      <c r="Q135" s="22" t="s">
        <v>62</v>
      </c>
      <c r="S135" s="25" t="s">
        <v>63</v>
      </c>
      <c r="T135" s="30"/>
    </row>
    <row r="136" spans="1:20" x14ac:dyDescent="0.2">
      <c r="A136">
        <v>51</v>
      </c>
      <c r="B136" s="25" t="s">
        <v>71</v>
      </c>
      <c r="C136" s="27" t="s">
        <v>63</v>
      </c>
      <c r="D136" s="30" t="s">
        <v>66</v>
      </c>
      <c r="E136" s="22" t="s">
        <v>66</v>
      </c>
      <c r="F136" s="30"/>
      <c r="G136" s="86" t="s">
        <v>63</v>
      </c>
      <c r="H136" s="30"/>
      <c r="I136" s="86" t="s">
        <v>66</v>
      </c>
      <c r="K136" s="108" t="s">
        <v>63</v>
      </c>
      <c r="L136" s="85" t="s">
        <v>66</v>
      </c>
      <c r="M136" s="30"/>
      <c r="N136" s="22" t="s">
        <v>63</v>
      </c>
      <c r="P136" s="30"/>
      <c r="Q136" s="22" t="s">
        <v>63</v>
      </c>
      <c r="S136" s="25" t="s">
        <v>63</v>
      </c>
      <c r="T136" s="30"/>
    </row>
    <row r="137" spans="1:20" x14ac:dyDescent="0.2">
      <c r="A137">
        <v>51.5</v>
      </c>
      <c r="B137" s="25" t="s">
        <v>71</v>
      </c>
      <c r="C137" s="27" t="s">
        <v>66</v>
      </c>
      <c r="D137" s="30"/>
      <c r="E137" s="22" t="s">
        <v>66</v>
      </c>
      <c r="F137" s="30"/>
      <c r="G137" s="86" t="s">
        <v>63</v>
      </c>
      <c r="H137" s="30"/>
      <c r="I137" s="86" t="s">
        <v>66</v>
      </c>
      <c r="K137" s="108" t="s">
        <v>62</v>
      </c>
      <c r="L137" s="27"/>
      <c r="M137" s="30"/>
      <c r="N137" s="22" t="s">
        <v>62</v>
      </c>
      <c r="P137" s="30"/>
      <c r="Q137" s="22" t="s">
        <v>63</v>
      </c>
      <c r="S137" s="25" t="s">
        <v>63</v>
      </c>
      <c r="T137" s="30"/>
    </row>
    <row r="138" spans="1:20" x14ac:dyDescent="0.2">
      <c r="A138">
        <v>52</v>
      </c>
      <c r="B138" s="25" t="s">
        <v>66</v>
      </c>
      <c r="C138" s="27"/>
      <c r="D138" s="30"/>
      <c r="E138" s="22" t="s">
        <v>66</v>
      </c>
      <c r="F138" s="30" t="s">
        <v>63</v>
      </c>
      <c r="G138" s="86" t="s">
        <v>63</v>
      </c>
      <c r="H138" s="30"/>
      <c r="I138" s="86" t="s">
        <v>66</v>
      </c>
      <c r="K138" s="108" t="s">
        <v>62</v>
      </c>
      <c r="L138" s="27"/>
      <c r="M138" s="30"/>
      <c r="N138" s="22" t="s">
        <v>62</v>
      </c>
      <c r="P138" s="30"/>
      <c r="Q138" s="22" t="s">
        <v>63</v>
      </c>
      <c r="S138" s="25" t="s">
        <v>63</v>
      </c>
      <c r="T138" s="30"/>
    </row>
    <row r="139" spans="1:20" x14ac:dyDescent="0.2">
      <c r="A139">
        <v>52.5</v>
      </c>
      <c r="B139" s="25" t="s">
        <v>63</v>
      </c>
      <c r="C139" s="27" t="s">
        <v>66</v>
      </c>
      <c r="D139" s="30"/>
      <c r="E139" s="22" t="s">
        <v>66</v>
      </c>
      <c r="F139" s="30"/>
      <c r="G139" s="86" t="s">
        <v>63</v>
      </c>
      <c r="H139" s="88" t="s">
        <v>66</v>
      </c>
      <c r="I139" s="86" t="s">
        <v>62</v>
      </c>
      <c r="K139" s="108" t="s">
        <v>62</v>
      </c>
      <c r="L139" s="27"/>
      <c r="M139" s="30"/>
      <c r="N139" s="22" t="s">
        <v>62</v>
      </c>
      <c r="P139" s="30"/>
      <c r="Q139" s="22" t="s">
        <v>63</v>
      </c>
      <c r="R139" t="s">
        <v>66</v>
      </c>
      <c r="S139" s="25" t="s">
        <v>63</v>
      </c>
      <c r="T139" s="30"/>
    </row>
    <row r="140" spans="1:20" x14ac:dyDescent="0.2">
      <c r="A140">
        <v>53</v>
      </c>
      <c r="B140" s="25" t="s">
        <v>71</v>
      </c>
      <c r="C140" s="27" t="s">
        <v>66</v>
      </c>
      <c r="D140" s="30"/>
      <c r="E140" s="22" t="s">
        <v>66</v>
      </c>
      <c r="F140" s="30"/>
      <c r="G140" s="86" t="s">
        <v>63</v>
      </c>
      <c r="H140" s="30"/>
      <c r="I140" s="86" t="s">
        <v>66</v>
      </c>
      <c r="K140" s="108" t="s">
        <v>66</v>
      </c>
      <c r="L140" s="27"/>
      <c r="M140" s="30"/>
      <c r="N140" s="22" t="s">
        <v>63</v>
      </c>
      <c r="P140" s="30"/>
      <c r="Q140" s="22" t="s">
        <v>63</v>
      </c>
      <c r="R140" t="s">
        <v>66</v>
      </c>
      <c r="S140" s="25" t="s">
        <v>66</v>
      </c>
      <c r="T140" s="30"/>
    </row>
    <row r="141" spans="1:20" x14ac:dyDescent="0.2">
      <c r="A141">
        <v>53.5</v>
      </c>
      <c r="B141" s="25" t="s">
        <v>66</v>
      </c>
      <c r="C141" s="27"/>
      <c r="D141" s="30"/>
      <c r="E141" s="22" t="s">
        <v>63</v>
      </c>
      <c r="F141" s="30"/>
      <c r="G141" s="86" t="s">
        <v>63</v>
      </c>
      <c r="H141" s="96" t="s">
        <v>66</v>
      </c>
      <c r="I141" s="85" t="s">
        <v>62</v>
      </c>
      <c r="K141" s="108" t="s">
        <v>63</v>
      </c>
      <c r="L141" s="85" t="s">
        <v>66</v>
      </c>
      <c r="M141" s="30"/>
      <c r="N141" s="22" t="s">
        <v>63</v>
      </c>
      <c r="P141" s="30"/>
      <c r="Q141" s="22" t="s">
        <v>63</v>
      </c>
      <c r="R141" t="s">
        <v>66</v>
      </c>
      <c r="S141" s="25" t="s">
        <v>62</v>
      </c>
      <c r="T141" s="30"/>
    </row>
    <row r="142" spans="1:20" x14ac:dyDescent="0.2">
      <c r="A142">
        <v>54</v>
      </c>
      <c r="B142" s="25" t="s">
        <v>63</v>
      </c>
      <c r="C142" s="27"/>
      <c r="D142" s="30"/>
      <c r="E142" s="22" t="s">
        <v>66</v>
      </c>
      <c r="F142" s="30"/>
      <c r="G142" s="86" t="s">
        <v>63</v>
      </c>
      <c r="H142" s="96" t="s">
        <v>66</v>
      </c>
      <c r="I142" s="85" t="s">
        <v>66</v>
      </c>
      <c r="K142" s="108" t="s">
        <v>63</v>
      </c>
      <c r="L142" s="85" t="s">
        <v>66</v>
      </c>
      <c r="M142" s="30"/>
      <c r="N142" s="22" t="s">
        <v>63</v>
      </c>
      <c r="P142" s="30"/>
      <c r="Q142" s="22" t="s">
        <v>63</v>
      </c>
      <c r="S142" s="25" t="s">
        <v>62</v>
      </c>
      <c r="T142" s="30"/>
    </row>
    <row r="143" spans="1:20" x14ac:dyDescent="0.2">
      <c r="A143">
        <v>54.5</v>
      </c>
      <c r="B143" s="25" t="s">
        <v>63</v>
      </c>
      <c r="C143" s="27" t="s">
        <v>71</v>
      </c>
      <c r="D143" s="30"/>
      <c r="E143" s="22" t="s">
        <v>63</v>
      </c>
      <c r="F143" s="30"/>
      <c r="G143" s="86" t="s">
        <v>63</v>
      </c>
      <c r="H143" s="88" t="s">
        <v>66</v>
      </c>
      <c r="I143" s="86" t="s">
        <v>62</v>
      </c>
      <c r="K143" s="108" t="s">
        <v>62</v>
      </c>
      <c r="L143" s="27"/>
      <c r="M143" s="30"/>
      <c r="N143" s="22" t="s">
        <v>63</v>
      </c>
      <c r="P143" s="30"/>
      <c r="Q143" s="22" t="s">
        <v>63</v>
      </c>
      <c r="S143" s="25" t="s">
        <v>63</v>
      </c>
      <c r="T143" s="30"/>
    </row>
    <row r="144" spans="1:20" x14ac:dyDescent="0.2">
      <c r="A144">
        <v>55</v>
      </c>
      <c r="B144" s="25" t="s">
        <v>63</v>
      </c>
      <c r="C144" s="27" t="s">
        <v>66</v>
      </c>
      <c r="D144" s="30"/>
      <c r="E144" s="22" t="s">
        <v>63</v>
      </c>
      <c r="F144" s="49" t="s">
        <v>66</v>
      </c>
      <c r="G144" s="86" t="s">
        <v>63</v>
      </c>
      <c r="H144" s="30"/>
      <c r="I144" s="86" t="s">
        <v>62</v>
      </c>
      <c r="K144" s="108" t="s">
        <v>63</v>
      </c>
      <c r="L144" s="85" t="s">
        <v>66</v>
      </c>
      <c r="M144" s="30"/>
      <c r="N144" s="22" t="s">
        <v>63</v>
      </c>
      <c r="P144" s="30"/>
      <c r="Q144" s="22" t="s">
        <v>63</v>
      </c>
      <c r="R144" t="s">
        <v>66</v>
      </c>
      <c r="S144" s="25" t="s">
        <v>62</v>
      </c>
      <c r="T144" s="30"/>
    </row>
    <row r="145" spans="1:20" x14ac:dyDescent="0.2">
      <c r="A145">
        <v>55.5</v>
      </c>
      <c r="B145" s="25" t="s">
        <v>66</v>
      </c>
      <c r="C145" s="27"/>
      <c r="D145" s="30"/>
      <c r="E145" s="22" t="s">
        <v>66</v>
      </c>
      <c r="F145" s="30"/>
      <c r="G145" s="86" t="s">
        <v>63</v>
      </c>
      <c r="H145" s="96" t="s">
        <v>66</v>
      </c>
      <c r="I145" s="85" t="s">
        <v>62</v>
      </c>
      <c r="K145" s="108" t="s">
        <v>66</v>
      </c>
      <c r="L145" s="27"/>
      <c r="M145" s="30"/>
      <c r="N145" s="22" t="s">
        <v>63</v>
      </c>
      <c r="P145" s="30"/>
      <c r="Q145" s="22" t="s">
        <v>66</v>
      </c>
      <c r="S145" s="25" t="s">
        <v>63</v>
      </c>
      <c r="T145" s="30"/>
    </row>
    <row r="146" spans="1:20" x14ac:dyDescent="0.2">
      <c r="A146">
        <v>56</v>
      </c>
      <c r="B146" s="25" t="s">
        <v>71</v>
      </c>
      <c r="C146" s="27"/>
      <c r="D146" s="30"/>
      <c r="E146" s="22" t="s">
        <v>66</v>
      </c>
      <c r="F146" s="30"/>
      <c r="G146" s="86" t="s">
        <v>63</v>
      </c>
      <c r="H146" s="96" t="s">
        <v>66</v>
      </c>
      <c r="I146" s="85" t="s">
        <v>66</v>
      </c>
      <c r="K146" s="108" t="s">
        <v>63</v>
      </c>
      <c r="L146" s="85" t="s">
        <v>66</v>
      </c>
      <c r="M146" s="30"/>
      <c r="N146" s="22" t="s">
        <v>63</v>
      </c>
      <c r="P146" s="30"/>
      <c r="Q146" s="22" t="s">
        <v>63</v>
      </c>
      <c r="S146" s="25" t="s">
        <v>66</v>
      </c>
      <c r="T146" s="30" t="s">
        <v>63</v>
      </c>
    </row>
    <row r="147" spans="1:20" x14ac:dyDescent="0.2">
      <c r="A147">
        <v>56.5</v>
      </c>
      <c r="B147" s="25" t="s">
        <v>66</v>
      </c>
      <c r="C147" s="27" t="s">
        <v>69</v>
      </c>
      <c r="D147" s="30"/>
      <c r="E147" s="22" t="s">
        <v>66</v>
      </c>
      <c r="F147" s="30"/>
      <c r="G147" s="86" t="s">
        <v>63</v>
      </c>
      <c r="H147" s="88" t="s">
        <v>66</v>
      </c>
      <c r="I147" s="86" t="s">
        <v>62</v>
      </c>
      <c r="K147" s="108" t="s">
        <v>66</v>
      </c>
      <c r="L147" s="27"/>
      <c r="M147" s="30"/>
      <c r="N147" s="22" t="s">
        <v>63</v>
      </c>
      <c r="P147" s="30"/>
      <c r="Q147" s="22" t="s">
        <v>63</v>
      </c>
      <c r="S147" s="25" t="s">
        <v>63</v>
      </c>
      <c r="T147" s="30"/>
    </row>
    <row r="148" spans="1:20" x14ac:dyDescent="0.2">
      <c r="A148">
        <v>57</v>
      </c>
      <c r="B148" s="25" t="s">
        <v>71</v>
      </c>
      <c r="C148" s="27" t="s">
        <v>66</v>
      </c>
      <c r="D148" s="30"/>
      <c r="E148" s="22" t="s">
        <v>66</v>
      </c>
      <c r="F148" s="30"/>
      <c r="G148" s="86" t="s">
        <v>66</v>
      </c>
      <c r="H148" s="30"/>
      <c r="I148" s="86" t="s">
        <v>62</v>
      </c>
      <c r="K148" s="108" t="s">
        <v>63</v>
      </c>
      <c r="L148" s="27"/>
      <c r="M148" s="30"/>
      <c r="N148" s="22" t="s">
        <v>63</v>
      </c>
      <c r="P148" s="30"/>
      <c r="Q148" s="22" t="s">
        <v>63</v>
      </c>
      <c r="R148" t="s">
        <v>66</v>
      </c>
      <c r="S148" s="25" t="s">
        <v>66</v>
      </c>
      <c r="T148" s="30"/>
    </row>
    <row r="149" spans="1:20" x14ac:dyDescent="0.2">
      <c r="A149">
        <v>57.5</v>
      </c>
      <c r="B149" s="25" t="s">
        <v>71</v>
      </c>
      <c r="C149" s="27" t="s">
        <v>66</v>
      </c>
      <c r="D149" s="30"/>
      <c r="E149" s="22" t="s">
        <v>66</v>
      </c>
      <c r="F149" s="30"/>
      <c r="G149" s="86" t="s">
        <v>63</v>
      </c>
      <c r="H149" s="88" t="s">
        <v>66</v>
      </c>
      <c r="I149" s="86" t="s">
        <v>66</v>
      </c>
      <c r="K149" s="108" t="s">
        <v>62</v>
      </c>
      <c r="L149" s="27"/>
      <c r="M149" s="30"/>
      <c r="N149" s="22" t="s">
        <v>63</v>
      </c>
      <c r="P149" s="30"/>
      <c r="Q149" s="22" t="s">
        <v>62</v>
      </c>
      <c r="S149" s="25" t="s">
        <v>63</v>
      </c>
      <c r="T149" s="30"/>
    </row>
    <row r="150" spans="1:20" x14ac:dyDescent="0.2">
      <c r="A150">
        <v>58</v>
      </c>
      <c r="B150" s="25" t="s">
        <v>63</v>
      </c>
      <c r="C150" s="27" t="s">
        <v>66</v>
      </c>
      <c r="D150" s="30"/>
      <c r="E150" s="22" t="s">
        <v>66</v>
      </c>
      <c r="F150" s="30"/>
      <c r="G150" s="86" t="s">
        <v>63</v>
      </c>
      <c r="H150" s="88" t="s">
        <v>66</v>
      </c>
      <c r="I150" s="86" t="s">
        <v>62</v>
      </c>
      <c r="K150" s="108" t="s">
        <v>63</v>
      </c>
      <c r="L150" s="85" t="s">
        <v>66</v>
      </c>
      <c r="M150" s="30"/>
      <c r="N150" s="22" t="s">
        <v>66</v>
      </c>
      <c r="O150" s="22" t="s">
        <v>63</v>
      </c>
      <c r="P150" s="30"/>
      <c r="Q150" s="22" t="s">
        <v>63</v>
      </c>
      <c r="R150" s="22" t="s">
        <v>66</v>
      </c>
      <c r="S150" s="25" t="s">
        <v>63</v>
      </c>
      <c r="T150" s="30"/>
    </row>
    <row r="151" spans="1:20" x14ac:dyDescent="0.2">
      <c r="A151">
        <v>58.5</v>
      </c>
      <c r="B151" s="25" t="s">
        <v>63</v>
      </c>
      <c r="C151" s="27"/>
      <c r="D151" s="30"/>
      <c r="E151" s="22" t="s">
        <v>66</v>
      </c>
      <c r="F151" s="30"/>
      <c r="G151" s="86" t="s">
        <v>63</v>
      </c>
      <c r="H151" s="30"/>
      <c r="I151" s="86" t="s">
        <v>62</v>
      </c>
      <c r="K151" s="108" t="s">
        <v>63</v>
      </c>
      <c r="L151" s="27"/>
      <c r="M151" s="30"/>
      <c r="N151" s="22" t="s">
        <v>62</v>
      </c>
      <c r="P151" s="30"/>
      <c r="Q151" s="22" t="s">
        <v>63</v>
      </c>
      <c r="S151" s="25" t="s">
        <v>62</v>
      </c>
      <c r="T151" s="30"/>
    </row>
    <row r="152" spans="1:20" x14ac:dyDescent="0.2">
      <c r="A152">
        <v>59</v>
      </c>
      <c r="B152" s="25" t="s">
        <v>71</v>
      </c>
      <c r="C152" s="27"/>
      <c r="D152" s="30"/>
      <c r="E152" s="22" t="s">
        <v>62</v>
      </c>
      <c r="F152" s="30"/>
      <c r="G152" s="86" t="s">
        <v>63</v>
      </c>
      <c r="H152" s="30"/>
      <c r="I152" s="86" t="s">
        <v>66</v>
      </c>
      <c r="K152" s="108" t="s">
        <v>66</v>
      </c>
      <c r="L152" s="27"/>
      <c r="M152" s="30"/>
      <c r="N152" s="22" t="s">
        <v>66</v>
      </c>
      <c r="O152" t="s">
        <v>71</v>
      </c>
      <c r="P152" s="30"/>
      <c r="Q152" s="22" t="s">
        <v>63</v>
      </c>
      <c r="R152" s="22" t="s">
        <v>66</v>
      </c>
      <c r="S152" s="25" t="s">
        <v>66</v>
      </c>
      <c r="T152" s="30"/>
    </row>
    <row r="153" spans="1:20" x14ac:dyDescent="0.2">
      <c r="A153">
        <v>59.5</v>
      </c>
      <c r="B153" s="25" t="s">
        <v>63</v>
      </c>
      <c r="C153" s="27" t="s">
        <v>66</v>
      </c>
      <c r="D153" s="30"/>
      <c r="E153" s="22" t="s">
        <v>63</v>
      </c>
      <c r="F153" s="30"/>
      <c r="G153" s="86" t="s">
        <v>63</v>
      </c>
      <c r="H153" s="30"/>
      <c r="I153" s="86" t="s">
        <v>66</v>
      </c>
      <c r="K153" s="108" t="s">
        <v>63</v>
      </c>
      <c r="L153" s="27"/>
      <c r="M153" s="30"/>
      <c r="N153" s="22" t="s">
        <v>63</v>
      </c>
      <c r="P153" s="30"/>
      <c r="Q153" s="22" t="s">
        <v>63</v>
      </c>
      <c r="S153" s="25" t="s">
        <v>63</v>
      </c>
      <c r="T153" s="30"/>
    </row>
    <row r="154" spans="1:20" x14ac:dyDescent="0.2">
      <c r="A154">
        <v>60</v>
      </c>
      <c r="B154" s="25" t="s">
        <v>71</v>
      </c>
      <c r="C154" s="27" t="s">
        <v>63</v>
      </c>
      <c r="D154" s="30"/>
      <c r="E154" s="22" t="s">
        <v>63</v>
      </c>
      <c r="F154" s="49" t="s">
        <v>66</v>
      </c>
      <c r="G154" s="86" t="s">
        <v>63</v>
      </c>
      <c r="H154" s="30"/>
      <c r="I154" s="86" t="s">
        <v>66</v>
      </c>
      <c r="K154" s="108" t="s">
        <v>63</v>
      </c>
      <c r="L154" s="85" t="s">
        <v>66</v>
      </c>
      <c r="M154" s="30"/>
      <c r="N154" s="22" t="s">
        <v>63</v>
      </c>
      <c r="P154" s="30"/>
      <c r="Q154" s="22" t="s">
        <v>63</v>
      </c>
      <c r="S154" s="25" t="s">
        <v>63</v>
      </c>
      <c r="T154" s="30"/>
    </row>
    <row r="155" spans="1:20" x14ac:dyDescent="0.2">
      <c r="A155" s="16" t="s">
        <v>75</v>
      </c>
      <c r="B155" s="31"/>
      <c r="C155" s="16"/>
      <c r="D155" s="32"/>
      <c r="E155" s="16"/>
      <c r="F155" s="32"/>
      <c r="H155" s="30"/>
      <c r="I155" s="86"/>
      <c r="K155" s="25"/>
      <c r="L155" s="27"/>
      <c r="M155" s="30"/>
      <c r="P155" s="30"/>
      <c r="S155" s="25"/>
      <c r="T155" s="30"/>
    </row>
    <row r="156" spans="1:20" x14ac:dyDescent="0.2">
      <c r="A156">
        <v>0</v>
      </c>
      <c r="B156" s="25" t="s">
        <v>67</v>
      </c>
      <c r="C156" s="27"/>
      <c r="D156" s="30"/>
      <c r="E156" t="s">
        <v>62</v>
      </c>
      <c r="F156" s="30"/>
      <c r="G156" s="36" t="s">
        <v>62</v>
      </c>
      <c r="H156" s="30"/>
      <c r="I156" s="86" t="s">
        <v>62</v>
      </c>
      <c r="K156" s="101" t="s">
        <v>62</v>
      </c>
      <c r="L156" s="27"/>
      <c r="M156" s="30"/>
      <c r="N156" t="s">
        <v>66</v>
      </c>
      <c r="P156" s="30"/>
      <c r="Q156" t="s">
        <v>66</v>
      </c>
      <c r="S156" s="25" t="s">
        <v>66</v>
      </c>
      <c r="T156" s="30" t="s">
        <v>63</v>
      </c>
    </row>
    <row r="157" spans="1:20" x14ac:dyDescent="0.2">
      <c r="A157">
        <v>0.5</v>
      </c>
      <c r="B157" s="25" t="s">
        <v>67</v>
      </c>
      <c r="C157" s="27"/>
      <c r="D157" s="30"/>
      <c r="E157" t="s">
        <v>62</v>
      </c>
      <c r="F157" s="30"/>
      <c r="G157" s="36" t="s">
        <v>63</v>
      </c>
      <c r="H157" s="30"/>
      <c r="I157" s="86" t="s">
        <v>66</v>
      </c>
      <c r="K157" s="101" t="s">
        <v>63</v>
      </c>
      <c r="L157" s="27"/>
      <c r="M157" s="30"/>
      <c r="N157" t="s">
        <v>66</v>
      </c>
      <c r="O157" t="s">
        <v>63</v>
      </c>
      <c r="P157" s="30"/>
      <c r="Q157" t="s">
        <v>66</v>
      </c>
      <c r="R157" t="s">
        <v>69</v>
      </c>
      <c r="S157" s="25" t="s">
        <v>66</v>
      </c>
      <c r="T157" s="30"/>
    </row>
    <row r="158" spans="1:20" x14ac:dyDescent="0.2">
      <c r="A158">
        <v>1</v>
      </c>
      <c r="B158" s="25" t="s">
        <v>67</v>
      </c>
      <c r="C158" s="27"/>
      <c r="D158" s="30"/>
      <c r="E158" t="s">
        <v>69</v>
      </c>
      <c r="F158" s="30"/>
      <c r="G158" s="36" t="s">
        <v>69</v>
      </c>
      <c r="H158" s="30"/>
      <c r="I158" s="86" t="s">
        <v>69</v>
      </c>
      <c r="K158" s="101" t="s">
        <v>63</v>
      </c>
      <c r="L158" s="85" t="s">
        <v>66</v>
      </c>
      <c r="M158" s="30"/>
      <c r="N158" s="22" t="s">
        <v>69</v>
      </c>
      <c r="O158" s="22" t="s">
        <v>66</v>
      </c>
      <c r="P158" s="49" t="s">
        <v>63</v>
      </c>
      <c r="Q158" s="22" t="s">
        <v>62</v>
      </c>
      <c r="S158" s="25" t="s">
        <v>66</v>
      </c>
      <c r="T158" s="30" t="s">
        <v>69</v>
      </c>
    </row>
    <row r="159" spans="1:20" x14ac:dyDescent="0.2">
      <c r="A159">
        <v>1.5</v>
      </c>
      <c r="B159" s="25" t="s">
        <v>67</v>
      </c>
      <c r="C159" s="27"/>
      <c r="D159" s="30"/>
      <c r="E159" t="s">
        <v>69</v>
      </c>
      <c r="F159" s="30"/>
      <c r="G159" s="36" t="s">
        <v>69</v>
      </c>
      <c r="H159" s="30"/>
      <c r="I159" s="86" t="s">
        <v>69</v>
      </c>
      <c r="K159" s="101" t="s">
        <v>69</v>
      </c>
      <c r="L159" s="85" t="s">
        <v>66</v>
      </c>
      <c r="M159" s="30"/>
      <c r="N159" s="22" t="s">
        <v>66</v>
      </c>
      <c r="O159" s="22" t="s">
        <v>63</v>
      </c>
      <c r="P159" s="30"/>
      <c r="Q159" s="22" t="s">
        <v>69</v>
      </c>
      <c r="S159" s="25" t="s">
        <v>66</v>
      </c>
      <c r="T159" s="30" t="s">
        <v>69</v>
      </c>
    </row>
    <row r="160" spans="1:20" x14ac:dyDescent="0.2">
      <c r="A160">
        <v>2</v>
      </c>
      <c r="B160" s="25" t="s">
        <v>67</v>
      </c>
      <c r="C160" s="27"/>
      <c r="D160" s="30"/>
      <c r="E160" t="s">
        <v>69</v>
      </c>
      <c r="F160" s="30"/>
      <c r="G160" s="36" t="s">
        <v>63</v>
      </c>
      <c r="H160" s="96" t="s">
        <v>69</v>
      </c>
      <c r="I160" s="85" t="s">
        <v>69</v>
      </c>
      <c r="K160" s="101" t="s">
        <v>66</v>
      </c>
      <c r="L160" s="27"/>
      <c r="M160" s="30"/>
      <c r="N160" s="22" t="s">
        <v>66</v>
      </c>
      <c r="O160" s="22" t="s">
        <v>63</v>
      </c>
      <c r="P160" s="30"/>
      <c r="Q160" s="22" t="s">
        <v>62</v>
      </c>
      <c r="S160" s="25" t="s">
        <v>69</v>
      </c>
      <c r="T160" s="30"/>
    </row>
    <row r="161" spans="1:20" x14ac:dyDescent="0.2">
      <c r="A161">
        <v>2.5</v>
      </c>
      <c r="B161" s="25" t="s">
        <v>62</v>
      </c>
      <c r="C161" s="27"/>
      <c r="D161" s="30"/>
      <c r="E161" t="s">
        <v>62</v>
      </c>
      <c r="F161" s="30"/>
      <c r="G161" s="36" t="s">
        <v>63</v>
      </c>
      <c r="H161" s="96" t="s">
        <v>207</v>
      </c>
      <c r="I161" s="85" t="s">
        <v>62</v>
      </c>
      <c r="K161" s="101" t="s">
        <v>63</v>
      </c>
      <c r="L161" s="27"/>
      <c r="M161" s="30"/>
      <c r="N161" s="22" t="s">
        <v>66</v>
      </c>
      <c r="O161" s="22" t="s">
        <v>63</v>
      </c>
      <c r="P161" s="30"/>
      <c r="Q161" s="22" t="s">
        <v>66</v>
      </c>
      <c r="R161" s="22" t="s">
        <v>63</v>
      </c>
      <c r="S161" s="25" t="s">
        <v>66</v>
      </c>
      <c r="T161" s="30" t="s">
        <v>63</v>
      </c>
    </row>
    <row r="162" spans="1:20" x14ac:dyDescent="0.2">
      <c r="A162">
        <v>3</v>
      </c>
      <c r="B162" s="25" t="s">
        <v>67</v>
      </c>
      <c r="C162" s="27"/>
      <c r="D162" s="30"/>
      <c r="E162" t="s">
        <v>62</v>
      </c>
      <c r="F162" s="30"/>
      <c r="G162" s="36" t="s">
        <v>63</v>
      </c>
      <c r="H162" s="30"/>
      <c r="I162" s="85" t="s">
        <v>69</v>
      </c>
      <c r="K162" s="101" t="s">
        <v>69</v>
      </c>
      <c r="L162" s="27"/>
      <c r="M162" s="30"/>
      <c r="N162" s="22" t="s">
        <v>66</v>
      </c>
      <c r="P162" s="30"/>
      <c r="Q162" s="22" t="s">
        <v>66</v>
      </c>
      <c r="S162" s="25" t="s">
        <v>66</v>
      </c>
      <c r="T162" s="30"/>
    </row>
    <row r="163" spans="1:20" x14ac:dyDescent="0.2">
      <c r="A163">
        <v>3.5</v>
      </c>
      <c r="B163" s="25" t="s">
        <v>67</v>
      </c>
      <c r="C163" s="27"/>
      <c r="D163" s="30"/>
      <c r="E163" t="s">
        <v>62</v>
      </c>
      <c r="F163" s="30"/>
      <c r="G163" s="36" t="s">
        <v>63</v>
      </c>
      <c r="H163" s="30"/>
      <c r="I163" s="85" t="s">
        <v>62</v>
      </c>
      <c r="K163" s="101" t="s">
        <v>63</v>
      </c>
      <c r="L163" s="85" t="s">
        <v>66</v>
      </c>
      <c r="M163" s="30"/>
      <c r="N163" s="22" t="s">
        <v>66</v>
      </c>
      <c r="O163" s="22" t="s">
        <v>63</v>
      </c>
      <c r="P163" s="30"/>
      <c r="Q163" s="22" t="s">
        <v>66</v>
      </c>
      <c r="S163" s="25" t="s">
        <v>62</v>
      </c>
      <c r="T163" s="30"/>
    </row>
    <row r="164" spans="1:20" x14ac:dyDescent="0.2">
      <c r="A164">
        <v>4</v>
      </c>
      <c r="B164" s="25" t="s">
        <v>67</v>
      </c>
      <c r="C164" s="27"/>
      <c r="D164" s="30"/>
      <c r="E164" t="s">
        <v>62</v>
      </c>
      <c r="F164" s="30"/>
      <c r="G164" s="36" t="s">
        <v>63</v>
      </c>
      <c r="H164" s="30"/>
      <c r="I164" s="85" t="s">
        <v>62</v>
      </c>
      <c r="K164" s="101" t="s">
        <v>66</v>
      </c>
      <c r="L164" s="27"/>
      <c r="M164" s="30"/>
      <c r="N164" s="22" t="s">
        <v>66</v>
      </c>
      <c r="P164" s="30"/>
      <c r="Q164" s="22" t="s">
        <v>66</v>
      </c>
      <c r="S164" s="25" t="s">
        <v>66</v>
      </c>
      <c r="T164" s="30"/>
    </row>
    <row r="165" spans="1:20" x14ac:dyDescent="0.2">
      <c r="A165">
        <v>4.5</v>
      </c>
      <c r="B165" s="25" t="s">
        <v>67</v>
      </c>
      <c r="C165" s="27"/>
      <c r="D165" s="30"/>
      <c r="E165" t="s">
        <v>62</v>
      </c>
      <c r="F165" s="30"/>
      <c r="G165" s="36" t="s">
        <v>62</v>
      </c>
      <c r="H165" s="30"/>
      <c r="I165" s="85" t="s">
        <v>66</v>
      </c>
      <c r="K165" s="101" t="s">
        <v>62</v>
      </c>
      <c r="L165" s="27"/>
      <c r="M165" s="30"/>
      <c r="N165" s="22" t="s">
        <v>66</v>
      </c>
      <c r="P165" s="30"/>
      <c r="Q165" s="22" t="s">
        <v>66</v>
      </c>
      <c r="S165" s="25" t="s">
        <v>62</v>
      </c>
      <c r="T165" s="30"/>
    </row>
    <row r="166" spans="1:20" x14ac:dyDescent="0.2">
      <c r="A166">
        <v>5</v>
      </c>
      <c r="B166" s="25" t="s">
        <v>71</v>
      </c>
      <c r="C166" s="27" t="s">
        <v>64</v>
      </c>
      <c r="D166" s="30"/>
      <c r="E166" t="s">
        <v>62</v>
      </c>
      <c r="F166" s="30"/>
      <c r="G166" s="86" t="s">
        <v>63</v>
      </c>
      <c r="H166" s="88" t="s">
        <v>66</v>
      </c>
      <c r="I166" s="85" t="s">
        <v>66</v>
      </c>
      <c r="K166" s="101" t="s">
        <v>66</v>
      </c>
      <c r="L166" s="27"/>
      <c r="M166" s="30"/>
      <c r="N166" s="22" t="s">
        <v>66</v>
      </c>
      <c r="P166" s="30"/>
      <c r="Q166" s="22" t="s">
        <v>66</v>
      </c>
      <c r="S166" s="25" t="s">
        <v>66</v>
      </c>
      <c r="T166" s="30"/>
    </row>
    <row r="167" spans="1:20" x14ac:dyDescent="0.2">
      <c r="A167">
        <v>5.5</v>
      </c>
      <c r="B167" s="25" t="s">
        <v>67</v>
      </c>
      <c r="C167" s="27"/>
      <c r="D167" s="30"/>
      <c r="E167" t="s">
        <v>62</v>
      </c>
      <c r="F167" s="30"/>
      <c r="G167" s="86" t="s">
        <v>66</v>
      </c>
      <c r="H167" s="30"/>
      <c r="I167" s="85" t="s">
        <v>66</v>
      </c>
      <c r="J167" s="85" t="s">
        <v>69</v>
      </c>
      <c r="K167" s="108" t="s">
        <v>66</v>
      </c>
      <c r="L167" s="27"/>
      <c r="M167" s="30"/>
      <c r="N167" s="22" t="s">
        <v>66</v>
      </c>
      <c r="P167" s="30"/>
      <c r="Q167" s="22" t="s">
        <v>66</v>
      </c>
      <c r="S167" s="25" t="s">
        <v>66</v>
      </c>
      <c r="T167" s="30"/>
    </row>
    <row r="168" spans="1:20" x14ac:dyDescent="0.2">
      <c r="A168">
        <v>6</v>
      </c>
      <c r="B168" s="25" t="s">
        <v>67</v>
      </c>
      <c r="C168" s="27"/>
      <c r="D168" s="30"/>
      <c r="E168" t="s">
        <v>66</v>
      </c>
      <c r="F168" s="30"/>
      <c r="G168" s="86" t="s">
        <v>62</v>
      </c>
      <c r="H168" s="30"/>
      <c r="I168" s="85" t="s">
        <v>66</v>
      </c>
      <c r="K168" s="108" t="s">
        <v>66</v>
      </c>
      <c r="L168" s="27"/>
      <c r="M168" s="30"/>
      <c r="N168" s="22" t="s">
        <v>66</v>
      </c>
      <c r="P168" s="30"/>
      <c r="Q168" s="22" t="s">
        <v>66</v>
      </c>
      <c r="S168" s="25" t="s">
        <v>66</v>
      </c>
      <c r="T168" s="30"/>
    </row>
    <row r="169" spans="1:20" x14ac:dyDescent="0.2">
      <c r="A169">
        <v>6.5</v>
      </c>
      <c r="B169" s="25" t="s">
        <v>67</v>
      </c>
      <c r="C169" s="27"/>
      <c r="D169" s="30"/>
      <c r="E169" t="s">
        <v>62</v>
      </c>
      <c r="F169" s="30"/>
      <c r="G169" s="86" t="s">
        <v>62</v>
      </c>
      <c r="H169" s="30"/>
      <c r="I169" s="85" t="s">
        <v>66</v>
      </c>
      <c r="K169" s="108" t="s">
        <v>66</v>
      </c>
      <c r="L169" s="27"/>
      <c r="M169" s="30"/>
      <c r="N169" s="22" t="s">
        <v>66</v>
      </c>
      <c r="P169" s="30"/>
      <c r="Q169" s="22" t="s">
        <v>66</v>
      </c>
      <c r="S169" s="25" t="s">
        <v>66</v>
      </c>
      <c r="T169" s="30"/>
    </row>
    <row r="170" spans="1:20" x14ac:dyDescent="0.2">
      <c r="A170">
        <v>7</v>
      </c>
      <c r="B170" s="25" t="s">
        <v>67</v>
      </c>
      <c r="C170" s="27" t="s">
        <v>71</v>
      </c>
      <c r="D170" s="30"/>
      <c r="E170" t="s">
        <v>66</v>
      </c>
      <c r="F170" s="30"/>
      <c r="G170" s="86" t="s">
        <v>66</v>
      </c>
      <c r="H170" s="30"/>
      <c r="I170" s="85" t="s">
        <v>66</v>
      </c>
      <c r="K170" s="108" t="s">
        <v>66</v>
      </c>
      <c r="L170" s="27"/>
      <c r="M170" s="30"/>
      <c r="N170" s="22" t="s">
        <v>66</v>
      </c>
      <c r="O170" t="s">
        <v>63</v>
      </c>
      <c r="P170" s="30"/>
      <c r="Q170" s="22" t="s">
        <v>66</v>
      </c>
      <c r="R170" s="22" t="s">
        <v>63</v>
      </c>
      <c r="S170" s="25" t="s">
        <v>66</v>
      </c>
      <c r="T170" s="30"/>
    </row>
    <row r="171" spans="1:20" x14ac:dyDescent="0.2">
      <c r="A171">
        <v>7.5</v>
      </c>
      <c r="B171" s="25" t="s">
        <v>67</v>
      </c>
      <c r="C171" s="27"/>
      <c r="D171" s="30"/>
      <c r="E171" t="s">
        <v>66</v>
      </c>
      <c r="F171" s="30"/>
      <c r="G171" s="86" t="s">
        <v>63</v>
      </c>
      <c r="H171" s="30"/>
      <c r="I171" s="85" t="s">
        <v>66</v>
      </c>
      <c r="K171" s="108" t="s">
        <v>66</v>
      </c>
      <c r="L171" s="27"/>
      <c r="M171" s="30"/>
      <c r="N171" s="22" t="s">
        <v>66</v>
      </c>
      <c r="P171" s="30"/>
      <c r="Q171" s="22" t="s">
        <v>66</v>
      </c>
      <c r="S171" s="25" t="s">
        <v>66</v>
      </c>
      <c r="T171" s="30" t="s">
        <v>63</v>
      </c>
    </row>
    <row r="172" spans="1:20" x14ac:dyDescent="0.2">
      <c r="A172">
        <v>8</v>
      </c>
      <c r="B172" s="25" t="s">
        <v>67</v>
      </c>
      <c r="C172" s="27" t="s">
        <v>71</v>
      </c>
      <c r="D172" s="30"/>
      <c r="E172" t="s">
        <v>62</v>
      </c>
      <c r="F172" s="30"/>
      <c r="G172" s="86" t="s">
        <v>63</v>
      </c>
      <c r="H172" s="30"/>
      <c r="I172" s="85" t="s">
        <v>62</v>
      </c>
      <c r="K172" s="108" t="s">
        <v>62</v>
      </c>
      <c r="L172" s="27"/>
      <c r="M172" s="30"/>
      <c r="N172" s="22" t="s">
        <v>66</v>
      </c>
      <c r="P172" s="30"/>
      <c r="Q172" s="22" t="s">
        <v>66</v>
      </c>
      <c r="R172" t="s">
        <v>63</v>
      </c>
      <c r="S172" s="25" t="s">
        <v>66</v>
      </c>
      <c r="T172" s="30"/>
    </row>
    <row r="173" spans="1:20" x14ac:dyDescent="0.2">
      <c r="A173">
        <v>8.5</v>
      </c>
      <c r="B173" s="25" t="s">
        <v>67</v>
      </c>
      <c r="C173" s="27"/>
      <c r="D173" s="30"/>
      <c r="E173" t="s">
        <v>62</v>
      </c>
      <c r="F173" s="30"/>
      <c r="G173" s="86" t="s">
        <v>63</v>
      </c>
      <c r="H173" s="30"/>
      <c r="I173" s="85" t="s">
        <v>62</v>
      </c>
      <c r="K173" s="108" t="s">
        <v>66</v>
      </c>
      <c r="L173" s="27"/>
      <c r="M173" s="30"/>
      <c r="N173" s="22" t="s">
        <v>66</v>
      </c>
      <c r="P173" s="30"/>
      <c r="Q173" s="22" t="s">
        <v>66</v>
      </c>
      <c r="S173" s="25" t="s">
        <v>62</v>
      </c>
      <c r="T173" s="30"/>
    </row>
    <row r="174" spans="1:20" x14ac:dyDescent="0.2">
      <c r="A174">
        <v>9</v>
      </c>
      <c r="B174" s="25" t="s">
        <v>67</v>
      </c>
      <c r="C174" s="27"/>
      <c r="D174" s="30"/>
      <c r="E174" t="s">
        <v>62</v>
      </c>
      <c r="F174" s="30"/>
      <c r="G174" s="86" t="s">
        <v>63</v>
      </c>
      <c r="H174" s="30"/>
      <c r="I174" s="85" t="s">
        <v>66</v>
      </c>
      <c r="K174" s="108" t="s">
        <v>66</v>
      </c>
      <c r="L174" s="27"/>
      <c r="M174" s="30"/>
      <c r="N174" s="22" t="s">
        <v>62</v>
      </c>
      <c r="P174" s="30"/>
      <c r="Q174" s="22" t="s">
        <v>66</v>
      </c>
      <c r="S174" s="25" t="s">
        <v>66</v>
      </c>
      <c r="T174" s="30"/>
    </row>
    <row r="175" spans="1:20" x14ac:dyDescent="0.2">
      <c r="A175">
        <v>9.5</v>
      </c>
      <c r="B175" s="25" t="s">
        <v>67</v>
      </c>
      <c r="C175" s="27"/>
      <c r="D175" s="30"/>
      <c r="E175" t="s">
        <v>62</v>
      </c>
      <c r="F175" s="30"/>
      <c r="G175" s="86" t="s">
        <v>63</v>
      </c>
      <c r="H175" s="30"/>
      <c r="I175" s="85" t="s">
        <v>66</v>
      </c>
      <c r="K175" s="108" t="s">
        <v>66</v>
      </c>
      <c r="L175" s="27"/>
      <c r="M175" s="30"/>
      <c r="N175" s="22" t="s">
        <v>66</v>
      </c>
      <c r="O175" t="s">
        <v>63</v>
      </c>
      <c r="P175" s="30"/>
      <c r="Q175" s="22" t="s">
        <v>66</v>
      </c>
      <c r="R175" s="22" t="s">
        <v>63</v>
      </c>
      <c r="S175" s="25" t="s">
        <v>66</v>
      </c>
      <c r="T175" s="30"/>
    </row>
    <row r="176" spans="1:20" x14ac:dyDescent="0.2">
      <c r="A176">
        <v>10</v>
      </c>
      <c r="B176" s="25" t="s">
        <v>67</v>
      </c>
      <c r="C176" s="27"/>
      <c r="D176" s="30"/>
      <c r="E176" t="s">
        <v>66</v>
      </c>
      <c r="F176" s="30"/>
      <c r="G176" s="86" t="s">
        <v>63</v>
      </c>
      <c r="H176" s="96" t="s">
        <v>66</v>
      </c>
      <c r="I176" s="85" t="s">
        <v>66</v>
      </c>
      <c r="K176" s="108" t="s">
        <v>63</v>
      </c>
      <c r="L176" s="27"/>
      <c r="M176" s="30"/>
      <c r="N176" s="22" t="s">
        <v>66</v>
      </c>
      <c r="O176" t="s">
        <v>63</v>
      </c>
      <c r="P176" s="30"/>
      <c r="Q176" s="22" t="s">
        <v>66</v>
      </c>
      <c r="S176" s="25" t="s">
        <v>66</v>
      </c>
      <c r="T176" s="30"/>
    </row>
    <row r="177" spans="1:20" x14ac:dyDescent="0.2">
      <c r="A177">
        <v>10.5</v>
      </c>
      <c r="B177" s="25" t="s">
        <v>67</v>
      </c>
      <c r="C177" s="27"/>
      <c r="D177" s="30"/>
      <c r="E177" t="s">
        <v>62</v>
      </c>
      <c r="F177" s="30"/>
      <c r="G177" s="86" t="s">
        <v>63</v>
      </c>
      <c r="H177" s="96" t="s">
        <v>66</v>
      </c>
      <c r="I177" s="85" t="s">
        <v>66</v>
      </c>
      <c r="K177" s="108" t="s">
        <v>62</v>
      </c>
      <c r="L177" s="27"/>
      <c r="M177" s="30"/>
      <c r="N177" s="22" t="s">
        <v>66</v>
      </c>
      <c r="O177" t="s">
        <v>63</v>
      </c>
      <c r="P177" s="30"/>
      <c r="Q177" s="22" t="s">
        <v>66</v>
      </c>
      <c r="S177" s="25" t="s">
        <v>66</v>
      </c>
      <c r="T177" s="30"/>
    </row>
    <row r="178" spans="1:20" x14ac:dyDescent="0.2">
      <c r="A178">
        <v>11</v>
      </c>
      <c r="B178" s="25" t="s">
        <v>67</v>
      </c>
      <c r="C178" s="27"/>
      <c r="D178" s="30"/>
      <c r="E178" t="s">
        <v>62</v>
      </c>
      <c r="F178" s="30"/>
      <c r="G178" s="86" t="s">
        <v>66</v>
      </c>
      <c r="H178" s="30"/>
      <c r="I178" s="85" t="s">
        <v>62</v>
      </c>
      <c r="K178" s="108" t="s">
        <v>63</v>
      </c>
      <c r="L178" s="85" t="s">
        <v>66</v>
      </c>
      <c r="M178" s="30"/>
      <c r="N178" s="22" t="s">
        <v>66</v>
      </c>
      <c r="O178" s="22" t="s">
        <v>63</v>
      </c>
      <c r="P178" s="30"/>
      <c r="Q178" s="22" t="s">
        <v>66</v>
      </c>
      <c r="R178" s="22" t="s">
        <v>63</v>
      </c>
      <c r="S178" s="25" t="s">
        <v>66</v>
      </c>
      <c r="T178" s="30" t="s">
        <v>63</v>
      </c>
    </row>
    <row r="179" spans="1:20" x14ac:dyDescent="0.2">
      <c r="A179">
        <v>11.5</v>
      </c>
      <c r="B179" s="25" t="s">
        <v>67</v>
      </c>
      <c r="C179" s="27"/>
      <c r="D179" s="30"/>
      <c r="E179" t="s">
        <v>66</v>
      </c>
      <c r="F179" s="30"/>
      <c r="G179" s="86" t="s">
        <v>66</v>
      </c>
      <c r="H179" s="30"/>
      <c r="I179" s="85" t="s">
        <v>66</v>
      </c>
      <c r="K179" s="108" t="s">
        <v>63</v>
      </c>
      <c r="L179" s="85" t="s">
        <v>66</v>
      </c>
      <c r="M179" s="30"/>
      <c r="N179" s="22" t="s">
        <v>63</v>
      </c>
      <c r="P179" s="30"/>
      <c r="Q179" s="22" t="s">
        <v>66</v>
      </c>
      <c r="S179" s="25" t="s">
        <v>63</v>
      </c>
      <c r="T179" s="30"/>
    </row>
    <row r="180" spans="1:20" x14ac:dyDescent="0.2">
      <c r="A180">
        <v>12</v>
      </c>
      <c r="B180" s="25" t="s">
        <v>67</v>
      </c>
      <c r="C180" s="27"/>
      <c r="D180" s="30"/>
      <c r="E180" t="s">
        <v>62</v>
      </c>
      <c r="F180" s="30"/>
      <c r="G180" s="86" t="s">
        <v>63</v>
      </c>
      <c r="H180" s="30"/>
      <c r="I180" s="85" t="s">
        <v>66</v>
      </c>
      <c r="K180" s="108" t="s">
        <v>66</v>
      </c>
      <c r="L180" s="27"/>
      <c r="M180" s="30"/>
      <c r="N180" s="22" t="s">
        <v>66</v>
      </c>
      <c r="O180" t="s">
        <v>63</v>
      </c>
      <c r="P180" s="30"/>
      <c r="Q180" s="22" t="s">
        <v>66</v>
      </c>
      <c r="S180" s="25" t="s">
        <v>62</v>
      </c>
      <c r="T180" s="30"/>
    </row>
    <row r="181" spans="1:20" x14ac:dyDescent="0.2">
      <c r="A181">
        <v>12.5</v>
      </c>
      <c r="B181" s="25" t="s">
        <v>62</v>
      </c>
      <c r="C181" s="27"/>
      <c r="D181" s="30"/>
      <c r="E181" t="s">
        <v>62</v>
      </c>
      <c r="F181" s="30"/>
      <c r="G181" s="86" t="s">
        <v>66</v>
      </c>
      <c r="H181" s="30"/>
      <c r="I181" s="85" t="s">
        <v>62</v>
      </c>
      <c r="K181" s="108" t="s">
        <v>66</v>
      </c>
      <c r="L181" s="27"/>
      <c r="M181" s="30"/>
      <c r="N181" s="22" t="s">
        <v>62</v>
      </c>
      <c r="P181" s="30"/>
      <c r="Q181" s="22" t="s">
        <v>63</v>
      </c>
      <c r="S181" s="25" t="s">
        <v>66</v>
      </c>
      <c r="T181" s="30" t="s">
        <v>63</v>
      </c>
    </row>
    <row r="182" spans="1:20" x14ac:dyDescent="0.2">
      <c r="A182">
        <v>13</v>
      </c>
      <c r="B182" s="25" t="s">
        <v>66</v>
      </c>
      <c r="C182" s="27"/>
      <c r="D182" s="30"/>
      <c r="E182" t="s">
        <v>66</v>
      </c>
      <c r="F182" s="30"/>
      <c r="G182" s="86" t="s">
        <v>66</v>
      </c>
      <c r="H182" s="30"/>
      <c r="I182" s="85" t="s">
        <v>66</v>
      </c>
      <c r="K182" s="108" t="s">
        <v>63</v>
      </c>
      <c r="L182" s="85" t="s">
        <v>66</v>
      </c>
      <c r="M182" s="30"/>
      <c r="N182" s="22" t="s">
        <v>66</v>
      </c>
      <c r="O182" s="22" t="s">
        <v>63</v>
      </c>
      <c r="P182" s="30"/>
      <c r="Q182" s="22" t="s">
        <v>66</v>
      </c>
      <c r="S182" s="25" t="s">
        <v>63</v>
      </c>
      <c r="T182" s="30"/>
    </row>
    <row r="183" spans="1:20" x14ac:dyDescent="0.2">
      <c r="A183">
        <v>13.5</v>
      </c>
      <c r="B183" s="25" t="s">
        <v>66</v>
      </c>
      <c r="C183" s="27"/>
      <c r="D183" s="30"/>
      <c r="E183" t="s">
        <v>62</v>
      </c>
      <c r="F183" s="30"/>
      <c r="G183" s="86" t="s">
        <v>66</v>
      </c>
      <c r="H183" s="30"/>
      <c r="I183" s="85" t="s">
        <v>66</v>
      </c>
      <c r="K183" s="108" t="s">
        <v>66</v>
      </c>
      <c r="L183" s="27"/>
      <c r="M183" s="30"/>
      <c r="N183" s="22" t="s">
        <v>63</v>
      </c>
      <c r="P183" s="30"/>
      <c r="Q183" s="22" t="s">
        <v>66</v>
      </c>
      <c r="S183" s="25" t="s">
        <v>66</v>
      </c>
      <c r="T183" s="30"/>
    </row>
    <row r="184" spans="1:20" x14ac:dyDescent="0.2">
      <c r="A184">
        <v>14</v>
      </c>
      <c r="B184" s="25" t="s">
        <v>66</v>
      </c>
      <c r="C184" s="27"/>
      <c r="D184" s="30"/>
      <c r="E184" t="s">
        <v>66</v>
      </c>
      <c r="F184" s="30"/>
      <c r="G184" s="86" t="s">
        <v>66</v>
      </c>
      <c r="H184" s="30"/>
      <c r="I184" s="85" t="s">
        <v>66</v>
      </c>
      <c r="K184" s="108" t="s">
        <v>66</v>
      </c>
      <c r="L184" s="27"/>
      <c r="M184" s="30"/>
      <c r="N184" s="22" t="s">
        <v>66</v>
      </c>
      <c r="P184" s="30"/>
      <c r="Q184" s="22" t="s">
        <v>63</v>
      </c>
      <c r="S184" s="25" t="s">
        <v>62</v>
      </c>
      <c r="T184" s="30"/>
    </row>
    <row r="185" spans="1:20" x14ac:dyDescent="0.2">
      <c r="A185">
        <v>14.5</v>
      </c>
      <c r="B185" s="25" t="s">
        <v>66</v>
      </c>
      <c r="C185" s="27"/>
      <c r="D185" s="30"/>
      <c r="E185" t="s">
        <v>66</v>
      </c>
      <c r="F185" s="30"/>
      <c r="G185" s="86" t="s">
        <v>66</v>
      </c>
      <c r="H185" s="30"/>
      <c r="I185" s="85" t="s">
        <v>62</v>
      </c>
      <c r="K185" s="108" t="s">
        <v>63</v>
      </c>
      <c r="L185" s="85" t="s">
        <v>66</v>
      </c>
      <c r="M185" s="30"/>
      <c r="N185" s="22" t="s">
        <v>62</v>
      </c>
      <c r="P185" s="30"/>
      <c r="Q185" s="22" t="s">
        <v>63</v>
      </c>
      <c r="S185" s="25" t="s">
        <v>66</v>
      </c>
      <c r="T185" s="30"/>
    </row>
    <row r="186" spans="1:20" x14ac:dyDescent="0.2">
      <c r="A186">
        <v>15</v>
      </c>
      <c r="B186" s="25" t="s">
        <v>163</v>
      </c>
      <c r="C186" s="27" t="s">
        <v>66</v>
      </c>
      <c r="D186" s="30"/>
      <c r="E186" t="s">
        <v>62</v>
      </c>
      <c r="F186" s="30"/>
      <c r="G186" s="86" t="s">
        <v>66</v>
      </c>
      <c r="H186" s="30"/>
      <c r="I186" s="85" t="s">
        <v>66</v>
      </c>
      <c r="K186" s="108" t="s">
        <v>63</v>
      </c>
      <c r="L186" s="85" t="s">
        <v>66</v>
      </c>
      <c r="M186" s="30"/>
      <c r="N186" s="22" t="s">
        <v>66</v>
      </c>
      <c r="O186" s="22" t="s">
        <v>63</v>
      </c>
      <c r="P186" s="30"/>
      <c r="Q186" s="22" t="s">
        <v>66</v>
      </c>
      <c r="S186" s="25" t="s">
        <v>62</v>
      </c>
      <c r="T186" s="30"/>
    </row>
    <row r="187" spans="1:20" x14ac:dyDescent="0.2">
      <c r="A187">
        <v>15.5</v>
      </c>
      <c r="B187" s="25" t="s">
        <v>66</v>
      </c>
      <c r="C187" s="27"/>
      <c r="D187" s="30"/>
      <c r="E187" t="s">
        <v>66</v>
      </c>
      <c r="F187" s="30"/>
      <c r="G187" s="86" t="s">
        <v>66</v>
      </c>
      <c r="H187" s="30"/>
      <c r="I187" s="85" t="s">
        <v>66</v>
      </c>
      <c r="K187" s="108" t="s">
        <v>63</v>
      </c>
      <c r="L187" s="85" t="s">
        <v>66</v>
      </c>
      <c r="M187" s="30"/>
      <c r="N187" s="22" t="s">
        <v>66</v>
      </c>
      <c r="O187" t="s">
        <v>63</v>
      </c>
      <c r="P187" s="30"/>
      <c r="Q187" s="22" t="s">
        <v>63</v>
      </c>
      <c r="S187" s="25" t="s">
        <v>63</v>
      </c>
      <c r="T187" s="30"/>
    </row>
    <row r="188" spans="1:20" x14ac:dyDescent="0.2">
      <c r="A188">
        <v>16</v>
      </c>
      <c r="B188" s="25" t="s">
        <v>66</v>
      </c>
      <c r="C188" s="27"/>
      <c r="D188" s="30"/>
      <c r="E188" t="s">
        <v>62</v>
      </c>
      <c r="F188" s="30"/>
      <c r="G188" s="86" t="s">
        <v>66</v>
      </c>
      <c r="H188" s="30"/>
      <c r="I188" s="85" t="s">
        <v>66</v>
      </c>
      <c r="K188" s="108" t="s">
        <v>63</v>
      </c>
      <c r="L188" s="85" t="s">
        <v>66</v>
      </c>
      <c r="M188" s="30"/>
      <c r="N188" s="22" t="s">
        <v>66</v>
      </c>
      <c r="O188" s="22" t="s">
        <v>63</v>
      </c>
      <c r="P188" s="30"/>
      <c r="Q188" s="22" t="s">
        <v>66</v>
      </c>
      <c r="S188" s="25" t="s">
        <v>66</v>
      </c>
      <c r="T188" s="30"/>
    </row>
    <row r="189" spans="1:20" x14ac:dyDescent="0.2">
      <c r="A189">
        <v>16.5</v>
      </c>
      <c r="B189" s="25" t="s">
        <v>66</v>
      </c>
      <c r="C189" s="27"/>
      <c r="D189" s="30"/>
      <c r="E189" t="s">
        <v>66</v>
      </c>
      <c r="F189" s="30"/>
      <c r="G189" s="86" t="s">
        <v>66</v>
      </c>
      <c r="H189" s="30"/>
      <c r="I189" s="85" t="s">
        <v>66</v>
      </c>
      <c r="K189" s="108" t="s">
        <v>63</v>
      </c>
      <c r="L189" s="85" t="s">
        <v>66</v>
      </c>
      <c r="M189" s="30"/>
      <c r="N189" s="22" t="s">
        <v>66</v>
      </c>
      <c r="O189" s="22" t="s">
        <v>63</v>
      </c>
      <c r="P189" s="30"/>
      <c r="Q189" s="22" t="s">
        <v>66</v>
      </c>
      <c r="S189" s="25" t="s">
        <v>66</v>
      </c>
      <c r="T189" s="30"/>
    </row>
    <row r="190" spans="1:20" x14ac:dyDescent="0.2">
      <c r="A190">
        <v>17</v>
      </c>
      <c r="B190" s="25" t="s">
        <v>67</v>
      </c>
      <c r="C190" s="27" t="s">
        <v>66</v>
      </c>
      <c r="D190" s="30"/>
      <c r="E190" t="s">
        <v>66</v>
      </c>
      <c r="F190" s="30"/>
      <c r="G190" s="86" t="s">
        <v>66</v>
      </c>
      <c r="H190" s="30"/>
      <c r="I190" s="85" t="s">
        <v>66</v>
      </c>
      <c r="K190" s="108" t="s">
        <v>66</v>
      </c>
      <c r="L190" s="27"/>
      <c r="M190" s="30"/>
      <c r="N190" s="22" t="s">
        <v>66</v>
      </c>
      <c r="O190" s="22" t="s">
        <v>63</v>
      </c>
      <c r="P190" s="30"/>
      <c r="Q190" s="22" t="s">
        <v>66</v>
      </c>
      <c r="S190" s="25" t="s">
        <v>66</v>
      </c>
      <c r="T190" s="30"/>
    </row>
    <row r="191" spans="1:20" x14ac:dyDescent="0.2">
      <c r="A191">
        <v>17.5</v>
      </c>
      <c r="B191" s="25" t="s">
        <v>66</v>
      </c>
      <c r="C191" s="27"/>
      <c r="D191" s="30"/>
      <c r="E191" t="s">
        <v>62</v>
      </c>
      <c r="F191" s="30"/>
      <c r="G191" s="86" t="s">
        <v>66</v>
      </c>
      <c r="H191" s="30"/>
      <c r="I191" s="85" t="s">
        <v>66</v>
      </c>
      <c r="K191" s="108" t="s">
        <v>66</v>
      </c>
      <c r="L191" s="27"/>
      <c r="M191" s="30"/>
      <c r="N191" s="22" t="s">
        <v>66</v>
      </c>
      <c r="P191" s="30"/>
      <c r="Q191" s="22" t="s">
        <v>66</v>
      </c>
      <c r="S191" s="25" t="s">
        <v>66</v>
      </c>
      <c r="T191" s="30"/>
    </row>
    <row r="192" spans="1:20" x14ac:dyDescent="0.2">
      <c r="A192">
        <v>18</v>
      </c>
      <c r="B192" s="25" t="s">
        <v>66</v>
      </c>
      <c r="C192" s="27"/>
      <c r="D192" s="30"/>
      <c r="E192" t="s">
        <v>62</v>
      </c>
      <c r="F192" s="30"/>
      <c r="G192" s="86" t="s">
        <v>66</v>
      </c>
      <c r="H192" s="30"/>
      <c r="I192" s="85" t="s">
        <v>66</v>
      </c>
      <c r="K192" s="108" t="s">
        <v>66</v>
      </c>
      <c r="L192" s="27"/>
      <c r="M192" s="30"/>
      <c r="N192" s="22" t="s">
        <v>66</v>
      </c>
      <c r="O192" t="s">
        <v>63</v>
      </c>
      <c r="P192" s="30"/>
      <c r="Q192" s="22" t="s">
        <v>66</v>
      </c>
      <c r="S192" s="25" t="s">
        <v>66</v>
      </c>
      <c r="T192" s="30"/>
    </row>
    <row r="193" spans="1:20" x14ac:dyDescent="0.2">
      <c r="A193">
        <v>18.5</v>
      </c>
      <c r="B193" s="25" t="s">
        <v>66</v>
      </c>
      <c r="C193" s="27"/>
      <c r="D193" s="30"/>
      <c r="E193" t="s">
        <v>66</v>
      </c>
      <c r="F193" s="30"/>
      <c r="G193" s="86" t="s">
        <v>66</v>
      </c>
      <c r="H193" s="30"/>
      <c r="I193" s="85" t="s">
        <v>66</v>
      </c>
      <c r="K193" s="108" t="s">
        <v>66</v>
      </c>
      <c r="L193" s="27"/>
      <c r="M193" s="30"/>
      <c r="N193" s="22" t="s">
        <v>66</v>
      </c>
      <c r="P193" s="30"/>
      <c r="Q193" s="22" t="s">
        <v>66</v>
      </c>
      <c r="S193" s="25" t="s">
        <v>66</v>
      </c>
      <c r="T193" s="30"/>
    </row>
    <row r="194" spans="1:20" x14ac:dyDescent="0.2">
      <c r="A194">
        <v>19</v>
      </c>
      <c r="B194" s="25" t="s">
        <v>66</v>
      </c>
      <c r="C194" s="27"/>
      <c r="D194" s="30"/>
      <c r="E194" t="s">
        <v>66</v>
      </c>
      <c r="F194" s="30"/>
      <c r="G194" s="86" t="s">
        <v>66</v>
      </c>
      <c r="H194" s="30"/>
      <c r="I194" s="85" t="s">
        <v>66</v>
      </c>
      <c r="K194" s="108" t="s">
        <v>63</v>
      </c>
      <c r="L194" s="85" t="s">
        <v>66</v>
      </c>
      <c r="M194" s="30"/>
      <c r="N194" s="22" t="s">
        <v>66</v>
      </c>
      <c r="O194" s="22" t="s">
        <v>63</v>
      </c>
      <c r="P194" s="30"/>
      <c r="Q194" s="22" t="s">
        <v>66</v>
      </c>
      <c r="S194" s="25" t="s">
        <v>66</v>
      </c>
      <c r="T194" s="30"/>
    </row>
    <row r="195" spans="1:20" x14ac:dyDescent="0.2">
      <c r="A195">
        <v>19.5</v>
      </c>
      <c r="B195" s="25" t="s">
        <v>67</v>
      </c>
      <c r="C195" s="27" t="s">
        <v>66</v>
      </c>
      <c r="D195" s="30"/>
      <c r="E195" t="s">
        <v>66</v>
      </c>
      <c r="F195" s="30"/>
      <c r="G195" s="86" t="s">
        <v>66</v>
      </c>
      <c r="H195" s="30"/>
      <c r="I195" s="85" t="s">
        <v>66</v>
      </c>
      <c r="K195" s="108" t="s">
        <v>66</v>
      </c>
      <c r="L195" s="27"/>
      <c r="M195" s="30"/>
      <c r="N195" s="22" t="s">
        <v>66</v>
      </c>
      <c r="O195" s="22" t="s">
        <v>63</v>
      </c>
      <c r="P195" s="30"/>
      <c r="Q195" s="22" t="s">
        <v>66</v>
      </c>
      <c r="R195" s="22" t="s">
        <v>63</v>
      </c>
      <c r="S195" s="25" t="s">
        <v>66</v>
      </c>
      <c r="T195" s="30"/>
    </row>
    <row r="196" spans="1:20" x14ac:dyDescent="0.2">
      <c r="A196">
        <v>20</v>
      </c>
      <c r="B196" s="25" t="s">
        <v>163</v>
      </c>
      <c r="C196" s="27" t="s">
        <v>66</v>
      </c>
      <c r="D196" s="30"/>
      <c r="E196" t="s">
        <v>66</v>
      </c>
      <c r="F196" s="30"/>
      <c r="G196" s="86" t="s">
        <v>66</v>
      </c>
      <c r="H196" s="30"/>
      <c r="I196" s="85" t="s">
        <v>66</v>
      </c>
      <c r="K196" s="108" t="s">
        <v>66</v>
      </c>
      <c r="L196" s="27"/>
      <c r="M196" s="30"/>
      <c r="N196" s="22" t="s">
        <v>63</v>
      </c>
      <c r="P196" s="30"/>
      <c r="Q196" s="22" t="s">
        <v>66</v>
      </c>
      <c r="S196" s="25" t="s">
        <v>66</v>
      </c>
      <c r="T196" s="30"/>
    </row>
    <row r="197" spans="1:20" x14ac:dyDescent="0.2">
      <c r="A197">
        <v>20.5</v>
      </c>
      <c r="B197" s="25" t="s">
        <v>66</v>
      </c>
      <c r="C197" s="27"/>
      <c r="D197" s="30"/>
      <c r="E197" t="s">
        <v>66</v>
      </c>
      <c r="F197" s="30"/>
      <c r="G197" s="86" t="s">
        <v>66</v>
      </c>
      <c r="H197" s="30"/>
      <c r="I197" s="85" t="s">
        <v>66</v>
      </c>
      <c r="K197" s="108" t="s">
        <v>62</v>
      </c>
      <c r="L197" s="27"/>
      <c r="M197" s="30"/>
      <c r="N197" s="22" t="s">
        <v>66</v>
      </c>
      <c r="O197" t="s">
        <v>63</v>
      </c>
      <c r="P197" s="30"/>
      <c r="Q197" s="22" t="s">
        <v>66</v>
      </c>
      <c r="S197" s="25" t="s">
        <v>66</v>
      </c>
      <c r="T197" s="30"/>
    </row>
    <row r="198" spans="1:20" x14ac:dyDescent="0.2">
      <c r="A198">
        <v>21</v>
      </c>
      <c r="B198" s="25" t="s">
        <v>67</v>
      </c>
      <c r="C198" s="27"/>
      <c r="D198" s="30"/>
      <c r="E198" t="s">
        <v>66</v>
      </c>
      <c r="F198" s="30"/>
      <c r="G198" s="86" t="s">
        <v>66</v>
      </c>
      <c r="H198" s="30"/>
      <c r="I198" s="85" t="s">
        <v>66</v>
      </c>
      <c r="K198" s="108" t="s">
        <v>63</v>
      </c>
      <c r="L198" s="27"/>
      <c r="M198" s="30"/>
      <c r="N198" s="22" t="s">
        <v>63</v>
      </c>
      <c r="P198" s="30"/>
      <c r="Q198" s="22" t="s">
        <v>66</v>
      </c>
      <c r="S198" s="25" t="s">
        <v>66</v>
      </c>
      <c r="T198" s="30"/>
    </row>
    <row r="199" spans="1:20" x14ac:dyDescent="0.2">
      <c r="A199">
        <v>21.5</v>
      </c>
      <c r="B199" s="25" t="s">
        <v>66</v>
      </c>
      <c r="C199" s="27"/>
      <c r="D199" s="30"/>
      <c r="E199" t="s">
        <v>66</v>
      </c>
      <c r="F199" s="30"/>
      <c r="G199" s="86" t="s">
        <v>66</v>
      </c>
      <c r="H199" s="30"/>
      <c r="I199" s="85" t="s">
        <v>66</v>
      </c>
      <c r="K199" s="108" t="s">
        <v>66</v>
      </c>
      <c r="L199" s="27"/>
      <c r="M199" s="30"/>
      <c r="N199" s="22" t="s">
        <v>66</v>
      </c>
      <c r="P199" s="30"/>
      <c r="Q199" s="22" t="s">
        <v>66</v>
      </c>
      <c r="S199" s="25" t="s">
        <v>66</v>
      </c>
      <c r="T199" s="30"/>
    </row>
    <row r="200" spans="1:20" x14ac:dyDescent="0.2">
      <c r="A200">
        <v>22</v>
      </c>
      <c r="B200" s="25" t="s">
        <v>66</v>
      </c>
      <c r="C200" s="27"/>
      <c r="D200" s="30"/>
      <c r="E200" t="s">
        <v>66</v>
      </c>
      <c r="F200" s="30"/>
      <c r="G200" s="86" t="s">
        <v>66</v>
      </c>
      <c r="H200" s="30"/>
      <c r="I200" s="85" t="s">
        <v>66</v>
      </c>
      <c r="K200" s="108" t="s">
        <v>66</v>
      </c>
      <c r="L200" s="27"/>
      <c r="M200" s="30"/>
      <c r="N200" s="22" t="s">
        <v>63</v>
      </c>
      <c r="P200" s="30"/>
      <c r="Q200" s="22" t="s">
        <v>62</v>
      </c>
      <c r="S200" s="25" t="s">
        <v>66</v>
      </c>
      <c r="T200" s="30"/>
    </row>
    <row r="201" spans="1:20" x14ac:dyDescent="0.2">
      <c r="A201">
        <v>22.5</v>
      </c>
      <c r="B201" s="25" t="s">
        <v>66</v>
      </c>
      <c r="C201" s="27"/>
      <c r="D201" s="30"/>
      <c r="E201" t="s">
        <v>66</v>
      </c>
      <c r="F201" s="30"/>
      <c r="G201" s="86" t="s">
        <v>66</v>
      </c>
      <c r="H201" s="30"/>
      <c r="I201" s="85" t="s">
        <v>66</v>
      </c>
      <c r="K201" s="108" t="s">
        <v>66</v>
      </c>
      <c r="L201" s="27"/>
      <c r="M201" s="30"/>
      <c r="N201" s="22" t="s">
        <v>66</v>
      </c>
      <c r="P201" s="30"/>
      <c r="Q201" s="22" t="s">
        <v>66</v>
      </c>
      <c r="S201" s="25" t="s">
        <v>66</v>
      </c>
      <c r="T201" s="30"/>
    </row>
    <row r="202" spans="1:20" x14ac:dyDescent="0.2">
      <c r="A202">
        <v>23</v>
      </c>
      <c r="B202" s="25" t="s">
        <v>67</v>
      </c>
      <c r="C202" s="27" t="s">
        <v>66</v>
      </c>
      <c r="D202" s="30"/>
      <c r="E202" t="s">
        <v>66</v>
      </c>
      <c r="F202" s="30"/>
      <c r="G202" s="86" t="s">
        <v>66</v>
      </c>
      <c r="H202" s="30"/>
      <c r="I202" s="85" t="s">
        <v>66</v>
      </c>
      <c r="K202" s="108" t="s">
        <v>62</v>
      </c>
      <c r="L202" s="27"/>
      <c r="M202" s="30"/>
      <c r="N202" s="22" t="s">
        <v>63</v>
      </c>
      <c r="P202" s="30"/>
      <c r="Q202" s="22" t="s">
        <v>66</v>
      </c>
      <c r="R202" t="s">
        <v>63</v>
      </c>
      <c r="S202" s="25" t="s">
        <v>66</v>
      </c>
      <c r="T202" s="30"/>
    </row>
    <row r="203" spans="1:20" x14ac:dyDescent="0.2">
      <c r="A203">
        <v>23.5</v>
      </c>
      <c r="B203" s="25" t="s">
        <v>66</v>
      </c>
      <c r="C203" s="27"/>
      <c r="D203" s="30"/>
      <c r="E203" t="s">
        <v>66</v>
      </c>
      <c r="F203" s="30"/>
      <c r="G203" s="86" t="s">
        <v>66</v>
      </c>
      <c r="H203" s="30"/>
      <c r="I203" s="85" t="s">
        <v>66</v>
      </c>
      <c r="K203" s="108" t="s">
        <v>66</v>
      </c>
      <c r="L203" s="27"/>
      <c r="M203" s="30"/>
      <c r="N203" s="22" t="s">
        <v>63</v>
      </c>
      <c r="P203" s="30"/>
      <c r="Q203" s="22" t="s">
        <v>62</v>
      </c>
      <c r="S203" s="25" t="s">
        <v>69</v>
      </c>
      <c r="T203" s="30"/>
    </row>
    <row r="204" spans="1:20" x14ac:dyDescent="0.2">
      <c r="A204">
        <v>24</v>
      </c>
      <c r="B204" s="25" t="s">
        <v>62</v>
      </c>
      <c r="C204" s="27"/>
      <c r="D204" s="30"/>
      <c r="E204" t="s">
        <v>66</v>
      </c>
      <c r="F204" s="30"/>
      <c r="G204" s="86" t="s">
        <v>66</v>
      </c>
      <c r="H204" s="30"/>
      <c r="I204" s="85" t="s">
        <v>66</v>
      </c>
      <c r="K204" s="108" t="s">
        <v>63</v>
      </c>
      <c r="L204" s="85" t="s">
        <v>66</v>
      </c>
      <c r="M204" s="30"/>
      <c r="N204" s="22" t="s">
        <v>66</v>
      </c>
      <c r="O204" s="22" t="s">
        <v>63</v>
      </c>
      <c r="P204" s="30"/>
      <c r="Q204" s="22" t="s">
        <v>66</v>
      </c>
      <c r="S204" s="25" t="s">
        <v>66</v>
      </c>
      <c r="T204" s="30"/>
    </row>
    <row r="205" spans="1:20" x14ac:dyDescent="0.2">
      <c r="A205">
        <v>24.5</v>
      </c>
      <c r="B205" s="25" t="s">
        <v>67</v>
      </c>
      <c r="C205" s="27" t="s">
        <v>66</v>
      </c>
      <c r="D205" s="30"/>
      <c r="E205" t="s">
        <v>66</v>
      </c>
      <c r="F205" s="30"/>
      <c r="G205" s="86" t="s">
        <v>66</v>
      </c>
      <c r="H205" s="30"/>
      <c r="I205" s="85" t="s">
        <v>66</v>
      </c>
      <c r="K205" s="108" t="s">
        <v>69</v>
      </c>
      <c r="L205" s="85" t="s">
        <v>66</v>
      </c>
      <c r="M205" s="30"/>
      <c r="N205" s="22" t="s">
        <v>66</v>
      </c>
      <c r="P205" s="30"/>
      <c r="Q205" s="22" t="s">
        <v>62</v>
      </c>
      <c r="S205" s="25" t="s">
        <v>69</v>
      </c>
      <c r="T205" s="30"/>
    </row>
    <row r="206" spans="1:20" x14ac:dyDescent="0.2">
      <c r="A206">
        <v>25</v>
      </c>
      <c r="B206" s="25" t="s">
        <v>62</v>
      </c>
      <c r="C206" s="27"/>
      <c r="D206" s="30"/>
      <c r="E206" t="s">
        <v>66</v>
      </c>
      <c r="F206" s="30"/>
      <c r="G206" s="86" t="s">
        <v>66</v>
      </c>
      <c r="H206" s="30"/>
      <c r="I206" s="85" t="s">
        <v>66</v>
      </c>
      <c r="K206" s="108" t="s">
        <v>66</v>
      </c>
      <c r="L206" s="27"/>
      <c r="M206" s="30"/>
      <c r="N206" s="22" t="s">
        <v>66</v>
      </c>
      <c r="O206" t="s">
        <v>63</v>
      </c>
      <c r="P206" s="30"/>
      <c r="Q206" s="22" t="s">
        <v>66</v>
      </c>
      <c r="S206" s="25" t="s">
        <v>62</v>
      </c>
      <c r="T206" s="30"/>
    </row>
    <row r="207" spans="1:20" x14ac:dyDescent="0.2">
      <c r="A207">
        <v>25.5</v>
      </c>
      <c r="B207" s="25" t="s">
        <v>67</v>
      </c>
      <c r="C207" s="27" t="s">
        <v>66</v>
      </c>
      <c r="D207" s="30"/>
      <c r="E207" t="s">
        <v>66</v>
      </c>
      <c r="F207" s="30"/>
      <c r="G207" s="86" t="s">
        <v>66</v>
      </c>
      <c r="H207" s="30"/>
      <c r="I207" s="85" t="s">
        <v>66</v>
      </c>
      <c r="K207" s="108" t="s">
        <v>66</v>
      </c>
      <c r="L207" s="27"/>
      <c r="M207" s="30"/>
      <c r="N207" s="22" t="s">
        <v>66</v>
      </c>
      <c r="P207" s="30"/>
      <c r="Q207" s="22" t="s">
        <v>66</v>
      </c>
      <c r="S207" s="25" t="s">
        <v>62</v>
      </c>
      <c r="T207" s="30"/>
    </row>
    <row r="208" spans="1:20" x14ac:dyDescent="0.2">
      <c r="A208">
        <v>26</v>
      </c>
      <c r="B208" s="25" t="s">
        <v>67</v>
      </c>
      <c r="C208" s="27" t="s">
        <v>66</v>
      </c>
      <c r="D208" s="30"/>
      <c r="E208" t="s">
        <v>66</v>
      </c>
      <c r="F208" s="30"/>
      <c r="G208" s="86" t="s">
        <v>66</v>
      </c>
      <c r="H208" s="30"/>
      <c r="I208" s="85" t="s">
        <v>66</v>
      </c>
      <c r="K208" s="108" t="s">
        <v>66</v>
      </c>
      <c r="L208" s="27"/>
      <c r="M208" s="30"/>
      <c r="N208" s="22" t="s">
        <v>66</v>
      </c>
      <c r="P208" s="30"/>
      <c r="Q208" s="22" t="s">
        <v>63</v>
      </c>
      <c r="S208" s="25" t="s">
        <v>66</v>
      </c>
      <c r="T208" s="30"/>
    </row>
    <row r="209" spans="1:20" x14ac:dyDescent="0.2">
      <c r="A209">
        <v>26.5</v>
      </c>
      <c r="B209" s="25" t="s">
        <v>67</v>
      </c>
      <c r="C209" s="27" t="s">
        <v>66</v>
      </c>
      <c r="D209" s="30"/>
      <c r="E209" t="s">
        <v>66</v>
      </c>
      <c r="F209" s="30"/>
      <c r="G209" s="86" t="s">
        <v>66</v>
      </c>
      <c r="H209" s="30"/>
      <c r="I209" s="85" t="s">
        <v>66</v>
      </c>
      <c r="K209" s="108" t="s">
        <v>66</v>
      </c>
      <c r="L209" s="27"/>
      <c r="M209" s="30"/>
      <c r="N209" s="22" t="s">
        <v>66</v>
      </c>
      <c r="O209" t="s">
        <v>63</v>
      </c>
      <c r="P209" s="30"/>
      <c r="Q209" s="22" t="s">
        <v>66</v>
      </c>
      <c r="R209" s="22" t="s">
        <v>63</v>
      </c>
      <c r="S209" s="25" t="s">
        <v>63</v>
      </c>
      <c r="T209" s="30"/>
    </row>
    <row r="210" spans="1:20" x14ac:dyDescent="0.2">
      <c r="A210">
        <v>27</v>
      </c>
      <c r="B210" s="25" t="s">
        <v>67</v>
      </c>
      <c r="C210" s="27" t="s">
        <v>66</v>
      </c>
      <c r="D210" s="30"/>
      <c r="E210" t="s">
        <v>62</v>
      </c>
      <c r="F210" s="30"/>
      <c r="G210" s="86" t="s">
        <v>66</v>
      </c>
      <c r="H210" s="30"/>
      <c r="I210" s="85" t="s">
        <v>66</v>
      </c>
      <c r="K210" s="108" t="s">
        <v>66</v>
      </c>
      <c r="L210" s="27"/>
      <c r="M210" s="30"/>
      <c r="N210" s="22" t="s">
        <v>66</v>
      </c>
      <c r="P210" s="30"/>
      <c r="Q210" s="22" t="s">
        <v>66</v>
      </c>
      <c r="R210" t="s">
        <v>63</v>
      </c>
      <c r="S210" s="25" t="s">
        <v>66</v>
      </c>
      <c r="T210" s="30"/>
    </row>
    <row r="211" spans="1:20" x14ac:dyDescent="0.2">
      <c r="A211">
        <v>27.5</v>
      </c>
      <c r="B211" s="25" t="s">
        <v>67</v>
      </c>
      <c r="C211" s="27" t="s">
        <v>66</v>
      </c>
      <c r="D211" s="30"/>
      <c r="E211" t="s">
        <v>66</v>
      </c>
      <c r="F211" s="30"/>
      <c r="G211" s="86" t="s">
        <v>66</v>
      </c>
      <c r="H211" s="30"/>
      <c r="I211" s="85" t="s">
        <v>66</v>
      </c>
      <c r="K211" s="108" t="s">
        <v>66</v>
      </c>
      <c r="L211" s="27"/>
      <c r="M211" s="30"/>
      <c r="N211" s="22" t="s">
        <v>66</v>
      </c>
      <c r="P211" s="30"/>
      <c r="Q211" s="22" t="s">
        <v>66</v>
      </c>
      <c r="S211" s="25" t="s">
        <v>66</v>
      </c>
      <c r="T211" s="30"/>
    </row>
    <row r="212" spans="1:20" x14ac:dyDescent="0.2">
      <c r="A212">
        <v>28</v>
      </c>
      <c r="B212" s="25" t="s">
        <v>66</v>
      </c>
      <c r="C212" s="27"/>
      <c r="D212" s="30"/>
      <c r="E212" t="s">
        <v>66</v>
      </c>
      <c r="F212" s="30"/>
      <c r="G212" s="86" t="s">
        <v>66</v>
      </c>
      <c r="H212" s="30"/>
      <c r="I212" s="85" t="s">
        <v>66</v>
      </c>
      <c r="K212" s="108" t="s">
        <v>62</v>
      </c>
      <c r="L212" s="27"/>
      <c r="M212" s="30"/>
      <c r="N212" s="22" t="s">
        <v>63</v>
      </c>
      <c r="P212" s="30"/>
      <c r="Q212" s="22" t="s">
        <v>63</v>
      </c>
      <c r="S212" s="25" t="s">
        <v>63</v>
      </c>
      <c r="T212" s="30"/>
    </row>
    <row r="213" spans="1:20" x14ac:dyDescent="0.2">
      <c r="A213">
        <v>28.5</v>
      </c>
      <c r="B213" s="25" t="s">
        <v>67</v>
      </c>
      <c r="C213" s="27" t="s">
        <v>66</v>
      </c>
      <c r="D213" s="30"/>
      <c r="E213" t="s">
        <v>66</v>
      </c>
      <c r="F213" s="30"/>
      <c r="G213" s="86" t="s">
        <v>66</v>
      </c>
      <c r="H213" s="30"/>
      <c r="I213" s="85" t="s">
        <v>66</v>
      </c>
      <c r="K213" s="108" t="s">
        <v>66</v>
      </c>
      <c r="L213" s="27"/>
      <c r="M213" s="30"/>
      <c r="N213" s="22" t="s">
        <v>66</v>
      </c>
      <c r="O213" t="s">
        <v>63</v>
      </c>
      <c r="P213" s="30"/>
      <c r="Q213" s="22" t="s">
        <v>66</v>
      </c>
      <c r="S213" s="25" t="s">
        <v>63</v>
      </c>
      <c r="T213" s="30"/>
    </row>
    <row r="214" spans="1:20" x14ac:dyDescent="0.2">
      <c r="A214">
        <v>29</v>
      </c>
      <c r="B214" s="25" t="s">
        <v>67</v>
      </c>
      <c r="C214" s="27" t="s">
        <v>66</v>
      </c>
      <c r="D214" s="30"/>
      <c r="E214" t="s">
        <v>66</v>
      </c>
      <c r="F214" s="30"/>
      <c r="G214" s="86" t="s">
        <v>66</v>
      </c>
      <c r="H214" s="30"/>
      <c r="I214" s="85" t="s">
        <v>66</v>
      </c>
      <c r="K214" s="108" t="s">
        <v>62</v>
      </c>
      <c r="L214" s="27"/>
      <c r="M214" s="30"/>
      <c r="N214" s="22" t="s">
        <v>63</v>
      </c>
      <c r="P214" s="30"/>
      <c r="Q214" s="22" t="s">
        <v>66</v>
      </c>
      <c r="S214" s="25" t="s">
        <v>66</v>
      </c>
      <c r="T214" s="30"/>
    </row>
    <row r="215" spans="1:20" x14ac:dyDescent="0.2">
      <c r="A215">
        <v>29.5</v>
      </c>
      <c r="B215" s="25" t="s">
        <v>66</v>
      </c>
      <c r="C215" s="27"/>
      <c r="D215" s="30"/>
      <c r="E215" t="s">
        <v>66</v>
      </c>
      <c r="F215" s="30"/>
      <c r="G215" s="86" t="s">
        <v>62</v>
      </c>
      <c r="H215" s="30"/>
      <c r="I215" s="85" t="s">
        <v>66</v>
      </c>
      <c r="K215" s="108" t="s">
        <v>66</v>
      </c>
      <c r="L215" s="27"/>
      <c r="M215" s="30"/>
      <c r="N215" s="22" t="s">
        <v>66</v>
      </c>
      <c r="O215" t="s">
        <v>63</v>
      </c>
      <c r="P215" s="30"/>
      <c r="Q215" s="22" t="s">
        <v>66</v>
      </c>
      <c r="S215" s="25" t="s">
        <v>62</v>
      </c>
      <c r="T215" s="30"/>
    </row>
    <row r="216" spans="1:20" x14ac:dyDescent="0.2">
      <c r="A216">
        <v>30</v>
      </c>
      <c r="B216" s="25" t="s">
        <v>67</v>
      </c>
      <c r="C216" s="27"/>
      <c r="D216" s="30"/>
      <c r="E216" t="s">
        <v>66</v>
      </c>
      <c r="F216" s="30"/>
      <c r="G216" s="86" t="s">
        <v>66</v>
      </c>
      <c r="H216" s="30"/>
      <c r="I216" s="85" t="s">
        <v>62</v>
      </c>
      <c r="K216" s="108" t="s">
        <v>66</v>
      </c>
      <c r="L216" s="27"/>
      <c r="M216" s="30"/>
      <c r="N216" s="22" t="s">
        <v>66</v>
      </c>
      <c r="O216" t="s">
        <v>63</v>
      </c>
      <c r="P216" s="30"/>
      <c r="Q216" s="22" t="s">
        <v>66</v>
      </c>
      <c r="R216" s="22" t="s">
        <v>63</v>
      </c>
      <c r="S216" s="25" t="s">
        <v>63</v>
      </c>
      <c r="T216" s="30"/>
    </row>
    <row r="217" spans="1:20" x14ac:dyDescent="0.2">
      <c r="A217">
        <v>30.5</v>
      </c>
      <c r="B217" s="25" t="s">
        <v>66</v>
      </c>
      <c r="C217" s="27"/>
      <c r="D217" s="30"/>
      <c r="E217" t="s">
        <v>66</v>
      </c>
      <c r="F217" s="30"/>
      <c r="G217" s="86" t="s">
        <v>66</v>
      </c>
      <c r="H217" s="30"/>
      <c r="I217" s="85" t="s">
        <v>66</v>
      </c>
      <c r="K217" s="108" t="s">
        <v>66</v>
      </c>
      <c r="L217" s="27"/>
      <c r="M217" s="30"/>
      <c r="N217" s="22" t="s">
        <v>66</v>
      </c>
      <c r="P217" s="30"/>
      <c r="Q217" s="22" t="s">
        <v>66</v>
      </c>
      <c r="R217" t="s">
        <v>63</v>
      </c>
      <c r="S217" s="25" t="s">
        <v>62</v>
      </c>
      <c r="T217" s="30"/>
    </row>
    <row r="218" spans="1:20" x14ac:dyDescent="0.2">
      <c r="A218">
        <v>31</v>
      </c>
      <c r="B218" s="25" t="s">
        <v>67</v>
      </c>
      <c r="C218" s="27"/>
      <c r="D218" s="30"/>
      <c r="E218" t="s">
        <v>66</v>
      </c>
      <c r="F218" s="30"/>
      <c r="G218" s="86" t="s">
        <v>66</v>
      </c>
      <c r="H218" s="30"/>
      <c r="I218" s="85" t="s">
        <v>66</v>
      </c>
      <c r="K218" s="108" t="s">
        <v>66</v>
      </c>
      <c r="L218" s="27"/>
      <c r="M218" s="30"/>
      <c r="N218" s="22" t="s">
        <v>66</v>
      </c>
      <c r="O218" t="s">
        <v>63</v>
      </c>
      <c r="P218" s="30"/>
      <c r="Q218" s="22" t="s">
        <v>66</v>
      </c>
      <c r="R218" s="22" t="s">
        <v>63</v>
      </c>
      <c r="S218" s="25" t="s">
        <v>66</v>
      </c>
      <c r="T218" s="30"/>
    </row>
    <row r="219" spans="1:20" x14ac:dyDescent="0.2">
      <c r="A219">
        <v>31.5</v>
      </c>
      <c r="B219" s="25" t="s">
        <v>62</v>
      </c>
      <c r="C219" s="27"/>
      <c r="D219" s="30"/>
      <c r="E219" t="s">
        <v>66</v>
      </c>
      <c r="F219" s="30"/>
      <c r="G219" s="86" t="s">
        <v>66</v>
      </c>
      <c r="H219" s="96" t="s">
        <v>63</v>
      </c>
      <c r="I219" s="85" t="s">
        <v>66</v>
      </c>
      <c r="J219" s="85" t="s">
        <v>69</v>
      </c>
      <c r="K219" s="108" t="s">
        <v>66</v>
      </c>
      <c r="L219" s="27"/>
      <c r="M219" s="30"/>
      <c r="N219" s="22" t="s">
        <v>66</v>
      </c>
      <c r="O219" t="s">
        <v>63</v>
      </c>
      <c r="P219" s="30"/>
      <c r="Q219" s="22" t="s">
        <v>66</v>
      </c>
      <c r="S219" s="25" t="s">
        <v>66</v>
      </c>
      <c r="T219" s="30"/>
    </row>
    <row r="220" spans="1:20" x14ac:dyDescent="0.2">
      <c r="A220">
        <v>32</v>
      </c>
      <c r="B220" s="25" t="s">
        <v>66</v>
      </c>
      <c r="C220" s="27"/>
      <c r="D220" s="30"/>
      <c r="E220" t="s">
        <v>66</v>
      </c>
      <c r="F220" s="30"/>
      <c r="G220" s="86" t="s">
        <v>66</v>
      </c>
      <c r="H220" s="30"/>
      <c r="I220" s="85" t="s">
        <v>66</v>
      </c>
      <c r="K220" s="108" t="s">
        <v>62</v>
      </c>
      <c r="L220" s="27"/>
      <c r="M220" s="30"/>
      <c r="N220" s="22" t="s">
        <v>66</v>
      </c>
      <c r="O220" t="s">
        <v>63</v>
      </c>
      <c r="P220" s="30"/>
      <c r="Q220" s="22" t="s">
        <v>66</v>
      </c>
      <c r="R220" s="22" t="s">
        <v>63</v>
      </c>
      <c r="S220" s="25" t="s">
        <v>66</v>
      </c>
      <c r="T220" s="30" t="s">
        <v>63</v>
      </c>
    </row>
    <row r="221" spans="1:20" x14ac:dyDescent="0.2">
      <c r="A221">
        <v>32.5</v>
      </c>
      <c r="B221" s="25" t="s">
        <v>67</v>
      </c>
      <c r="C221" s="27" t="s">
        <v>66</v>
      </c>
      <c r="D221" s="30"/>
      <c r="E221" t="s">
        <v>66</v>
      </c>
      <c r="F221" s="30"/>
      <c r="G221" s="86" t="s">
        <v>66</v>
      </c>
      <c r="H221" s="30"/>
      <c r="I221" s="85" t="s">
        <v>66</v>
      </c>
      <c r="K221" s="108" t="s">
        <v>62</v>
      </c>
      <c r="L221" s="27"/>
      <c r="M221" s="30"/>
      <c r="N221" s="22" t="s">
        <v>66</v>
      </c>
      <c r="P221" s="30"/>
      <c r="Q221" s="22" t="s">
        <v>66</v>
      </c>
      <c r="R221" s="22" t="s">
        <v>63</v>
      </c>
      <c r="S221" s="25" t="s">
        <v>66</v>
      </c>
      <c r="T221" s="30"/>
    </row>
    <row r="222" spans="1:20" x14ac:dyDescent="0.2">
      <c r="A222">
        <v>33</v>
      </c>
      <c r="B222" s="25" t="s">
        <v>68</v>
      </c>
      <c r="C222" s="27" t="s">
        <v>66</v>
      </c>
      <c r="D222" s="30"/>
      <c r="E222" t="s">
        <v>66</v>
      </c>
      <c r="F222" s="30"/>
      <c r="G222" s="86" t="s">
        <v>66</v>
      </c>
      <c r="H222" s="88" t="s">
        <v>68</v>
      </c>
      <c r="I222" s="86" t="s">
        <v>62</v>
      </c>
      <c r="K222" s="108" t="s">
        <v>63</v>
      </c>
      <c r="L222" s="85" t="s">
        <v>66</v>
      </c>
      <c r="M222" s="30"/>
      <c r="N222" s="22" t="s">
        <v>66</v>
      </c>
      <c r="O222" s="22" t="s">
        <v>63</v>
      </c>
      <c r="P222" s="30"/>
      <c r="Q222" s="22" t="s">
        <v>66</v>
      </c>
      <c r="R222" s="22" t="s">
        <v>63</v>
      </c>
      <c r="S222" s="25" t="s">
        <v>66</v>
      </c>
      <c r="T222" s="30" t="s">
        <v>63</v>
      </c>
    </row>
    <row r="223" spans="1:20" x14ac:dyDescent="0.2">
      <c r="A223">
        <v>33.5</v>
      </c>
      <c r="B223" s="25" t="s">
        <v>62</v>
      </c>
      <c r="C223" s="27"/>
      <c r="D223" s="30"/>
      <c r="E223" t="s">
        <v>66</v>
      </c>
      <c r="F223" s="30"/>
      <c r="G223" s="86" t="s">
        <v>66</v>
      </c>
      <c r="H223" s="30"/>
      <c r="I223" s="86" t="s">
        <v>66</v>
      </c>
      <c r="K223" s="108" t="s">
        <v>63</v>
      </c>
      <c r="L223" s="85" t="s">
        <v>66</v>
      </c>
      <c r="M223" s="30"/>
      <c r="N223" s="22" t="s">
        <v>63</v>
      </c>
      <c r="P223" s="30"/>
      <c r="Q223" s="22" t="s">
        <v>66</v>
      </c>
      <c r="R223" s="22" t="s">
        <v>63</v>
      </c>
      <c r="S223" s="25" t="s">
        <v>66</v>
      </c>
      <c r="T223" s="30" t="s">
        <v>63</v>
      </c>
    </row>
    <row r="224" spans="1:20" x14ac:dyDescent="0.2">
      <c r="A224">
        <v>34</v>
      </c>
      <c r="B224" s="25" t="s">
        <v>67</v>
      </c>
      <c r="C224" s="27"/>
      <c r="D224" s="30"/>
      <c r="E224" t="s">
        <v>66</v>
      </c>
      <c r="F224" s="30"/>
      <c r="G224" s="86" t="s">
        <v>66</v>
      </c>
      <c r="H224" s="30"/>
      <c r="I224" s="86" t="s">
        <v>66</v>
      </c>
      <c r="K224" s="108" t="s">
        <v>63</v>
      </c>
      <c r="L224" s="27"/>
      <c r="M224" s="30"/>
      <c r="N224" s="22" t="s">
        <v>63</v>
      </c>
      <c r="P224" s="30"/>
      <c r="Q224" s="22" t="s">
        <v>63</v>
      </c>
      <c r="S224" s="25" t="s">
        <v>62</v>
      </c>
      <c r="T224" s="30"/>
    </row>
    <row r="225" spans="1:20" x14ac:dyDescent="0.2">
      <c r="A225">
        <v>34.5</v>
      </c>
      <c r="B225" s="25" t="s">
        <v>66</v>
      </c>
      <c r="C225" s="27"/>
      <c r="D225" s="30"/>
      <c r="E225" t="s">
        <v>66</v>
      </c>
      <c r="F225" s="30"/>
      <c r="G225" s="86" t="s">
        <v>66</v>
      </c>
      <c r="H225" s="30"/>
      <c r="I225" s="86" t="s">
        <v>66</v>
      </c>
      <c r="K225" s="108" t="s">
        <v>66</v>
      </c>
      <c r="L225" s="27"/>
      <c r="M225" s="30"/>
      <c r="N225" s="22" t="s">
        <v>66</v>
      </c>
      <c r="P225" s="30"/>
      <c r="Q225" s="22" t="s">
        <v>66</v>
      </c>
      <c r="R225" t="s">
        <v>63</v>
      </c>
      <c r="S225" s="25" t="s">
        <v>62</v>
      </c>
      <c r="T225" s="30"/>
    </row>
    <row r="226" spans="1:20" x14ac:dyDescent="0.2">
      <c r="A226">
        <v>35</v>
      </c>
      <c r="B226" s="25" t="s">
        <v>67</v>
      </c>
      <c r="C226" s="27" t="s">
        <v>66</v>
      </c>
      <c r="D226" s="30"/>
      <c r="E226" t="s">
        <v>66</v>
      </c>
      <c r="F226" s="30"/>
      <c r="G226" s="86" t="s">
        <v>63</v>
      </c>
      <c r="H226" s="88" t="s">
        <v>66</v>
      </c>
      <c r="I226" s="86" t="s">
        <v>66</v>
      </c>
      <c r="K226" s="108" t="s">
        <v>62</v>
      </c>
      <c r="L226" s="27"/>
      <c r="M226" s="30"/>
      <c r="N226" s="22" t="s">
        <v>63</v>
      </c>
      <c r="P226" s="30"/>
      <c r="Q226" s="22" t="s">
        <v>63</v>
      </c>
      <c r="S226" s="25" t="s">
        <v>66</v>
      </c>
      <c r="T226" s="30"/>
    </row>
    <row r="227" spans="1:20" x14ac:dyDescent="0.2">
      <c r="A227">
        <v>35.5</v>
      </c>
      <c r="B227" s="25" t="s">
        <v>67</v>
      </c>
      <c r="C227" s="27"/>
      <c r="D227" s="30"/>
      <c r="E227" t="s">
        <v>66</v>
      </c>
      <c r="F227" s="30"/>
      <c r="G227" s="86" t="s">
        <v>66</v>
      </c>
      <c r="H227" s="30"/>
      <c r="I227" s="86" t="s">
        <v>66</v>
      </c>
      <c r="K227" s="108" t="s">
        <v>63</v>
      </c>
      <c r="L227" s="85" t="s">
        <v>66</v>
      </c>
      <c r="M227" s="30"/>
      <c r="N227" s="22" t="s">
        <v>63</v>
      </c>
      <c r="P227" s="30"/>
      <c r="Q227" s="22" t="s">
        <v>63</v>
      </c>
      <c r="S227" s="25" t="s">
        <v>66</v>
      </c>
      <c r="T227" s="30" t="s">
        <v>63</v>
      </c>
    </row>
    <row r="228" spans="1:20" x14ac:dyDescent="0.2">
      <c r="A228">
        <v>36</v>
      </c>
      <c r="B228" s="25" t="s">
        <v>66</v>
      </c>
      <c r="C228" s="27"/>
      <c r="D228" s="30"/>
      <c r="E228" t="s">
        <v>66</v>
      </c>
      <c r="F228" s="30"/>
      <c r="G228" s="86" t="s">
        <v>63</v>
      </c>
      <c r="H228" s="96" t="s">
        <v>66</v>
      </c>
      <c r="I228" s="86" t="s">
        <v>66</v>
      </c>
      <c r="K228" s="108" t="s">
        <v>63</v>
      </c>
      <c r="L228" s="85" t="s">
        <v>66</v>
      </c>
      <c r="M228" s="30"/>
      <c r="N228" s="22" t="s">
        <v>66</v>
      </c>
      <c r="O228" s="22" t="s">
        <v>63</v>
      </c>
      <c r="P228" s="30"/>
      <c r="Q228" s="22" t="s">
        <v>66</v>
      </c>
      <c r="S228" s="25" t="s">
        <v>62</v>
      </c>
      <c r="T228" s="30"/>
    </row>
    <row r="229" spans="1:20" x14ac:dyDescent="0.2">
      <c r="A229">
        <v>36.5</v>
      </c>
      <c r="B229" s="25" t="s">
        <v>67</v>
      </c>
      <c r="C229" s="27" t="s">
        <v>66</v>
      </c>
      <c r="D229" s="30"/>
      <c r="E229" t="s">
        <v>66</v>
      </c>
      <c r="F229" s="30"/>
      <c r="G229" s="86" t="s">
        <v>66</v>
      </c>
      <c r="H229" s="30"/>
      <c r="I229" s="86" t="s">
        <v>66</v>
      </c>
      <c r="K229" s="108" t="s">
        <v>63</v>
      </c>
      <c r="L229" s="27"/>
      <c r="M229" s="30"/>
      <c r="N229" s="22" t="s">
        <v>63</v>
      </c>
      <c r="P229" s="30"/>
      <c r="Q229" s="22" t="s">
        <v>63</v>
      </c>
      <c r="S229" s="25" t="s">
        <v>63</v>
      </c>
      <c r="T229" s="30"/>
    </row>
    <row r="230" spans="1:20" x14ac:dyDescent="0.2">
      <c r="A230">
        <v>37</v>
      </c>
      <c r="B230" s="25" t="s">
        <v>66</v>
      </c>
      <c r="C230" s="27"/>
      <c r="D230" s="30"/>
      <c r="E230" t="s">
        <v>66</v>
      </c>
      <c r="F230" s="30"/>
      <c r="G230" s="86" t="s">
        <v>63</v>
      </c>
      <c r="H230" s="30"/>
      <c r="I230" s="86" t="s">
        <v>66</v>
      </c>
      <c r="K230" s="108" t="s">
        <v>63</v>
      </c>
      <c r="L230" s="85" t="s">
        <v>66</v>
      </c>
      <c r="M230" s="30"/>
      <c r="N230" s="22" t="s">
        <v>63</v>
      </c>
      <c r="P230" s="30"/>
      <c r="Q230" s="22" t="s">
        <v>63</v>
      </c>
      <c r="S230" s="25" t="s">
        <v>63</v>
      </c>
      <c r="T230" s="30"/>
    </row>
    <row r="231" spans="1:20" x14ac:dyDescent="0.2">
      <c r="A231">
        <v>37.5</v>
      </c>
      <c r="B231" s="25" t="s">
        <v>66</v>
      </c>
      <c r="C231" s="27"/>
      <c r="D231" s="30"/>
      <c r="E231" t="s">
        <v>66</v>
      </c>
      <c r="F231" s="30"/>
      <c r="G231" s="86" t="s">
        <v>66</v>
      </c>
      <c r="H231" s="30"/>
      <c r="I231" s="86" t="s">
        <v>66</v>
      </c>
      <c r="K231" s="108" t="s">
        <v>62</v>
      </c>
      <c r="L231" s="27"/>
      <c r="M231" s="30"/>
      <c r="N231" s="22" t="s">
        <v>63</v>
      </c>
      <c r="P231" s="30"/>
      <c r="Q231" s="22" t="s">
        <v>63</v>
      </c>
      <c r="S231" s="25" t="s">
        <v>66</v>
      </c>
      <c r="T231" s="30" t="s">
        <v>63</v>
      </c>
    </row>
    <row r="232" spans="1:20" x14ac:dyDescent="0.2">
      <c r="A232">
        <v>38</v>
      </c>
      <c r="B232" s="25" t="s">
        <v>66</v>
      </c>
      <c r="C232" s="27"/>
      <c r="D232" s="30"/>
      <c r="E232" t="s">
        <v>66</v>
      </c>
      <c r="F232" s="30"/>
      <c r="G232" s="86" t="s">
        <v>62</v>
      </c>
      <c r="H232" s="30"/>
      <c r="I232" s="86" t="s">
        <v>62</v>
      </c>
      <c r="K232" s="108" t="s">
        <v>63</v>
      </c>
      <c r="L232" s="27"/>
      <c r="M232" s="30"/>
      <c r="N232" s="22" t="s">
        <v>63</v>
      </c>
      <c r="P232" s="30"/>
      <c r="Q232" s="22" t="s">
        <v>63</v>
      </c>
      <c r="S232" s="25" t="s">
        <v>63</v>
      </c>
      <c r="T232" s="30"/>
    </row>
    <row r="233" spans="1:20" x14ac:dyDescent="0.2">
      <c r="A233">
        <v>38.5</v>
      </c>
      <c r="B233" s="25" t="s">
        <v>66</v>
      </c>
      <c r="C233" s="27"/>
      <c r="D233" s="30"/>
      <c r="E233" t="s">
        <v>66</v>
      </c>
      <c r="F233" s="30"/>
      <c r="G233" s="86" t="s">
        <v>62</v>
      </c>
      <c r="H233" s="30"/>
      <c r="I233" s="86" t="s">
        <v>62</v>
      </c>
      <c r="K233" s="108" t="s">
        <v>63</v>
      </c>
      <c r="L233" s="27"/>
      <c r="M233" s="30"/>
      <c r="N233" s="22" t="s">
        <v>63</v>
      </c>
      <c r="P233" s="30"/>
      <c r="Q233" s="22" t="s">
        <v>63</v>
      </c>
      <c r="S233" s="25" t="s">
        <v>66</v>
      </c>
      <c r="T233" s="30" t="s">
        <v>63</v>
      </c>
    </row>
    <row r="234" spans="1:20" x14ac:dyDescent="0.2">
      <c r="A234">
        <v>39</v>
      </c>
      <c r="B234" s="25" t="s">
        <v>66</v>
      </c>
      <c r="C234" s="27"/>
      <c r="D234" s="30"/>
      <c r="E234" t="s">
        <v>66</v>
      </c>
      <c r="F234" s="30"/>
      <c r="G234" s="86" t="s">
        <v>63</v>
      </c>
      <c r="H234" s="96" t="s">
        <v>66</v>
      </c>
      <c r="I234" s="86" t="s">
        <v>62</v>
      </c>
      <c r="K234" s="108" t="s">
        <v>63</v>
      </c>
      <c r="L234" s="27"/>
      <c r="M234" s="30"/>
      <c r="N234" s="22" t="s">
        <v>63</v>
      </c>
      <c r="P234" s="30"/>
      <c r="Q234" s="22" t="s">
        <v>63</v>
      </c>
      <c r="S234" s="25" t="s">
        <v>62</v>
      </c>
      <c r="T234" s="30"/>
    </row>
    <row r="235" spans="1:20" x14ac:dyDescent="0.2">
      <c r="A235">
        <v>39.5</v>
      </c>
      <c r="B235" s="25" t="s">
        <v>66</v>
      </c>
      <c r="C235" s="27"/>
      <c r="D235" s="30"/>
      <c r="E235" t="s">
        <v>66</v>
      </c>
      <c r="F235" s="30"/>
      <c r="G235" s="86" t="s">
        <v>68</v>
      </c>
      <c r="H235" s="30"/>
      <c r="I235" s="86" t="s">
        <v>62</v>
      </c>
      <c r="K235" s="108" t="s">
        <v>63</v>
      </c>
      <c r="L235" s="85" t="s">
        <v>66</v>
      </c>
      <c r="M235" s="30"/>
      <c r="N235" s="22" t="s">
        <v>66</v>
      </c>
      <c r="O235" s="22" t="s">
        <v>63</v>
      </c>
      <c r="P235" s="30"/>
      <c r="Q235" s="22" t="s">
        <v>63</v>
      </c>
      <c r="R235" s="22" t="s">
        <v>66</v>
      </c>
      <c r="S235" s="25" t="s">
        <v>63</v>
      </c>
      <c r="T235" s="30"/>
    </row>
    <row r="236" spans="1:20" x14ac:dyDescent="0.2">
      <c r="A236">
        <v>40</v>
      </c>
      <c r="B236" s="25" t="s">
        <v>66</v>
      </c>
      <c r="C236" s="27"/>
      <c r="D236" s="30"/>
      <c r="E236" t="s">
        <v>66</v>
      </c>
      <c r="F236" s="30"/>
      <c r="G236" s="86" t="s">
        <v>63</v>
      </c>
      <c r="H236" s="96" t="s">
        <v>66</v>
      </c>
      <c r="I236" s="86" t="s">
        <v>62</v>
      </c>
      <c r="K236" s="108" t="s">
        <v>63</v>
      </c>
      <c r="L236" s="85" t="s">
        <v>66</v>
      </c>
      <c r="M236" s="30"/>
      <c r="N236" s="22" t="s">
        <v>63</v>
      </c>
      <c r="P236" s="30"/>
      <c r="Q236" s="22" t="s">
        <v>63</v>
      </c>
      <c r="R236" t="s">
        <v>66</v>
      </c>
      <c r="S236" s="25" t="s">
        <v>63</v>
      </c>
      <c r="T236" s="30"/>
    </row>
    <row r="237" spans="1:20" x14ac:dyDescent="0.2">
      <c r="A237">
        <v>40.5</v>
      </c>
      <c r="B237" s="25" t="s">
        <v>71</v>
      </c>
      <c r="C237" s="27" t="s">
        <v>66</v>
      </c>
      <c r="D237" s="30"/>
      <c r="E237" t="s">
        <v>66</v>
      </c>
      <c r="F237" s="30"/>
      <c r="G237" s="86" t="s">
        <v>63</v>
      </c>
      <c r="H237" s="96" t="s">
        <v>66</v>
      </c>
      <c r="I237" s="86" t="s">
        <v>62</v>
      </c>
      <c r="K237" s="108" t="s">
        <v>63</v>
      </c>
      <c r="L237" s="85" t="s">
        <v>66</v>
      </c>
      <c r="M237" s="30"/>
      <c r="N237" s="22" t="s">
        <v>63</v>
      </c>
      <c r="P237" s="30"/>
      <c r="Q237" s="22" t="s">
        <v>63</v>
      </c>
      <c r="S237" s="25" t="s">
        <v>63</v>
      </c>
      <c r="T237" s="30"/>
    </row>
    <row r="238" spans="1:20" x14ac:dyDescent="0.2">
      <c r="A238">
        <v>41</v>
      </c>
      <c r="B238" s="25" t="s">
        <v>71</v>
      </c>
      <c r="C238" s="27" t="s">
        <v>66</v>
      </c>
      <c r="D238" s="30"/>
      <c r="E238" t="s">
        <v>66</v>
      </c>
      <c r="F238" s="30"/>
      <c r="G238" s="86" t="s">
        <v>63</v>
      </c>
      <c r="H238" s="88" t="s">
        <v>66</v>
      </c>
      <c r="I238" s="86" t="s">
        <v>62</v>
      </c>
      <c r="K238" s="108" t="s">
        <v>63</v>
      </c>
      <c r="L238" s="85" t="s">
        <v>66</v>
      </c>
      <c r="M238" s="30"/>
      <c r="N238" s="22" t="s">
        <v>63</v>
      </c>
      <c r="P238" s="30"/>
      <c r="Q238" s="22" t="s">
        <v>62</v>
      </c>
      <c r="S238" s="25" t="s">
        <v>66</v>
      </c>
      <c r="T238" s="30" t="s">
        <v>63</v>
      </c>
    </row>
    <row r="239" spans="1:20" x14ac:dyDescent="0.2">
      <c r="A239">
        <v>41.5</v>
      </c>
      <c r="B239" s="25" t="s">
        <v>71</v>
      </c>
      <c r="C239" s="27" t="s">
        <v>66</v>
      </c>
      <c r="D239" s="30"/>
      <c r="E239" t="s">
        <v>66</v>
      </c>
      <c r="F239" s="30"/>
      <c r="G239" s="86" t="s">
        <v>62</v>
      </c>
      <c r="H239" s="30"/>
      <c r="I239" s="86" t="s">
        <v>62</v>
      </c>
      <c r="K239" s="108" t="s">
        <v>62</v>
      </c>
      <c r="L239" s="27"/>
      <c r="M239" s="30"/>
      <c r="N239" s="22" t="s">
        <v>62</v>
      </c>
      <c r="P239" s="30"/>
      <c r="Q239" s="22" t="s">
        <v>63</v>
      </c>
      <c r="R239" t="s">
        <v>66</v>
      </c>
      <c r="S239" s="25" t="s">
        <v>66</v>
      </c>
      <c r="T239" s="30"/>
    </row>
    <row r="240" spans="1:20" x14ac:dyDescent="0.2">
      <c r="A240">
        <v>42</v>
      </c>
      <c r="B240" s="25" t="s">
        <v>66</v>
      </c>
      <c r="C240" s="27"/>
      <c r="D240" s="30"/>
      <c r="E240" t="s">
        <v>66</v>
      </c>
      <c r="F240" s="30"/>
      <c r="G240" s="86" t="s">
        <v>63</v>
      </c>
      <c r="H240" s="30"/>
      <c r="I240" s="86" t="s">
        <v>62</v>
      </c>
      <c r="K240" s="108" t="s">
        <v>63</v>
      </c>
      <c r="L240" s="85" t="s">
        <v>66</v>
      </c>
      <c r="M240" s="30"/>
      <c r="N240" s="22" t="s">
        <v>62</v>
      </c>
      <c r="P240" s="30"/>
      <c r="Q240" s="22" t="s">
        <v>62</v>
      </c>
      <c r="S240" s="25" t="s">
        <v>63</v>
      </c>
      <c r="T240" s="30"/>
    </row>
    <row r="241" spans="1:20" x14ac:dyDescent="0.2">
      <c r="A241">
        <v>42.5</v>
      </c>
      <c r="B241" s="25" t="s">
        <v>66</v>
      </c>
      <c r="C241" s="27"/>
      <c r="D241" s="30"/>
      <c r="E241" t="s">
        <v>66</v>
      </c>
      <c r="F241" s="30"/>
      <c r="G241" s="86" t="s">
        <v>63</v>
      </c>
      <c r="H241" s="96" t="s">
        <v>66</v>
      </c>
      <c r="I241" s="85" t="s">
        <v>71</v>
      </c>
      <c r="K241" s="108" t="s">
        <v>63</v>
      </c>
      <c r="L241" s="27"/>
      <c r="M241" s="30"/>
      <c r="N241" s="22" t="s">
        <v>62</v>
      </c>
      <c r="P241" s="30"/>
      <c r="Q241" s="22" t="s">
        <v>63</v>
      </c>
      <c r="S241" s="25" t="s">
        <v>66</v>
      </c>
      <c r="T241" s="30"/>
    </row>
    <row r="242" spans="1:20" x14ac:dyDescent="0.2">
      <c r="A242">
        <v>43</v>
      </c>
      <c r="B242" s="25" t="s">
        <v>71</v>
      </c>
      <c r="C242" s="27" t="s">
        <v>66</v>
      </c>
      <c r="D242" s="30"/>
      <c r="E242" t="s">
        <v>66</v>
      </c>
      <c r="F242" s="30"/>
      <c r="G242" s="86" t="s">
        <v>66</v>
      </c>
      <c r="H242" s="30"/>
      <c r="I242" s="85" t="s">
        <v>66</v>
      </c>
      <c r="K242" s="108" t="s">
        <v>63</v>
      </c>
      <c r="L242" s="27"/>
      <c r="M242" s="30"/>
      <c r="N242" s="22" t="s">
        <v>63</v>
      </c>
      <c r="P242" s="30"/>
      <c r="Q242" s="22" t="s">
        <v>63</v>
      </c>
      <c r="S242" s="25" t="s">
        <v>63</v>
      </c>
      <c r="T242" s="30" t="s">
        <v>66</v>
      </c>
    </row>
    <row r="243" spans="1:20" x14ac:dyDescent="0.2">
      <c r="A243">
        <v>43.5</v>
      </c>
      <c r="B243" s="25" t="s">
        <v>67</v>
      </c>
      <c r="C243" s="27" t="s">
        <v>66</v>
      </c>
      <c r="D243" s="30"/>
      <c r="E243" t="s">
        <v>66</v>
      </c>
      <c r="F243" s="30"/>
      <c r="G243" s="86" t="s">
        <v>63</v>
      </c>
      <c r="H243" s="88" t="s">
        <v>66</v>
      </c>
      <c r="I243" s="86" t="s">
        <v>66</v>
      </c>
      <c r="J243" s="86" t="s">
        <v>71</v>
      </c>
      <c r="K243" s="112" t="s">
        <v>63</v>
      </c>
      <c r="L243" s="27"/>
      <c r="M243" s="30"/>
      <c r="N243" s="22" t="s">
        <v>63</v>
      </c>
      <c r="P243" s="30"/>
      <c r="Q243" s="22" t="s">
        <v>63</v>
      </c>
      <c r="R243" t="s">
        <v>66</v>
      </c>
      <c r="S243" s="25" t="s">
        <v>63</v>
      </c>
      <c r="T243" s="30"/>
    </row>
    <row r="244" spans="1:20" x14ac:dyDescent="0.2">
      <c r="A244">
        <v>44</v>
      </c>
      <c r="B244" s="25" t="s">
        <v>66</v>
      </c>
      <c r="C244" s="27"/>
      <c r="D244" s="30"/>
      <c r="E244" t="s">
        <v>62</v>
      </c>
      <c r="F244" s="30"/>
      <c r="G244" s="86" t="s">
        <v>66</v>
      </c>
      <c r="H244" s="30"/>
      <c r="I244" s="86" t="s">
        <v>66</v>
      </c>
      <c r="K244" s="112" t="s">
        <v>63</v>
      </c>
      <c r="L244" s="86" t="s">
        <v>66</v>
      </c>
      <c r="M244" s="30"/>
      <c r="N244" s="22" t="s">
        <v>63</v>
      </c>
      <c r="P244" s="30"/>
      <c r="Q244" s="22" t="s">
        <v>63</v>
      </c>
      <c r="S244" s="25" t="s">
        <v>63</v>
      </c>
      <c r="T244" s="30"/>
    </row>
    <row r="245" spans="1:20" x14ac:dyDescent="0.2">
      <c r="A245">
        <v>44.5</v>
      </c>
      <c r="B245" s="25" t="s">
        <v>66</v>
      </c>
      <c r="C245" s="27"/>
      <c r="D245" s="30"/>
      <c r="E245" t="s">
        <v>66</v>
      </c>
      <c r="F245" s="30"/>
      <c r="G245" s="86" t="s">
        <v>66</v>
      </c>
      <c r="H245" s="30"/>
      <c r="I245" s="86" t="s">
        <v>62</v>
      </c>
      <c r="K245" s="112" t="s">
        <v>63</v>
      </c>
      <c r="L245" s="86" t="s">
        <v>66</v>
      </c>
      <c r="M245" s="30"/>
      <c r="N245" s="22" t="s">
        <v>63</v>
      </c>
      <c r="P245" s="30"/>
      <c r="Q245" s="22" t="s">
        <v>63</v>
      </c>
      <c r="R245" t="s">
        <v>66</v>
      </c>
      <c r="S245" s="25" t="s">
        <v>66</v>
      </c>
      <c r="T245" s="30"/>
    </row>
    <row r="246" spans="1:20" x14ac:dyDescent="0.2">
      <c r="A246">
        <v>45</v>
      </c>
      <c r="B246" s="25" t="s">
        <v>66</v>
      </c>
      <c r="C246" s="27"/>
      <c r="D246" s="30"/>
      <c r="E246" t="s">
        <v>66</v>
      </c>
      <c r="F246" s="30"/>
      <c r="G246" s="86" t="s">
        <v>63</v>
      </c>
      <c r="H246" s="96" t="s">
        <v>66</v>
      </c>
      <c r="I246" s="85" t="s">
        <v>66</v>
      </c>
      <c r="K246" s="112" t="s">
        <v>63</v>
      </c>
      <c r="L246" s="27"/>
      <c r="M246" s="30"/>
      <c r="N246" s="22" t="s">
        <v>63</v>
      </c>
      <c r="P246" s="30"/>
      <c r="Q246" s="22" t="s">
        <v>66</v>
      </c>
      <c r="S246" s="25" t="s">
        <v>71</v>
      </c>
      <c r="T246" s="30" t="s">
        <v>66</v>
      </c>
    </row>
    <row r="247" spans="1:20" x14ac:dyDescent="0.2">
      <c r="A247">
        <v>45.5</v>
      </c>
      <c r="B247" s="25" t="s">
        <v>62</v>
      </c>
      <c r="C247" s="27"/>
      <c r="D247" s="30"/>
      <c r="E247" t="s">
        <v>66</v>
      </c>
      <c r="F247" s="30"/>
      <c r="G247" s="86" t="s">
        <v>63</v>
      </c>
      <c r="H247" s="96" t="s">
        <v>66</v>
      </c>
      <c r="I247" s="85" t="s">
        <v>66</v>
      </c>
      <c r="K247" s="112" t="s">
        <v>71</v>
      </c>
      <c r="L247" s="86" t="s">
        <v>66</v>
      </c>
      <c r="M247" s="30"/>
      <c r="N247" s="22" t="s">
        <v>66</v>
      </c>
      <c r="P247" s="30"/>
      <c r="Q247" s="22" t="s">
        <v>66</v>
      </c>
      <c r="R247" t="s">
        <v>63</v>
      </c>
      <c r="S247" s="25" t="s">
        <v>63</v>
      </c>
      <c r="T247" s="30"/>
    </row>
    <row r="248" spans="1:20" x14ac:dyDescent="0.2">
      <c r="A248">
        <v>46</v>
      </c>
      <c r="B248" s="25" t="s">
        <v>71</v>
      </c>
      <c r="C248" s="27"/>
      <c r="D248" s="30"/>
      <c r="E248" t="s">
        <v>66</v>
      </c>
      <c r="F248" s="30"/>
      <c r="G248" s="86" t="s">
        <v>63</v>
      </c>
      <c r="H248" s="96" t="s">
        <v>66</v>
      </c>
      <c r="I248" s="85" t="s">
        <v>66</v>
      </c>
      <c r="K248" s="112" t="s">
        <v>63</v>
      </c>
      <c r="L248" s="86" t="s">
        <v>71</v>
      </c>
      <c r="M248" s="96" t="s">
        <v>66</v>
      </c>
      <c r="N248" s="85" t="s">
        <v>62</v>
      </c>
      <c r="P248" s="30"/>
      <c r="Q248" s="22" t="s">
        <v>66</v>
      </c>
      <c r="R248" s="22" t="s">
        <v>63</v>
      </c>
      <c r="S248" s="25" t="s">
        <v>66</v>
      </c>
      <c r="T248" s="30"/>
    </row>
    <row r="249" spans="1:20" x14ac:dyDescent="0.2">
      <c r="A249">
        <v>46.5</v>
      </c>
      <c r="B249" s="25" t="s">
        <v>71</v>
      </c>
      <c r="C249" s="27" t="s">
        <v>67</v>
      </c>
      <c r="D249" s="30"/>
      <c r="E249" t="s">
        <v>66</v>
      </c>
      <c r="F249" s="30"/>
      <c r="G249" s="86" t="s">
        <v>63</v>
      </c>
      <c r="H249" s="96" t="s">
        <v>66</v>
      </c>
      <c r="I249" s="85" t="s">
        <v>66</v>
      </c>
      <c r="K249" s="112" t="s">
        <v>63</v>
      </c>
      <c r="L249" s="27"/>
      <c r="M249" s="30"/>
      <c r="N249" s="85" t="s">
        <v>66</v>
      </c>
      <c r="O249" t="s">
        <v>63</v>
      </c>
      <c r="P249" s="30"/>
      <c r="Q249" s="22" t="s">
        <v>66</v>
      </c>
      <c r="R249" s="22" t="s">
        <v>63</v>
      </c>
      <c r="S249" s="25" t="s">
        <v>66</v>
      </c>
      <c r="T249" s="30" t="s">
        <v>63</v>
      </c>
    </row>
    <row r="250" spans="1:20" x14ac:dyDescent="0.2">
      <c r="A250">
        <v>47</v>
      </c>
      <c r="B250" s="25" t="s">
        <v>71</v>
      </c>
      <c r="C250" s="27" t="s">
        <v>66</v>
      </c>
      <c r="D250" s="30"/>
      <c r="E250" t="s">
        <v>66</v>
      </c>
      <c r="F250" s="30" t="s">
        <v>63</v>
      </c>
      <c r="G250" s="86" t="s">
        <v>63</v>
      </c>
      <c r="H250" s="96" t="s">
        <v>66</v>
      </c>
      <c r="I250" s="85" t="s">
        <v>62</v>
      </c>
      <c r="K250" s="112" t="s">
        <v>66</v>
      </c>
      <c r="L250" s="27"/>
      <c r="M250" s="30"/>
      <c r="N250" s="85" t="s">
        <v>63</v>
      </c>
      <c r="P250" s="30"/>
      <c r="Q250" s="22" t="s">
        <v>66</v>
      </c>
      <c r="R250" s="22" t="s">
        <v>63</v>
      </c>
      <c r="S250" s="25" t="s">
        <v>62</v>
      </c>
      <c r="T250" s="30"/>
    </row>
    <row r="251" spans="1:20" x14ac:dyDescent="0.2">
      <c r="A251">
        <v>47.5</v>
      </c>
      <c r="B251" s="25" t="s">
        <v>67</v>
      </c>
      <c r="C251" s="27"/>
      <c r="D251" s="30"/>
      <c r="E251" t="s">
        <v>63</v>
      </c>
      <c r="F251" s="30"/>
      <c r="G251" s="86" t="s">
        <v>63</v>
      </c>
      <c r="H251" s="96" t="s">
        <v>66</v>
      </c>
      <c r="I251" s="85" t="s">
        <v>66</v>
      </c>
      <c r="K251" s="112" t="s">
        <v>63</v>
      </c>
      <c r="L251" s="86" t="s">
        <v>71</v>
      </c>
      <c r="M251" s="88" t="s">
        <v>66</v>
      </c>
      <c r="N251" s="86" t="s">
        <v>71</v>
      </c>
      <c r="O251" s="86" t="s">
        <v>63</v>
      </c>
      <c r="P251" s="30"/>
      <c r="Q251" s="22" t="s">
        <v>66</v>
      </c>
      <c r="S251" s="25" t="s">
        <v>66</v>
      </c>
      <c r="T251" s="30"/>
    </row>
    <row r="252" spans="1:20" x14ac:dyDescent="0.2">
      <c r="A252">
        <v>48</v>
      </c>
      <c r="B252" s="25" t="s">
        <v>71</v>
      </c>
      <c r="C252" s="27"/>
      <c r="D252" s="30"/>
      <c r="E252" t="s">
        <v>66</v>
      </c>
      <c r="F252" s="30" t="s">
        <v>63</v>
      </c>
      <c r="G252" s="86" t="s">
        <v>63</v>
      </c>
      <c r="H252" s="30"/>
      <c r="I252" s="86" t="s">
        <v>62</v>
      </c>
      <c r="K252" s="112" t="s">
        <v>63</v>
      </c>
      <c r="L252" s="86" t="s">
        <v>66</v>
      </c>
      <c r="M252" s="30"/>
      <c r="N252" s="86" t="s">
        <v>63</v>
      </c>
      <c r="P252" s="30"/>
      <c r="Q252" s="22" t="s">
        <v>63</v>
      </c>
      <c r="S252" s="25" t="s">
        <v>66</v>
      </c>
      <c r="T252" s="30" t="s">
        <v>63</v>
      </c>
    </row>
    <row r="253" spans="1:20" x14ac:dyDescent="0.2">
      <c r="A253">
        <v>48.5</v>
      </c>
      <c r="B253" s="25" t="s">
        <v>62</v>
      </c>
      <c r="C253" s="27"/>
      <c r="D253" s="30"/>
      <c r="E253" t="s">
        <v>63</v>
      </c>
      <c r="F253" s="30"/>
      <c r="G253" s="86" t="s">
        <v>63</v>
      </c>
      <c r="H253" s="30"/>
      <c r="I253" s="86" t="s">
        <v>62</v>
      </c>
      <c r="K253" s="112" t="s">
        <v>63</v>
      </c>
      <c r="L253" s="27"/>
      <c r="M253" s="30"/>
      <c r="N253" s="86" t="s">
        <v>63</v>
      </c>
      <c r="P253" s="30"/>
      <c r="Q253" s="22" t="s">
        <v>62</v>
      </c>
      <c r="S253" s="25" t="s">
        <v>63</v>
      </c>
      <c r="T253" s="30"/>
    </row>
    <row r="254" spans="1:20" x14ac:dyDescent="0.2">
      <c r="A254">
        <v>49</v>
      </c>
      <c r="B254" s="25" t="s">
        <v>71</v>
      </c>
      <c r="C254" s="27"/>
      <c r="D254" s="30"/>
      <c r="E254" t="s">
        <v>63</v>
      </c>
      <c r="F254" s="30"/>
      <c r="G254" s="86" t="s">
        <v>63</v>
      </c>
      <c r="H254" s="30"/>
      <c r="I254" s="86" t="s">
        <v>62</v>
      </c>
      <c r="K254" s="112" t="s">
        <v>63</v>
      </c>
      <c r="L254" s="86" t="s">
        <v>71</v>
      </c>
      <c r="M254" s="30"/>
      <c r="N254" s="86" t="s">
        <v>63</v>
      </c>
      <c r="P254" s="30"/>
      <c r="Q254" s="22" t="s">
        <v>63</v>
      </c>
      <c r="S254" s="25" t="s">
        <v>62</v>
      </c>
      <c r="T254" s="30"/>
    </row>
    <row r="255" spans="1:20" x14ac:dyDescent="0.2">
      <c r="A255">
        <v>49.5</v>
      </c>
      <c r="B255" s="25" t="s">
        <v>62</v>
      </c>
      <c r="C255" s="27"/>
      <c r="D255" s="30"/>
      <c r="E255" t="s">
        <v>63</v>
      </c>
      <c r="F255" s="30"/>
      <c r="G255" s="86" t="s">
        <v>63</v>
      </c>
      <c r="H255" s="30"/>
      <c r="I255" s="86" t="s">
        <v>62</v>
      </c>
      <c r="K255" s="112" t="s">
        <v>63</v>
      </c>
      <c r="L255" s="27"/>
      <c r="M255" s="30"/>
      <c r="N255" s="86" t="s">
        <v>63</v>
      </c>
      <c r="P255" s="30"/>
      <c r="Q255" s="22" t="s">
        <v>63</v>
      </c>
      <c r="S255" s="25" t="s">
        <v>63</v>
      </c>
      <c r="T255" s="30"/>
    </row>
    <row r="256" spans="1:20" x14ac:dyDescent="0.2">
      <c r="A256">
        <v>50</v>
      </c>
      <c r="B256" s="25" t="s">
        <v>71</v>
      </c>
      <c r="C256" s="27" t="s">
        <v>66</v>
      </c>
      <c r="D256" s="30"/>
      <c r="E256" t="s">
        <v>66</v>
      </c>
      <c r="F256" s="30"/>
      <c r="G256" s="86" t="s">
        <v>63</v>
      </c>
      <c r="H256" s="30"/>
      <c r="I256" s="86" t="s">
        <v>62</v>
      </c>
      <c r="K256" s="112" t="s">
        <v>63</v>
      </c>
      <c r="L256" s="86" t="s">
        <v>71</v>
      </c>
      <c r="M256" s="30"/>
      <c r="N256" s="86" t="s">
        <v>71</v>
      </c>
      <c r="O256" s="86" t="s">
        <v>63</v>
      </c>
      <c r="P256" s="30"/>
      <c r="Q256" s="129" t="s">
        <v>63</v>
      </c>
      <c r="S256" s="25" t="s">
        <v>62</v>
      </c>
      <c r="T256" s="30"/>
    </row>
    <row r="257" spans="1:20" x14ac:dyDescent="0.2">
      <c r="A257">
        <v>50.5</v>
      </c>
      <c r="B257" s="25" t="s">
        <v>71</v>
      </c>
      <c r="C257" s="27"/>
      <c r="D257" s="30"/>
      <c r="E257" t="s">
        <v>66</v>
      </c>
      <c r="F257" s="30"/>
      <c r="G257" s="86" t="s">
        <v>63</v>
      </c>
      <c r="H257" s="30"/>
      <c r="I257" s="86" t="s">
        <v>62</v>
      </c>
      <c r="K257" s="112" t="s">
        <v>66</v>
      </c>
      <c r="L257" s="27"/>
      <c r="M257" s="30"/>
      <c r="N257" s="86" t="s">
        <v>66</v>
      </c>
      <c r="P257" s="30"/>
      <c r="Q257" s="22" t="s">
        <v>63</v>
      </c>
      <c r="S257" s="25" t="s">
        <v>62</v>
      </c>
      <c r="T257" s="30"/>
    </row>
    <row r="258" spans="1:20" x14ac:dyDescent="0.2">
      <c r="A258">
        <v>51</v>
      </c>
      <c r="B258" s="25" t="s">
        <v>71</v>
      </c>
      <c r="C258" s="27" t="s">
        <v>66</v>
      </c>
      <c r="D258" s="30"/>
      <c r="E258" t="s">
        <v>66</v>
      </c>
      <c r="F258" s="30"/>
      <c r="G258" s="86" t="s">
        <v>63</v>
      </c>
      <c r="H258" s="88" t="s">
        <v>66</v>
      </c>
      <c r="I258" s="86" t="s">
        <v>66</v>
      </c>
      <c r="K258" s="112" t="s">
        <v>62</v>
      </c>
      <c r="L258" s="27"/>
      <c r="M258" s="30"/>
      <c r="N258" s="86" t="s">
        <v>62</v>
      </c>
      <c r="P258" s="30"/>
      <c r="Q258" s="22" t="s">
        <v>66</v>
      </c>
      <c r="S258" s="25" t="s">
        <v>66</v>
      </c>
      <c r="T258" s="30"/>
    </row>
    <row r="259" spans="1:20" x14ac:dyDescent="0.2">
      <c r="A259">
        <v>51.5</v>
      </c>
      <c r="B259" s="25" t="s">
        <v>71</v>
      </c>
      <c r="C259" s="27" t="s">
        <v>66</v>
      </c>
      <c r="D259" s="30"/>
      <c r="E259" t="s">
        <v>66</v>
      </c>
      <c r="F259" s="30"/>
      <c r="G259" s="86" t="s">
        <v>63</v>
      </c>
      <c r="H259" s="30"/>
      <c r="I259" s="86" t="s">
        <v>62</v>
      </c>
      <c r="K259" s="112" t="s">
        <v>63</v>
      </c>
      <c r="L259" s="86" t="s">
        <v>71</v>
      </c>
      <c r="M259" s="30"/>
      <c r="N259" s="86" t="s">
        <v>63</v>
      </c>
      <c r="P259" s="30"/>
      <c r="Q259" s="22" t="s">
        <v>63</v>
      </c>
      <c r="R259" t="s">
        <v>66</v>
      </c>
      <c r="S259" s="25" t="s">
        <v>66</v>
      </c>
      <c r="T259" s="30"/>
    </row>
    <row r="260" spans="1:20" x14ac:dyDescent="0.2">
      <c r="A260">
        <v>52</v>
      </c>
      <c r="B260" s="25" t="s">
        <v>71</v>
      </c>
      <c r="C260" s="27"/>
      <c r="D260" s="30"/>
      <c r="E260" t="s">
        <v>66</v>
      </c>
      <c r="F260" s="30"/>
      <c r="G260" s="86" t="s">
        <v>63</v>
      </c>
      <c r="H260" s="96" t="s">
        <v>66</v>
      </c>
      <c r="I260" s="85" t="s">
        <v>66</v>
      </c>
      <c r="K260" s="112" t="s">
        <v>66</v>
      </c>
      <c r="L260" s="27"/>
      <c r="M260" s="30"/>
      <c r="N260" s="86" t="s">
        <v>66</v>
      </c>
      <c r="P260" s="30"/>
      <c r="Q260" s="22" t="s">
        <v>66</v>
      </c>
      <c r="S260" s="25" t="s">
        <v>66</v>
      </c>
      <c r="T260" s="30"/>
    </row>
    <row r="261" spans="1:20" x14ac:dyDescent="0.2">
      <c r="A261">
        <v>52.5</v>
      </c>
      <c r="B261" s="25" t="s">
        <v>71</v>
      </c>
      <c r="C261" s="27"/>
      <c r="D261" s="30"/>
      <c r="E261" t="s">
        <v>66</v>
      </c>
      <c r="F261" s="30"/>
      <c r="G261" s="86" t="s">
        <v>66</v>
      </c>
      <c r="H261" s="30"/>
      <c r="I261" s="85" t="s">
        <v>62</v>
      </c>
      <c r="K261" s="112" t="s">
        <v>66</v>
      </c>
      <c r="L261" s="27"/>
      <c r="M261" s="30"/>
      <c r="N261" s="86" t="s">
        <v>63</v>
      </c>
      <c r="P261" s="30"/>
      <c r="Q261" s="22" t="s">
        <v>66</v>
      </c>
      <c r="S261" s="25" t="s">
        <v>62</v>
      </c>
      <c r="T261" s="30"/>
    </row>
    <row r="262" spans="1:20" x14ac:dyDescent="0.2">
      <c r="A262">
        <v>53</v>
      </c>
      <c r="B262" s="25" t="s">
        <v>71</v>
      </c>
      <c r="C262" s="27"/>
      <c r="D262" s="30"/>
      <c r="E262" t="s">
        <v>66</v>
      </c>
      <c r="F262" s="30"/>
      <c r="G262" s="86" t="s">
        <v>63</v>
      </c>
      <c r="H262" s="30"/>
      <c r="I262" s="85" t="s">
        <v>62</v>
      </c>
      <c r="K262" s="112" t="s">
        <v>62</v>
      </c>
      <c r="L262" s="27"/>
      <c r="M262" s="30"/>
      <c r="N262" s="86" t="s">
        <v>66</v>
      </c>
      <c r="O262" t="s">
        <v>63</v>
      </c>
      <c r="P262" s="30"/>
      <c r="Q262" s="22" t="s">
        <v>66</v>
      </c>
      <c r="R262" s="22" t="s">
        <v>63</v>
      </c>
      <c r="S262" s="25" t="s">
        <v>63</v>
      </c>
      <c r="T262" s="30"/>
    </row>
    <row r="263" spans="1:20" x14ac:dyDescent="0.2">
      <c r="A263">
        <v>53.5</v>
      </c>
      <c r="B263" s="25" t="s">
        <v>63</v>
      </c>
      <c r="C263" s="27"/>
      <c r="D263" s="30"/>
      <c r="E263" t="s">
        <v>66</v>
      </c>
      <c r="F263" s="30"/>
      <c r="G263" s="86" t="s">
        <v>63</v>
      </c>
      <c r="H263" s="30"/>
      <c r="I263" s="85" t="s">
        <v>66</v>
      </c>
      <c r="K263" s="112" t="s">
        <v>66</v>
      </c>
      <c r="L263" s="27"/>
      <c r="M263" s="30"/>
      <c r="N263" s="86" t="s">
        <v>62</v>
      </c>
      <c r="P263" s="30"/>
      <c r="Q263" s="22" t="s">
        <v>66</v>
      </c>
      <c r="R263" t="s">
        <v>63</v>
      </c>
      <c r="S263" s="25" t="s">
        <v>63</v>
      </c>
      <c r="T263" s="30"/>
    </row>
    <row r="264" spans="1:20" x14ac:dyDescent="0.2">
      <c r="A264">
        <v>54</v>
      </c>
      <c r="B264" s="25" t="s">
        <v>67</v>
      </c>
      <c r="C264" s="27"/>
      <c r="D264" s="30"/>
      <c r="E264" t="s">
        <v>66</v>
      </c>
      <c r="F264" s="30"/>
      <c r="G264" s="86" t="s">
        <v>63</v>
      </c>
      <c r="H264" s="96" t="s">
        <v>66</v>
      </c>
      <c r="I264" s="85" t="s">
        <v>62</v>
      </c>
      <c r="K264" s="112" t="s">
        <v>66</v>
      </c>
      <c r="L264" s="27"/>
      <c r="M264" s="30"/>
      <c r="N264" s="86" t="s">
        <v>62</v>
      </c>
      <c r="P264" s="30"/>
      <c r="Q264" s="22" t="s">
        <v>66</v>
      </c>
      <c r="R264" t="s">
        <v>63</v>
      </c>
      <c r="S264" s="25" t="s">
        <v>66</v>
      </c>
      <c r="T264" s="30"/>
    </row>
    <row r="265" spans="1:20" x14ac:dyDescent="0.2">
      <c r="A265">
        <v>54.5</v>
      </c>
      <c r="B265" s="25" t="s">
        <v>62</v>
      </c>
      <c r="C265" s="27"/>
      <c r="D265" s="30"/>
      <c r="E265" t="s">
        <v>66</v>
      </c>
      <c r="F265" s="30" t="s">
        <v>63</v>
      </c>
      <c r="G265" s="86" t="s">
        <v>63</v>
      </c>
      <c r="H265" s="30"/>
      <c r="I265" s="86" t="s">
        <v>62</v>
      </c>
      <c r="K265" s="112" t="s">
        <v>63</v>
      </c>
      <c r="L265" s="86" t="s">
        <v>66</v>
      </c>
      <c r="M265" s="30"/>
      <c r="N265" s="86" t="s">
        <v>62</v>
      </c>
      <c r="P265" s="30"/>
      <c r="Q265" s="22" t="s">
        <v>66</v>
      </c>
      <c r="R265" t="s">
        <v>63</v>
      </c>
      <c r="S265" s="25" t="s">
        <v>63</v>
      </c>
      <c r="T265" s="30"/>
    </row>
    <row r="266" spans="1:20" x14ac:dyDescent="0.2">
      <c r="A266">
        <v>55</v>
      </c>
      <c r="B266" s="25" t="s">
        <v>63</v>
      </c>
      <c r="C266" s="27"/>
      <c r="D266" s="30"/>
      <c r="E266" t="s">
        <v>66</v>
      </c>
      <c r="F266" s="30"/>
      <c r="G266" s="86" t="s">
        <v>66</v>
      </c>
      <c r="H266" s="30"/>
      <c r="I266" s="86" t="s">
        <v>66</v>
      </c>
      <c r="K266" s="112" t="s">
        <v>62</v>
      </c>
      <c r="L266" s="27"/>
      <c r="M266" s="30"/>
      <c r="N266" s="86" t="s">
        <v>62</v>
      </c>
      <c r="P266" s="30"/>
      <c r="Q266" s="22" t="s">
        <v>63</v>
      </c>
      <c r="S266" s="25" t="s">
        <v>62</v>
      </c>
      <c r="T266" s="30"/>
    </row>
    <row r="267" spans="1:20" x14ac:dyDescent="0.2">
      <c r="A267">
        <v>55.5</v>
      </c>
      <c r="B267" s="25" t="s">
        <v>66</v>
      </c>
      <c r="C267" s="27" t="s">
        <v>63</v>
      </c>
      <c r="D267" s="30"/>
      <c r="E267" t="s">
        <v>66</v>
      </c>
      <c r="F267" s="30"/>
      <c r="G267" s="86" t="s">
        <v>63</v>
      </c>
      <c r="H267" s="30"/>
      <c r="I267" s="86" t="s">
        <v>66</v>
      </c>
      <c r="K267" s="112" t="s">
        <v>71</v>
      </c>
      <c r="L267" s="27"/>
      <c r="M267" s="30"/>
      <c r="N267" s="86" t="s">
        <v>71</v>
      </c>
      <c r="P267" s="30"/>
      <c r="Q267" s="22" t="s">
        <v>66</v>
      </c>
      <c r="R267" t="s">
        <v>63</v>
      </c>
      <c r="S267" s="25" t="s">
        <v>62</v>
      </c>
      <c r="T267" s="30"/>
    </row>
    <row r="268" spans="1:20" x14ac:dyDescent="0.2">
      <c r="A268">
        <v>56</v>
      </c>
      <c r="B268" s="25" t="s">
        <v>66</v>
      </c>
      <c r="C268" s="27" t="s">
        <v>63</v>
      </c>
      <c r="D268" s="30"/>
      <c r="E268" t="s">
        <v>66</v>
      </c>
      <c r="F268" s="30"/>
      <c r="G268" s="86" t="s">
        <v>63</v>
      </c>
      <c r="H268" s="30"/>
      <c r="I268" s="86" t="s">
        <v>66</v>
      </c>
      <c r="K268" s="112" t="s">
        <v>62</v>
      </c>
      <c r="L268" s="27"/>
      <c r="M268" s="30"/>
      <c r="N268" s="86" t="s">
        <v>71</v>
      </c>
      <c r="P268" s="30"/>
      <c r="Q268" s="22" t="s">
        <v>63</v>
      </c>
      <c r="S268" s="25" t="s">
        <v>62</v>
      </c>
      <c r="T268" s="30"/>
    </row>
    <row r="269" spans="1:20" x14ac:dyDescent="0.2">
      <c r="A269">
        <v>56.5</v>
      </c>
      <c r="B269" s="25" t="s">
        <v>63</v>
      </c>
      <c r="C269" s="27"/>
      <c r="D269" s="30"/>
      <c r="E269" t="s">
        <v>63</v>
      </c>
      <c r="F269" s="30"/>
      <c r="G269" s="86" t="s">
        <v>63</v>
      </c>
      <c r="H269" s="30"/>
      <c r="I269" s="86" t="s">
        <v>62</v>
      </c>
      <c r="K269" s="112" t="s">
        <v>62</v>
      </c>
      <c r="L269" s="27"/>
      <c r="M269" s="30"/>
      <c r="N269" s="86" t="s">
        <v>62</v>
      </c>
      <c r="P269" s="30"/>
      <c r="Q269" s="22" t="s">
        <v>62</v>
      </c>
      <c r="S269" s="25" t="s">
        <v>66</v>
      </c>
      <c r="T269" s="30" t="s">
        <v>63</v>
      </c>
    </row>
    <row r="270" spans="1:20" x14ac:dyDescent="0.2">
      <c r="A270">
        <v>57</v>
      </c>
      <c r="B270" s="25" t="s">
        <v>67</v>
      </c>
      <c r="C270" s="27" t="s">
        <v>63</v>
      </c>
      <c r="D270" s="30"/>
      <c r="E270" t="s">
        <v>66</v>
      </c>
      <c r="F270" s="30"/>
      <c r="G270" s="86" t="s">
        <v>63</v>
      </c>
      <c r="H270" s="88" t="s">
        <v>66</v>
      </c>
      <c r="I270" s="86" t="s">
        <v>66</v>
      </c>
      <c r="K270" s="112" t="s">
        <v>66</v>
      </c>
      <c r="L270" s="27"/>
      <c r="M270" s="30"/>
      <c r="N270" s="86" t="s">
        <v>62</v>
      </c>
      <c r="P270" s="30"/>
      <c r="Q270" s="22" t="s">
        <v>66</v>
      </c>
      <c r="S270" s="25" t="s">
        <v>66</v>
      </c>
      <c r="T270" s="30"/>
    </row>
    <row r="271" spans="1:20" x14ac:dyDescent="0.2">
      <c r="A271">
        <v>57.5</v>
      </c>
      <c r="B271" s="25" t="s">
        <v>63</v>
      </c>
      <c r="C271" s="27"/>
      <c r="D271" s="30"/>
      <c r="E271" t="s">
        <v>62</v>
      </c>
      <c r="F271" s="30"/>
      <c r="G271" s="86" t="s">
        <v>63</v>
      </c>
      <c r="H271" s="30"/>
      <c r="I271" s="86" t="s">
        <v>62</v>
      </c>
      <c r="K271" s="112" t="s">
        <v>62</v>
      </c>
      <c r="L271" s="27"/>
      <c r="M271" s="30"/>
      <c r="N271" s="86" t="s">
        <v>62</v>
      </c>
      <c r="P271" s="30"/>
      <c r="Q271" s="22" t="s">
        <v>62</v>
      </c>
      <c r="S271" s="25" t="s">
        <v>66</v>
      </c>
      <c r="T271" s="30"/>
    </row>
    <row r="272" spans="1:20" x14ac:dyDescent="0.2">
      <c r="A272">
        <v>58</v>
      </c>
      <c r="B272" s="25" t="s">
        <v>63</v>
      </c>
      <c r="C272" s="27"/>
      <c r="D272" s="30"/>
      <c r="E272" t="s">
        <v>62</v>
      </c>
      <c r="F272" s="30"/>
      <c r="G272" s="86" t="s">
        <v>63</v>
      </c>
      <c r="H272" s="30"/>
      <c r="I272" s="86" t="s">
        <v>62</v>
      </c>
      <c r="K272" s="112" t="s">
        <v>62</v>
      </c>
      <c r="L272" s="27"/>
      <c r="M272" s="30"/>
      <c r="N272" s="86" t="s">
        <v>63</v>
      </c>
      <c r="P272" s="30"/>
      <c r="Q272" s="22" t="s">
        <v>63</v>
      </c>
      <c r="R272" t="s">
        <v>66</v>
      </c>
      <c r="S272" s="25" t="s">
        <v>66</v>
      </c>
      <c r="T272" s="30"/>
    </row>
    <row r="273" spans="1:20" x14ac:dyDescent="0.2">
      <c r="A273">
        <v>58.5</v>
      </c>
      <c r="B273" s="25" t="s">
        <v>62</v>
      </c>
      <c r="C273" s="27"/>
      <c r="D273" s="30"/>
      <c r="E273" t="s">
        <v>62</v>
      </c>
      <c r="F273" s="30"/>
      <c r="G273" s="86" t="s">
        <v>63</v>
      </c>
      <c r="H273" s="96" t="s">
        <v>66</v>
      </c>
      <c r="I273" s="85" t="s">
        <v>66</v>
      </c>
      <c r="K273" s="112" t="s">
        <v>66</v>
      </c>
      <c r="L273" s="27"/>
      <c r="M273" s="30"/>
      <c r="N273" s="86" t="s">
        <v>66</v>
      </c>
      <c r="P273" s="30"/>
      <c r="Q273" s="22" t="s">
        <v>63</v>
      </c>
      <c r="R273" t="s">
        <v>66</v>
      </c>
      <c r="S273" s="25" t="s">
        <v>62</v>
      </c>
      <c r="T273" s="30"/>
    </row>
    <row r="274" spans="1:20" x14ac:dyDescent="0.2">
      <c r="A274">
        <v>59</v>
      </c>
      <c r="B274" s="25" t="s">
        <v>63</v>
      </c>
      <c r="C274" s="27"/>
      <c r="D274" s="30"/>
      <c r="E274" t="s">
        <v>62</v>
      </c>
      <c r="F274" s="30"/>
      <c r="G274" s="86" t="s">
        <v>63</v>
      </c>
      <c r="H274" s="30"/>
      <c r="I274" s="85" t="s">
        <v>62</v>
      </c>
      <c r="K274" s="112" t="s">
        <v>62</v>
      </c>
      <c r="L274" s="27"/>
      <c r="M274" s="30"/>
      <c r="N274" s="86" t="s">
        <v>62</v>
      </c>
      <c r="P274" s="30"/>
      <c r="Q274" s="22" t="s">
        <v>62</v>
      </c>
      <c r="S274" s="25" t="s">
        <v>62</v>
      </c>
      <c r="T274" s="30"/>
    </row>
    <row r="275" spans="1:20" x14ac:dyDescent="0.2">
      <c r="A275">
        <v>59.5</v>
      </c>
      <c r="B275" s="25" t="s">
        <v>62</v>
      </c>
      <c r="C275" s="27"/>
      <c r="D275" s="30"/>
      <c r="E275" t="s">
        <v>63</v>
      </c>
      <c r="F275" s="30"/>
      <c r="G275" s="86" t="s">
        <v>63</v>
      </c>
      <c r="H275" s="30"/>
      <c r="I275" s="85" t="s">
        <v>62</v>
      </c>
      <c r="K275" s="112" t="s">
        <v>63</v>
      </c>
      <c r="L275" s="27"/>
      <c r="M275" s="30"/>
      <c r="N275" s="86" t="s">
        <v>62</v>
      </c>
      <c r="P275" s="30"/>
      <c r="Q275" s="22" t="s">
        <v>62</v>
      </c>
      <c r="S275" s="25" t="s">
        <v>62</v>
      </c>
      <c r="T275" s="30"/>
    </row>
    <row r="276" spans="1:20" x14ac:dyDescent="0.2">
      <c r="A276">
        <v>60</v>
      </c>
      <c r="B276" s="25" t="s">
        <v>63</v>
      </c>
      <c r="C276" s="27"/>
      <c r="D276" s="30"/>
      <c r="E276" t="s">
        <v>63</v>
      </c>
      <c r="F276" s="30"/>
      <c r="G276" s="86" t="s">
        <v>63</v>
      </c>
      <c r="H276" s="30"/>
      <c r="I276" s="85" t="s">
        <v>62</v>
      </c>
      <c r="K276" s="112" t="s">
        <v>62</v>
      </c>
      <c r="L276" s="27"/>
      <c r="M276" s="30"/>
      <c r="N276" s="86" t="s">
        <v>62</v>
      </c>
      <c r="P276" s="30"/>
      <c r="Q276" s="22" t="s">
        <v>62</v>
      </c>
      <c r="S276" s="25" t="s">
        <v>62</v>
      </c>
      <c r="T276" s="30"/>
    </row>
    <row r="277" spans="1:20" x14ac:dyDescent="0.2">
      <c r="F277" s="30"/>
      <c r="H277" s="30"/>
      <c r="K277" s="25"/>
      <c r="L277" s="27"/>
      <c r="M277" s="30"/>
      <c r="P277" s="30"/>
      <c r="S277" s="25"/>
      <c r="T277" s="30"/>
    </row>
    <row r="278" spans="1:20" x14ac:dyDescent="0.2">
      <c r="F278" s="30"/>
      <c r="H278" s="30"/>
      <c r="K278" s="25"/>
      <c r="L278" s="27"/>
      <c r="M278" s="30"/>
      <c r="P278" s="30"/>
      <c r="S278" s="25"/>
      <c r="T278" s="30"/>
    </row>
    <row r="279" spans="1:20" x14ac:dyDescent="0.2">
      <c r="A279" s="15" t="s">
        <v>72</v>
      </c>
      <c r="B279" s="15">
        <v>2009</v>
      </c>
      <c r="C279" s="16"/>
      <c r="D279" s="16"/>
      <c r="E279" s="15">
        <v>2010</v>
      </c>
      <c r="F279" s="32"/>
      <c r="G279" s="17">
        <v>2011</v>
      </c>
      <c r="H279" s="30"/>
      <c r="I279" s="17">
        <v>2012</v>
      </c>
      <c r="K279" s="35">
        <v>2013</v>
      </c>
      <c r="L279" s="27"/>
      <c r="M279" s="30"/>
      <c r="N279" s="35">
        <v>2014</v>
      </c>
      <c r="P279" s="30"/>
      <c r="Q279" s="35">
        <v>2015</v>
      </c>
      <c r="S279" s="35">
        <v>2016</v>
      </c>
      <c r="T279" s="30"/>
    </row>
    <row r="280" spans="1:20" x14ac:dyDescent="0.2">
      <c r="A280" t="s">
        <v>65</v>
      </c>
      <c r="B280" s="24">
        <f>COUNTIF(B34:D276,"RKAL")</f>
        <v>0</v>
      </c>
      <c r="C280" s="26"/>
      <c r="D280" s="29"/>
      <c r="E280" s="24">
        <f>COUNTIF(E34:F276,"RKAL")</f>
        <v>0</v>
      </c>
      <c r="F280" s="30"/>
      <c r="G280" s="24">
        <f>COUNTIF(G34:H276,"RK")</f>
        <v>1</v>
      </c>
      <c r="H280" s="30"/>
      <c r="I280" s="24">
        <f>COUNTIF(I34:J276,"RK")</f>
        <v>0</v>
      </c>
      <c r="K280" s="24">
        <f>COUNTIF(K34:L276,"RK")</f>
        <v>0</v>
      </c>
      <c r="L280" s="27"/>
      <c r="M280" s="30"/>
      <c r="N280" s="24">
        <f>COUNTIF(N34:O276,"RK")</f>
        <v>0</v>
      </c>
      <c r="P280" s="30"/>
      <c r="Q280" s="24">
        <f>COUNTIF(Q34:R276,"RK")</f>
        <v>0</v>
      </c>
      <c r="S280" s="24">
        <f>COUNTIF(S34:T276,"RK")</f>
        <v>0</v>
      </c>
      <c r="T280" s="30"/>
    </row>
    <row r="281" spans="1:20" x14ac:dyDescent="0.2">
      <c r="A281" t="s">
        <v>67</v>
      </c>
      <c r="B281" s="25">
        <f>COUNTIF(B34:D276,"RKDO")</f>
        <v>88</v>
      </c>
      <c r="C281" s="27"/>
      <c r="D281" s="30"/>
      <c r="E281" s="25">
        <f>COUNTIF(E34:F276,"RKDO")</f>
        <v>0</v>
      </c>
      <c r="F281" s="30"/>
      <c r="G281" s="25">
        <f>COUNTIF(G34:H276,"RKDO")</f>
        <v>0</v>
      </c>
      <c r="H281" s="30"/>
      <c r="I281" s="25">
        <f>COUNTIF(I34:J276,"RKDO")</f>
        <v>0</v>
      </c>
      <c r="K281" s="25">
        <f>COUNTIF(K34:L276,"RKDO")</f>
        <v>0</v>
      </c>
      <c r="L281" s="27"/>
      <c r="M281" s="30"/>
      <c r="N281" s="25">
        <f>COUNTIF(N34:O276,"RKDO")</f>
        <v>0</v>
      </c>
      <c r="P281" s="30"/>
      <c r="Q281" s="25">
        <f>COUNTIF(Q34:R276,"RKDO")</f>
        <v>0</v>
      </c>
      <c r="S281" s="25">
        <f>COUNTIF(S34:T276,"RKDO")</f>
        <v>0</v>
      </c>
      <c r="T281" s="30"/>
    </row>
    <row r="282" spans="1:20" x14ac:dyDescent="0.2">
      <c r="A282" t="s">
        <v>64</v>
      </c>
      <c r="B282" s="25">
        <f>COUNTIF(B34:D276,"RKDE")</f>
        <v>3</v>
      </c>
      <c r="C282" s="27"/>
      <c r="D282" s="30"/>
      <c r="E282" s="25">
        <f>COUNTIF(E34:F276,"RKDE")</f>
        <v>0</v>
      </c>
      <c r="F282" s="30"/>
      <c r="G282" s="25">
        <f>COUNTIF(G34:H276,"RKDE")</f>
        <v>0</v>
      </c>
      <c r="H282" s="30"/>
      <c r="I282" s="25">
        <f>COUNTIF(I34:J276,"RKDE")</f>
        <v>0</v>
      </c>
      <c r="K282" s="25">
        <f>COUNTIF(K34:L276,"RKDE")</f>
        <v>0</v>
      </c>
      <c r="L282" s="27"/>
      <c r="M282" s="30"/>
      <c r="N282" s="25">
        <f>COUNTIF(N34:O276,"RKDE")</f>
        <v>0</v>
      </c>
      <c r="P282" s="30"/>
      <c r="Q282" s="25">
        <f>COUNTIF(Q34:R276,"RKDE")</f>
        <v>0</v>
      </c>
      <c r="S282" s="25">
        <f>COUNTIF(S34:T276,"RKDE")</f>
        <v>0</v>
      </c>
      <c r="T282" s="30"/>
    </row>
    <row r="283" spans="1:20" x14ac:dyDescent="0.2">
      <c r="A283" t="s">
        <v>71</v>
      </c>
      <c r="B283" s="25">
        <f>COUNTIF(B34:D276,"PP")</f>
        <v>52</v>
      </c>
      <c r="C283" s="27"/>
      <c r="D283" s="30"/>
      <c r="E283" s="25">
        <f>COUNTIF(E34:F276,"PP")</f>
        <v>2</v>
      </c>
      <c r="F283" s="30"/>
      <c r="G283" s="25">
        <f>COUNTIF(G34:H276,"PP")</f>
        <v>0</v>
      </c>
      <c r="H283" s="30"/>
      <c r="I283" s="25">
        <f>COUNTIF(I34:J276,"PP")</f>
        <v>4</v>
      </c>
      <c r="K283" s="25">
        <f>COUNTIF(K34:L276,"PP")</f>
        <v>10</v>
      </c>
      <c r="L283" s="27"/>
      <c r="M283" s="30"/>
      <c r="N283" s="25">
        <f>COUNTIF(N34:P276,"PP")</f>
        <v>8</v>
      </c>
      <c r="P283" s="30"/>
      <c r="Q283" s="25">
        <f>COUNTIF(Q34:S276,"PP")</f>
        <v>2</v>
      </c>
      <c r="S283" s="25">
        <f>COUNTIF(S34:U276,"PP")</f>
        <v>3</v>
      </c>
      <c r="T283" s="30"/>
    </row>
    <row r="284" spans="1:20" x14ac:dyDescent="0.2">
      <c r="A284" t="s">
        <v>63</v>
      </c>
      <c r="B284" s="25">
        <f>COUNTIF(B34:D276,"KO")</f>
        <v>21</v>
      </c>
      <c r="C284" s="27"/>
      <c r="D284" s="30"/>
      <c r="E284" s="25">
        <f>COUNTIF(E34:F276,"KO")</f>
        <v>27</v>
      </c>
      <c r="F284" s="30"/>
      <c r="G284" s="25">
        <f>COUNTIF(G34:H276,"KO")</f>
        <v>110</v>
      </c>
      <c r="H284" s="30"/>
      <c r="I284" s="25">
        <f>COUNTIF(I34:J276,"KO")</f>
        <v>0</v>
      </c>
      <c r="K284" s="25">
        <f>COUNTIF(K34:L276,"KO")</f>
        <v>97</v>
      </c>
      <c r="L284" s="27"/>
      <c r="M284" s="30"/>
      <c r="N284" s="25">
        <f>COUNTIF(N34:P276,"KO")</f>
        <v>157</v>
      </c>
      <c r="P284" s="30"/>
      <c r="Q284" s="25">
        <f>COUNTIF(Q34:S276,"KO")</f>
        <v>164</v>
      </c>
      <c r="S284" s="25">
        <f>COUNTIF(S34:U276,"KO")</f>
        <v>85</v>
      </c>
      <c r="T284" s="30"/>
    </row>
    <row r="285" spans="1:20" x14ac:dyDescent="0.2">
      <c r="A285" t="s">
        <v>62</v>
      </c>
      <c r="B285" s="25">
        <f>COUNTIF(B34:D276,"BALI")</f>
        <v>24</v>
      </c>
      <c r="C285" s="27"/>
      <c r="D285" s="30"/>
      <c r="E285" s="25">
        <f>COUNTIF(E34:F276,"BALI")</f>
        <v>58</v>
      </c>
      <c r="F285" s="30"/>
      <c r="G285" s="25">
        <f>COUNTIF(G34:H276,"BALI")</f>
        <v>15</v>
      </c>
      <c r="H285" s="30"/>
      <c r="I285" s="25">
        <f>COUNTIF(I34:J276,"BALI")</f>
        <v>93</v>
      </c>
      <c r="K285" s="25">
        <f>COUNTIF(K34:L276,"BALI")</f>
        <v>45</v>
      </c>
      <c r="L285" s="27"/>
      <c r="M285" s="30"/>
      <c r="N285" s="25">
        <f>COUNTIF(N34:O276,"BALI")</f>
        <v>25</v>
      </c>
      <c r="P285" s="30"/>
      <c r="Q285" s="25">
        <f>COUNTIF(Q34:R276,"BALI")</f>
        <v>35</v>
      </c>
      <c r="S285" s="25">
        <f>COUNTIF(S34:T276,"BALI")</f>
        <v>51</v>
      </c>
      <c r="T285" s="30"/>
    </row>
    <row r="286" spans="1:20" x14ac:dyDescent="0.2">
      <c r="A286" t="s">
        <v>66</v>
      </c>
      <c r="B286" s="25">
        <f>COUNTIF(B34:D276,"SG")</f>
        <v>134</v>
      </c>
      <c r="C286" s="27"/>
      <c r="D286" s="30"/>
      <c r="E286" s="25">
        <f>COUNTIF(E34:F276,"SG")</f>
        <v>159</v>
      </c>
      <c r="F286" s="30"/>
      <c r="G286" s="25">
        <f>COUNTIF(G34:H276,"SG")</f>
        <v>158</v>
      </c>
      <c r="H286" s="30"/>
      <c r="I286" s="25">
        <f>COUNTIF(I34:J276,"SG")</f>
        <v>141</v>
      </c>
      <c r="K286" s="25">
        <f>COUNTIF(K34:M276,"SG")</f>
        <v>142</v>
      </c>
      <c r="L286" s="27"/>
      <c r="M286" s="30"/>
      <c r="N286" s="25">
        <f>COUNTIF(N34:P276,"SG")</f>
        <v>125</v>
      </c>
      <c r="P286" s="30"/>
      <c r="Q286" s="25">
        <f>COUNTIF(Q34:S276,"SG")</f>
        <v>270</v>
      </c>
      <c r="S286" s="25">
        <f>COUNTIF(S34:U276,"SG")</f>
        <v>130</v>
      </c>
      <c r="T286" s="30"/>
    </row>
    <row r="287" spans="1:20" x14ac:dyDescent="0.2">
      <c r="A287" t="s">
        <v>68</v>
      </c>
      <c r="B287" s="25">
        <f>COUNTIF(B34:D276,"WW")</f>
        <v>1</v>
      </c>
      <c r="C287" s="27"/>
      <c r="D287" s="30"/>
      <c r="E287" s="25">
        <f>COUNTIF(E34:F276,"WW")</f>
        <v>0</v>
      </c>
      <c r="F287" s="30"/>
      <c r="G287" s="25">
        <f>COUNTIF(G34:H276,"WW")</f>
        <v>2</v>
      </c>
      <c r="H287" s="30"/>
      <c r="I287" s="25">
        <f>COUNTIF(I34:J276,"WW")</f>
        <v>0</v>
      </c>
      <c r="K287" s="25">
        <f>COUNTIF(K34:L276,"WW")</f>
        <v>0</v>
      </c>
      <c r="L287" s="27"/>
      <c r="M287" s="30"/>
      <c r="N287" s="25">
        <f>COUNTIF(N34:O276,"WW")</f>
        <v>0</v>
      </c>
      <c r="P287" s="30"/>
      <c r="Q287" s="25">
        <f>COUNTIF(Q34:R276,"WW")</f>
        <v>0</v>
      </c>
      <c r="S287" s="25">
        <f>COUNTIF(S34:T276,"WW")</f>
        <v>1</v>
      </c>
      <c r="T287" s="30"/>
    </row>
    <row r="288" spans="1:20" x14ac:dyDescent="0.2">
      <c r="A288" t="s">
        <v>70</v>
      </c>
      <c r="B288" s="25">
        <v>0</v>
      </c>
      <c r="C288" s="27"/>
      <c r="D288" s="30"/>
      <c r="E288" s="25">
        <f>COUNTIF(E35:F277,"AS")</f>
        <v>2</v>
      </c>
      <c r="F288" s="30"/>
      <c r="G288" s="25">
        <f>COUNTIF(G35:H277,"AS")</f>
        <v>0</v>
      </c>
      <c r="H288" s="30"/>
      <c r="I288" s="25">
        <f>COUNTIF(I35:J277,"AS")</f>
        <v>0</v>
      </c>
      <c r="K288" s="25">
        <f>COUNTIF(K35:L277,"AS")</f>
        <v>0</v>
      </c>
      <c r="L288" s="27"/>
      <c r="M288" s="30"/>
      <c r="N288" s="25">
        <f>COUNTIF(N35:O277,"AS")</f>
        <v>0</v>
      </c>
      <c r="P288" s="30"/>
      <c r="Q288" s="25">
        <f>COUNTIF(Q35:R277,"AS")</f>
        <v>1</v>
      </c>
      <c r="S288" s="25">
        <f>COUNTIF(S35:T277,"AS")</f>
        <v>1</v>
      </c>
      <c r="T288" s="30"/>
    </row>
    <row r="289" spans="1:20" x14ac:dyDescent="0.2">
      <c r="A289" t="s">
        <v>69</v>
      </c>
      <c r="B289" s="25">
        <f>COUNTIF(B34:D276,"PS")</f>
        <v>1</v>
      </c>
      <c r="C289" s="27"/>
      <c r="D289" s="30"/>
      <c r="E289" s="25">
        <f>COUNTIF(E34:F276,"PS")</f>
        <v>4</v>
      </c>
      <c r="F289" s="30"/>
      <c r="G289" s="25">
        <f>COUNTIF(G34:H276,"PS")</f>
        <v>7</v>
      </c>
      <c r="H289" s="30"/>
      <c r="I289" s="25">
        <f>COUNTIF(I34:J276,"PS")</f>
        <v>11</v>
      </c>
      <c r="K289" s="25">
        <f>COUNTIF(K34:L276,"PS")</f>
        <v>5</v>
      </c>
      <c r="L289" s="27"/>
      <c r="M289" s="30"/>
      <c r="N289" s="25">
        <f>COUNTIF(N34:P276,"PS")</f>
        <v>3</v>
      </c>
      <c r="P289" s="30"/>
      <c r="Q289" s="25">
        <f>COUNTIF(Q34:S276,"PS")</f>
        <v>11</v>
      </c>
      <c r="S289" s="25">
        <f>COUNTIF(S34:U276,"PS")</f>
        <v>10</v>
      </c>
      <c r="T289" s="30"/>
    </row>
    <row r="290" spans="1:20" x14ac:dyDescent="0.2">
      <c r="A290" t="s">
        <v>163</v>
      </c>
      <c r="B290" s="25">
        <f>COUNTIF(B34:D276,"SW")</f>
        <v>2</v>
      </c>
      <c r="C290" s="27"/>
      <c r="D290" s="30"/>
      <c r="E290" s="25">
        <f>COUNTIF(E34:F276,"SW")</f>
        <v>0</v>
      </c>
      <c r="F290" s="30"/>
      <c r="G290" s="25">
        <f>COUNTIF(G34:H276,"SW")</f>
        <v>1</v>
      </c>
      <c r="H290" s="30"/>
      <c r="I290" s="25">
        <f>COUNTIF(I34:J276,"SW")</f>
        <v>0</v>
      </c>
      <c r="K290" s="25">
        <f>COUNTIF(K34:L276,"SW")</f>
        <v>0</v>
      </c>
      <c r="L290" s="27"/>
      <c r="M290" s="30"/>
      <c r="N290" s="25">
        <f>COUNTIF(N34:O276,"SW")</f>
        <v>0</v>
      </c>
      <c r="P290" s="30"/>
      <c r="Q290" s="25">
        <f>COUNTIF(Q34:R276,"SW")</f>
        <v>0</v>
      </c>
      <c r="S290" s="25">
        <f>COUNTIF(S34:T276,"SW")</f>
        <v>0</v>
      </c>
      <c r="T290" s="30"/>
    </row>
    <row r="291" spans="1:20" x14ac:dyDescent="0.2">
      <c r="B291" s="25"/>
      <c r="C291" s="27"/>
      <c r="D291" s="30"/>
      <c r="F291" s="30"/>
      <c r="H291" s="30"/>
      <c r="K291" s="25"/>
      <c r="L291" s="27"/>
      <c r="M291" s="30"/>
      <c r="N291" s="25"/>
      <c r="P291" s="30"/>
      <c r="Q291" s="25"/>
      <c r="S291" s="25"/>
      <c r="T291" s="30"/>
    </row>
    <row r="292" spans="1:20" x14ac:dyDescent="0.2">
      <c r="A292" t="s">
        <v>102</v>
      </c>
      <c r="B292" s="25">
        <f>SUM(B280:B290)</f>
        <v>326</v>
      </c>
      <c r="C292" s="27"/>
      <c r="D292" s="30"/>
      <c r="E292">
        <f>SUM(E280:E290)</f>
        <v>252</v>
      </c>
      <c r="F292" s="30"/>
      <c r="G292">
        <f>SUM(G280:G290)</f>
        <v>294</v>
      </c>
      <c r="H292" s="30"/>
      <c r="I292">
        <f>SUM(I280:I290)</f>
        <v>249</v>
      </c>
      <c r="K292" s="25">
        <f>SUM(K280:K290)</f>
        <v>299</v>
      </c>
      <c r="L292" s="27"/>
      <c r="M292" s="30"/>
      <c r="N292" s="25">
        <f>SUM(N280:N290)</f>
        <v>318</v>
      </c>
      <c r="P292" s="30"/>
      <c r="Q292" s="25">
        <f>SUM(Q280:Q290)</f>
        <v>483</v>
      </c>
      <c r="S292" s="25">
        <f>SUM(S280:S290)</f>
        <v>281</v>
      </c>
      <c r="T292" s="30"/>
    </row>
    <row r="295" spans="1:20" x14ac:dyDescent="0.2">
      <c r="A295" s="4" t="s">
        <v>249</v>
      </c>
      <c r="B295" s="118">
        <v>2009</v>
      </c>
      <c r="C295" s="37">
        <v>2010</v>
      </c>
      <c r="D295" s="37">
        <v>2011</v>
      </c>
      <c r="E295" s="37">
        <v>2012</v>
      </c>
      <c r="F295" s="109">
        <v>2013</v>
      </c>
      <c r="G295" s="37">
        <v>2014</v>
      </c>
      <c r="H295" s="134">
        <v>2015</v>
      </c>
      <c r="I295" s="5">
        <v>2016</v>
      </c>
    </row>
    <row r="296" spans="1:20" x14ac:dyDescent="0.2">
      <c r="A296" t="s">
        <v>5</v>
      </c>
      <c r="B296" s="8">
        <v>0</v>
      </c>
      <c r="C296" s="8">
        <v>0</v>
      </c>
      <c r="D296" s="8">
        <v>1</v>
      </c>
      <c r="E296" s="8">
        <v>0</v>
      </c>
      <c r="F296" s="8">
        <v>0</v>
      </c>
      <c r="G296" s="8">
        <v>0</v>
      </c>
      <c r="H296" s="26">
        <v>0</v>
      </c>
      <c r="I296" s="27">
        <v>0</v>
      </c>
    </row>
    <row r="297" spans="1:20" x14ac:dyDescent="0.2">
      <c r="A297" t="s">
        <v>7</v>
      </c>
      <c r="B297" s="8">
        <v>88</v>
      </c>
      <c r="C297" s="8">
        <v>0</v>
      </c>
      <c r="D297" s="8">
        <v>0</v>
      </c>
      <c r="E297" s="8">
        <v>0</v>
      </c>
      <c r="F297" s="8">
        <v>0</v>
      </c>
      <c r="G297" s="8">
        <v>0</v>
      </c>
      <c r="H297" s="27">
        <v>0</v>
      </c>
      <c r="I297" s="27">
        <v>0</v>
      </c>
    </row>
    <row r="298" spans="1:20" x14ac:dyDescent="0.2">
      <c r="A298" t="s">
        <v>6</v>
      </c>
      <c r="B298" s="8">
        <v>3</v>
      </c>
      <c r="C298" s="8">
        <v>0</v>
      </c>
      <c r="D298" s="8">
        <v>0</v>
      </c>
      <c r="E298" s="8">
        <v>0</v>
      </c>
      <c r="F298" s="8">
        <v>0</v>
      </c>
      <c r="G298" s="8">
        <v>0</v>
      </c>
      <c r="H298" s="27">
        <v>0</v>
      </c>
      <c r="I298" s="27">
        <v>0</v>
      </c>
    </row>
    <row r="299" spans="1:20" x14ac:dyDescent="0.2">
      <c r="A299" t="s">
        <v>14</v>
      </c>
      <c r="B299" s="8">
        <v>52</v>
      </c>
      <c r="C299" s="8">
        <v>2</v>
      </c>
      <c r="D299" s="8">
        <v>0</v>
      </c>
      <c r="E299" s="8">
        <v>4</v>
      </c>
      <c r="F299" s="8">
        <v>10</v>
      </c>
      <c r="G299" s="8">
        <v>8</v>
      </c>
      <c r="H299" s="27">
        <v>0</v>
      </c>
      <c r="I299" s="27">
        <v>3</v>
      </c>
    </row>
    <row r="300" spans="1:20" x14ac:dyDescent="0.2">
      <c r="A300" t="s">
        <v>8</v>
      </c>
      <c r="B300" s="8">
        <v>21</v>
      </c>
      <c r="C300" s="8">
        <v>27</v>
      </c>
      <c r="D300" s="8">
        <v>110</v>
      </c>
      <c r="E300" s="8">
        <v>0</v>
      </c>
      <c r="F300" s="8">
        <v>97</v>
      </c>
      <c r="G300" s="8">
        <v>157</v>
      </c>
      <c r="H300" s="27">
        <v>108</v>
      </c>
      <c r="I300" s="27">
        <v>85</v>
      </c>
    </row>
    <row r="301" spans="1:20" x14ac:dyDescent="0.2">
      <c r="A301" t="s">
        <v>9</v>
      </c>
      <c r="B301" s="8">
        <v>24</v>
      </c>
      <c r="C301" s="8">
        <v>58</v>
      </c>
      <c r="D301" s="8">
        <v>15</v>
      </c>
      <c r="E301" s="8">
        <v>93</v>
      </c>
      <c r="F301" s="8">
        <v>45</v>
      </c>
      <c r="G301" s="8">
        <v>25</v>
      </c>
      <c r="H301" s="27">
        <v>35</v>
      </c>
      <c r="I301" s="27">
        <v>51</v>
      </c>
    </row>
    <row r="302" spans="1:20" x14ac:dyDescent="0.2">
      <c r="A302" t="s">
        <v>10</v>
      </c>
      <c r="B302" s="8">
        <v>134</v>
      </c>
      <c r="C302" s="8">
        <v>159</v>
      </c>
      <c r="D302" s="8">
        <v>158</v>
      </c>
      <c r="E302" s="8">
        <v>141</v>
      </c>
      <c r="F302" s="8">
        <v>142</v>
      </c>
      <c r="G302" s="8">
        <v>125</v>
      </c>
      <c r="H302" s="27">
        <v>144</v>
      </c>
      <c r="I302" s="27">
        <v>130</v>
      </c>
    </row>
    <row r="303" spans="1:20" x14ac:dyDescent="0.2">
      <c r="A303" t="s">
        <v>164</v>
      </c>
      <c r="B303" s="8">
        <v>1</v>
      </c>
      <c r="C303" s="8">
        <v>0</v>
      </c>
      <c r="D303" s="8">
        <v>2</v>
      </c>
      <c r="E303" s="8">
        <v>0</v>
      </c>
      <c r="F303" s="8">
        <v>0</v>
      </c>
      <c r="G303" s="8">
        <v>0</v>
      </c>
      <c r="H303" s="27">
        <v>0</v>
      </c>
      <c r="I303" s="27">
        <v>1</v>
      </c>
    </row>
    <row r="304" spans="1:20" x14ac:dyDescent="0.2">
      <c r="A304" t="s">
        <v>13</v>
      </c>
      <c r="B304" s="8">
        <v>0</v>
      </c>
      <c r="C304" s="8">
        <v>2</v>
      </c>
      <c r="D304" s="8">
        <v>0</v>
      </c>
      <c r="E304" s="8">
        <v>0</v>
      </c>
      <c r="F304" s="8">
        <v>0</v>
      </c>
      <c r="G304" s="8">
        <v>0</v>
      </c>
      <c r="H304" s="27">
        <v>1</v>
      </c>
      <c r="I304" s="27">
        <v>1</v>
      </c>
    </row>
    <row r="305" spans="1:9" x14ac:dyDescent="0.2">
      <c r="A305" t="s">
        <v>12</v>
      </c>
      <c r="B305" s="8">
        <v>1</v>
      </c>
      <c r="C305" s="8">
        <v>4</v>
      </c>
      <c r="D305" s="8">
        <v>7</v>
      </c>
      <c r="E305" s="8">
        <v>11</v>
      </c>
      <c r="F305" s="8">
        <v>5</v>
      </c>
      <c r="G305" s="8">
        <v>3</v>
      </c>
      <c r="H305" s="27">
        <v>5</v>
      </c>
      <c r="I305" s="27">
        <v>10</v>
      </c>
    </row>
    <row r="306" spans="1:9" x14ac:dyDescent="0.2">
      <c r="A306" t="s">
        <v>165</v>
      </c>
      <c r="B306" s="8">
        <v>2</v>
      </c>
      <c r="C306" s="8">
        <v>0</v>
      </c>
      <c r="D306" s="8">
        <v>1</v>
      </c>
      <c r="E306" s="8">
        <v>0</v>
      </c>
      <c r="F306" s="8">
        <v>0</v>
      </c>
      <c r="G306" s="8">
        <v>0</v>
      </c>
      <c r="H306" s="27">
        <v>0</v>
      </c>
      <c r="I306" s="27">
        <v>0</v>
      </c>
    </row>
  </sheetData>
  <phoneticPr fontId="2" type="noConversion"/>
  <pageMargins left="0.75" right="0.75" top="1" bottom="1" header="0.5" footer="0.5"/>
  <pageSetup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workbookViewId="0">
      <selection activeCell="G47" sqref="G47"/>
    </sheetView>
  </sheetViews>
  <sheetFormatPr defaultRowHeight="12.75" x14ac:dyDescent="0.2"/>
  <cols>
    <col min="1" max="1" width="39" customWidth="1"/>
    <col min="2" max="2" width="6.85546875" customWidth="1"/>
    <col min="3" max="3" width="9.28515625" customWidth="1"/>
    <col min="4" max="4" width="7.42578125" customWidth="1"/>
    <col min="5" max="5" width="8.7109375" customWidth="1"/>
    <col min="6" max="6" width="8.42578125" customWidth="1"/>
    <col min="7" max="7" width="9.85546875" customWidth="1"/>
    <col min="8" max="8" width="7.140625" customWidth="1"/>
    <col min="9" max="10" width="8.42578125" customWidth="1"/>
    <col min="11" max="11" width="8.140625" customWidth="1"/>
    <col min="12" max="12" width="8.28515625" customWidth="1"/>
  </cols>
  <sheetData>
    <row r="1" spans="1:18" x14ac:dyDescent="0.2">
      <c r="B1" t="s">
        <v>108</v>
      </c>
      <c r="K1" s="81">
        <v>2004</v>
      </c>
      <c r="L1" s="81">
        <v>2005</v>
      </c>
      <c r="M1" s="81">
        <v>2006</v>
      </c>
      <c r="N1" s="81">
        <v>2007</v>
      </c>
      <c r="O1" s="81">
        <v>2008</v>
      </c>
      <c r="P1" s="81">
        <v>2009</v>
      </c>
      <c r="Q1" s="81">
        <v>2010</v>
      </c>
      <c r="R1" s="81">
        <v>2011</v>
      </c>
    </row>
    <row r="2" spans="1:18" x14ac:dyDescent="0.2">
      <c r="B2" s="16" t="s">
        <v>109</v>
      </c>
      <c r="C2" s="16"/>
      <c r="D2" s="16"/>
      <c r="E2" s="16"/>
      <c r="F2" s="16"/>
      <c r="G2" s="16"/>
      <c r="H2" s="16"/>
      <c r="J2" s="16"/>
      <c r="K2" s="80" t="s">
        <v>200</v>
      </c>
      <c r="L2" s="80" t="s">
        <v>200</v>
      </c>
      <c r="M2" s="80" t="s">
        <v>200</v>
      </c>
      <c r="N2" s="80" t="s">
        <v>200</v>
      </c>
      <c r="O2" s="80" t="s">
        <v>200</v>
      </c>
      <c r="P2" s="80" t="s">
        <v>200</v>
      </c>
      <c r="Q2" s="80" t="s">
        <v>200</v>
      </c>
      <c r="R2" s="80" t="s">
        <v>200</v>
      </c>
    </row>
    <row r="3" spans="1:18" x14ac:dyDescent="0.2">
      <c r="A3" t="s">
        <v>107</v>
      </c>
      <c r="B3" s="8">
        <v>2003</v>
      </c>
      <c r="C3" s="8">
        <v>2004</v>
      </c>
      <c r="D3" s="8">
        <v>2005</v>
      </c>
      <c r="E3" s="8">
        <v>2006</v>
      </c>
      <c r="F3" s="8">
        <v>2007</v>
      </c>
      <c r="G3" s="8">
        <v>2008</v>
      </c>
      <c r="H3" s="8">
        <v>2009</v>
      </c>
      <c r="I3" s="74">
        <v>2010</v>
      </c>
      <c r="J3" s="91">
        <v>2011</v>
      </c>
      <c r="K3" s="39" t="s">
        <v>111</v>
      </c>
      <c r="L3" s="39" t="s">
        <v>111</v>
      </c>
      <c r="M3" s="39" t="s">
        <v>111</v>
      </c>
      <c r="N3" s="39" t="s">
        <v>111</v>
      </c>
      <c r="O3" s="39" t="s">
        <v>111</v>
      </c>
      <c r="P3" s="39" t="s">
        <v>111</v>
      </c>
      <c r="Q3" s="39" t="s">
        <v>111</v>
      </c>
      <c r="R3" s="39" t="s">
        <v>111</v>
      </c>
    </row>
    <row r="4" spans="1:18" ht="13.5" thickBot="1" x14ac:dyDescent="0.25">
      <c r="A4" s="44"/>
      <c r="B4" s="45"/>
      <c r="C4" s="45"/>
      <c r="D4" s="45"/>
      <c r="E4" s="45"/>
      <c r="F4" s="45"/>
      <c r="G4" s="45"/>
      <c r="H4" s="45"/>
      <c r="I4" s="45"/>
      <c r="J4" s="45"/>
      <c r="K4" s="46" t="s">
        <v>112</v>
      </c>
      <c r="L4" s="46" t="s">
        <v>112</v>
      </c>
      <c r="M4" s="46" t="s">
        <v>112</v>
      </c>
      <c r="N4" s="46" t="s">
        <v>112</v>
      </c>
      <c r="O4" s="46" t="s">
        <v>112</v>
      </c>
      <c r="P4" s="46" t="s">
        <v>112</v>
      </c>
      <c r="Q4" s="46" t="s">
        <v>112</v>
      </c>
      <c r="R4" s="46" t="s">
        <v>112</v>
      </c>
    </row>
    <row r="5" spans="1:18" x14ac:dyDescent="0.2">
      <c r="A5" s="16" t="s">
        <v>113</v>
      </c>
      <c r="B5" s="37">
        <v>259</v>
      </c>
      <c r="C5" s="37">
        <v>269</v>
      </c>
      <c r="D5" s="37">
        <v>269</v>
      </c>
      <c r="E5" s="37"/>
      <c r="F5" s="37"/>
      <c r="G5" s="37"/>
      <c r="H5" s="37"/>
      <c r="I5" s="37"/>
      <c r="J5" s="37"/>
      <c r="K5" s="40">
        <v>0.04</v>
      </c>
      <c r="L5" s="40">
        <v>0.04</v>
      </c>
      <c r="M5" s="37"/>
      <c r="N5" s="55"/>
      <c r="O5" s="82"/>
      <c r="P5" s="83"/>
      <c r="Q5" s="12"/>
    </row>
    <row r="6" spans="1:18" x14ac:dyDescent="0.2">
      <c r="A6" s="41" t="s">
        <v>115</v>
      </c>
      <c r="B6" s="42"/>
      <c r="C6" s="42">
        <v>71</v>
      </c>
      <c r="D6" s="42">
        <v>66</v>
      </c>
      <c r="E6" s="42">
        <v>9</v>
      </c>
      <c r="F6" s="42">
        <v>26</v>
      </c>
      <c r="G6" s="42">
        <v>12</v>
      </c>
      <c r="H6" s="42"/>
      <c r="I6" s="42"/>
      <c r="J6" s="42"/>
      <c r="K6" s="43"/>
      <c r="L6" s="43">
        <v>-7.0000000000000007E-2</v>
      </c>
      <c r="M6" s="43">
        <v>-0.87</v>
      </c>
      <c r="N6" s="63">
        <v>-0.63</v>
      </c>
      <c r="O6" s="55">
        <v>-0.83</v>
      </c>
      <c r="P6" s="64"/>
      <c r="Q6" s="12"/>
    </row>
    <row r="7" spans="1:18" x14ac:dyDescent="0.2">
      <c r="A7" s="41" t="s">
        <v>114</v>
      </c>
      <c r="B7" s="42"/>
      <c r="C7" s="42"/>
      <c r="D7" s="42">
        <v>269</v>
      </c>
      <c r="E7" s="42">
        <v>201</v>
      </c>
      <c r="F7" s="42">
        <v>204</v>
      </c>
      <c r="G7" s="42"/>
      <c r="H7" s="42"/>
      <c r="I7" s="42"/>
      <c r="J7" s="42"/>
      <c r="K7" s="42"/>
      <c r="L7" s="42"/>
      <c r="M7" s="43">
        <v>-0.25</v>
      </c>
      <c r="N7" s="63">
        <v>-0.21</v>
      </c>
      <c r="O7" s="10"/>
      <c r="P7" s="12"/>
      <c r="Q7" s="12"/>
    </row>
    <row r="8" spans="1:18" x14ac:dyDescent="0.2">
      <c r="A8" s="41" t="s">
        <v>116</v>
      </c>
      <c r="B8" s="42">
        <v>89</v>
      </c>
      <c r="C8" s="42">
        <v>102</v>
      </c>
      <c r="D8" s="42">
        <v>61</v>
      </c>
      <c r="E8" s="42">
        <v>41</v>
      </c>
      <c r="F8" s="42">
        <v>38</v>
      </c>
      <c r="G8" s="42"/>
      <c r="H8" s="42"/>
      <c r="I8" s="42"/>
      <c r="J8" s="42"/>
      <c r="K8" s="43">
        <v>0.15</v>
      </c>
      <c r="L8" s="43">
        <v>-0.31</v>
      </c>
      <c r="M8" s="43">
        <v>-0.54</v>
      </c>
      <c r="N8" s="63">
        <v>-0.56999999999999995</v>
      </c>
      <c r="O8" s="10"/>
      <c r="P8" s="12"/>
      <c r="Q8" s="12"/>
    </row>
    <row r="9" spans="1:18" x14ac:dyDescent="0.2">
      <c r="A9" s="41" t="s">
        <v>117</v>
      </c>
      <c r="B9" s="42"/>
      <c r="C9" s="42">
        <v>41</v>
      </c>
      <c r="D9" s="42">
        <v>17</v>
      </c>
      <c r="E9" s="42">
        <v>34</v>
      </c>
      <c r="F9" s="42">
        <v>30</v>
      </c>
      <c r="G9" s="42">
        <v>5</v>
      </c>
      <c r="H9" s="42"/>
      <c r="I9" s="42"/>
      <c r="J9" s="42"/>
      <c r="K9" s="43"/>
      <c r="L9" s="43">
        <v>-0.59</v>
      </c>
      <c r="M9" s="43">
        <v>-0.17</v>
      </c>
      <c r="N9" s="63">
        <v>-0.27</v>
      </c>
      <c r="O9" s="55">
        <v>-0.88</v>
      </c>
      <c r="P9" s="12"/>
      <c r="Q9" s="12"/>
    </row>
    <row r="10" spans="1:18" x14ac:dyDescent="0.2">
      <c r="A10" s="41" t="s">
        <v>118</v>
      </c>
      <c r="B10" s="42"/>
      <c r="C10" s="42"/>
      <c r="D10" s="42">
        <v>13338</v>
      </c>
      <c r="E10" s="42">
        <v>8161</v>
      </c>
      <c r="F10" s="42">
        <v>16758</v>
      </c>
      <c r="G10" s="42"/>
      <c r="H10" s="42"/>
      <c r="I10" s="42"/>
      <c r="J10" s="42"/>
      <c r="K10" s="42"/>
      <c r="L10" s="42"/>
      <c r="M10" s="43">
        <v>-0.39</v>
      </c>
      <c r="N10" s="63">
        <v>0.26</v>
      </c>
      <c r="O10" s="10"/>
      <c r="P10" s="12"/>
      <c r="Q10" s="12"/>
    </row>
    <row r="11" spans="1:18" x14ac:dyDescent="0.2">
      <c r="A11" s="41" t="s">
        <v>158</v>
      </c>
      <c r="B11" s="42"/>
      <c r="C11" s="42"/>
      <c r="D11" s="42"/>
      <c r="E11" s="42">
        <v>138</v>
      </c>
      <c r="F11" s="42">
        <v>2</v>
      </c>
      <c r="G11" s="42">
        <v>2</v>
      </c>
      <c r="H11" s="42">
        <v>6</v>
      </c>
      <c r="I11" s="42">
        <v>3</v>
      </c>
      <c r="J11" s="42">
        <v>1</v>
      </c>
      <c r="K11" s="42"/>
      <c r="L11" s="42"/>
      <c r="M11" s="42"/>
      <c r="N11" s="63">
        <v>-0.98599999999999999</v>
      </c>
      <c r="O11" s="55">
        <v>-0.98599999999999999</v>
      </c>
      <c r="P11" s="84">
        <v>-0.96</v>
      </c>
      <c r="Q11" s="84">
        <v>-0.97799999999999998</v>
      </c>
      <c r="R11" s="95">
        <v>-0.99299999999999999</v>
      </c>
    </row>
    <row r="12" spans="1:18" x14ac:dyDescent="0.2">
      <c r="A12" s="16" t="s">
        <v>159</v>
      </c>
      <c r="B12" s="37"/>
      <c r="C12" s="37"/>
      <c r="D12" s="37"/>
      <c r="E12" s="37">
        <v>157</v>
      </c>
      <c r="F12" s="37">
        <v>9</v>
      </c>
      <c r="G12" s="37">
        <v>9</v>
      </c>
      <c r="H12" s="37">
        <v>4</v>
      </c>
      <c r="I12" s="37">
        <v>0</v>
      </c>
      <c r="J12" s="37">
        <v>0</v>
      </c>
      <c r="K12" s="37"/>
      <c r="L12" s="37"/>
      <c r="M12" s="37"/>
      <c r="N12" s="55">
        <v>-0.94299999999999995</v>
      </c>
      <c r="O12" s="63">
        <v>-0.94299999999999995</v>
      </c>
      <c r="P12" s="64">
        <v>-0.97499999999999998</v>
      </c>
      <c r="Q12" s="64">
        <v>-1</v>
      </c>
      <c r="R12" s="64">
        <v>-1</v>
      </c>
    </row>
    <row r="13" spans="1:18" x14ac:dyDescent="0.2">
      <c r="A13" s="54" t="s">
        <v>134</v>
      </c>
      <c r="B13" s="37"/>
      <c r="C13" s="37"/>
      <c r="D13" s="37"/>
      <c r="E13" s="37"/>
      <c r="F13" s="37">
        <v>16758</v>
      </c>
      <c r="G13" s="37">
        <v>90</v>
      </c>
      <c r="H13" s="37">
        <v>36</v>
      </c>
      <c r="I13" s="37">
        <v>205</v>
      </c>
      <c r="J13" s="37">
        <v>1161</v>
      </c>
      <c r="K13" s="37"/>
      <c r="L13" s="37"/>
      <c r="M13" s="37"/>
      <c r="N13" s="55"/>
      <c r="O13" s="55">
        <v>-0.995</v>
      </c>
      <c r="P13" s="64">
        <v>-0.998</v>
      </c>
      <c r="Q13" s="64">
        <v>-0.98799999999999999</v>
      </c>
      <c r="R13" s="64">
        <v>-0.93100000000000005</v>
      </c>
    </row>
    <row r="14" spans="1:18" x14ac:dyDescent="0.2">
      <c r="A14" s="56" t="s">
        <v>130</v>
      </c>
      <c r="B14" s="42"/>
      <c r="C14" s="42"/>
      <c r="D14" s="42"/>
      <c r="E14" s="42"/>
      <c r="F14" s="42">
        <v>204</v>
      </c>
      <c r="G14" s="42">
        <v>9</v>
      </c>
      <c r="H14" s="42">
        <v>1</v>
      </c>
      <c r="I14" s="42"/>
      <c r="J14" s="42"/>
      <c r="K14" s="42"/>
      <c r="L14" s="42"/>
      <c r="M14" s="42"/>
      <c r="N14" s="63"/>
      <c r="O14" s="63">
        <v>-0.95599999999999996</v>
      </c>
      <c r="P14" s="64">
        <v>-0.995</v>
      </c>
      <c r="Q14" s="64"/>
    </row>
    <row r="15" spans="1:18" x14ac:dyDescent="0.2">
      <c r="A15" s="56" t="s">
        <v>191</v>
      </c>
      <c r="B15" s="42"/>
      <c r="C15" s="42"/>
      <c r="D15" s="42"/>
      <c r="E15" s="42"/>
      <c r="F15" s="42"/>
      <c r="G15" s="42"/>
      <c r="H15" s="42"/>
      <c r="I15" s="42">
        <v>0</v>
      </c>
      <c r="J15" s="42">
        <v>0</v>
      </c>
      <c r="K15" s="42"/>
      <c r="L15" s="42"/>
      <c r="M15" s="42"/>
      <c r="N15" s="63"/>
      <c r="O15" s="63"/>
      <c r="P15" s="64"/>
      <c r="Q15" s="64">
        <v>-1</v>
      </c>
      <c r="R15" s="64">
        <v>-1</v>
      </c>
    </row>
    <row r="16" spans="1:18" x14ac:dyDescent="0.2">
      <c r="A16" s="56" t="s">
        <v>131</v>
      </c>
      <c r="B16" s="42"/>
      <c r="C16" s="42"/>
      <c r="D16" s="42"/>
      <c r="E16" s="42"/>
      <c r="F16" s="42">
        <v>38</v>
      </c>
      <c r="G16" s="42">
        <v>15</v>
      </c>
      <c r="H16" s="42">
        <v>8</v>
      </c>
      <c r="I16" s="42"/>
      <c r="J16" s="42">
        <v>0</v>
      </c>
      <c r="K16" s="42"/>
      <c r="L16" s="42"/>
      <c r="M16" s="42"/>
      <c r="N16" s="63"/>
      <c r="O16" s="63">
        <v>-0.60499999999999998</v>
      </c>
      <c r="P16" s="64">
        <v>-0.78900000000000003</v>
      </c>
      <c r="Q16" s="64"/>
      <c r="R16" s="64">
        <v>-1</v>
      </c>
    </row>
    <row r="17" spans="1:18" x14ac:dyDescent="0.2">
      <c r="A17" s="77" t="s">
        <v>195</v>
      </c>
      <c r="B17" s="42"/>
      <c r="C17" s="42"/>
      <c r="D17" s="42"/>
      <c r="E17" s="42"/>
      <c r="F17" s="42"/>
      <c r="G17" s="42"/>
      <c r="H17" s="42"/>
      <c r="I17" s="42">
        <v>7</v>
      </c>
      <c r="J17" s="42"/>
      <c r="K17" s="42"/>
      <c r="L17" s="42"/>
      <c r="M17" s="42"/>
      <c r="N17" s="63"/>
      <c r="O17" s="63"/>
      <c r="P17" s="64"/>
      <c r="Q17" s="64">
        <v>-0.81599999999999995</v>
      </c>
    </row>
    <row r="18" spans="1:18" x14ac:dyDescent="0.2">
      <c r="A18" s="56" t="s">
        <v>132</v>
      </c>
      <c r="B18" s="42"/>
      <c r="C18" s="42"/>
      <c r="D18" s="42"/>
      <c r="E18" s="42"/>
      <c r="F18" s="42">
        <v>139</v>
      </c>
      <c r="G18" s="42">
        <v>22</v>
      </c>
      <c r="H18" s="42">
        <v>17</v>
      </c>
      <c r="I18" s="42">
        <v>1</v>
      </c>
      <c r="J18" s="42">
        <v>0</v>
      </c>
      <c r="K18" s="42"/>
      <c r="L18" s="42"/>
      <c r="M18" s="42"/>
      <c r="N18" s="63"/>
      <c r="O18" s="63">
        <v>-0.84199999999999997</v>
      </c>
      <c r="P18" s="64">
        <v>-0.878</v>
      </c>
      <c r="Q18" s="64">
        <v>-0.99299999999999999</v>
      </c>
      <c r="R18" s="64">
        <v>-1</v>
      </c>
    </row>
    <row r="19" spans="1:18" x14ac:dyDescent="0.2">
      <c r="A19" s="56" t="s">
        <v>135</v>
      </c>
      <c r="B19" s="42"/>
      <c r="C19" s="42"/>
      <c r="D19" s="42"/>
      <c r="E19" s="42"/>
      <c r="F19" s="42"/>
      <c r="G19" s="42">
        <v>12</v>
      </c>
      <c r="H19" s="42">
        <v>0</v>
      </c>
      <c r="I19" s="42">
        <v>0</v>
      </c>
      <c r="J19" s="42">
        <v>0</v>
      </c>
      <c r="K19" s="42"/>
      <c r="L19" s="42"/>
      <c r="M19" s="42"/>
      <c r="N19" s="63"/>
      <c r="O19" s="63"/>
      <c r="P19" s="64">
        <v>-1</v>
      </c>
      <c r="Q19" s="64">
        <v>-1</v>
      </c>
      <c r="R19" s="64">
        <v>-1</v>
      </c>
    </row>
    <row r="20" spans="1:18" x14ac:dyDescent="0.2">
      <c r="A20" s="56" t="s">
        <v>136</v>
      </c>
      <c r="B20" s="42"/>
      <c r="C20" s="42"/>
      <c r="D20" s="42"/>
      <c r="E20" s="42"/>
      <c r="F20" s="42"/>
      <c r="G20" s="42">
        <v>5</v>
      </c>
      <c r="H20" s="42">
        <v>1</v>
      </c>
      <c r="I20" s="42">
        <v>1</v>
      </c>
      <c r="J20" s="42">
        <v>0</v>
      </c>
      <c r="K20" s="42"/>
      <c r="L20" s="42"/>
      <c r="M20" s="42"/>
      <c r="N20" s="63"/>
      <c r="O20" s="63"/>
      <c r="P20" s="64">
        <v>-0.8</v>
      </c>
      <c r="Q20" s="64">
        <v>-0.8</v>
      </c>
      <c r="R20" s="64">
        <v>-1</v>
      </c>
    </row>
    <row r="21" spans="1:18" x14ac:dyDescent="0.2">
      <c r="A21" s="78" t="s">
        <v>199</v>
      </c>
      <c r="B21" s="37"/>
      <c r="C21" s="37"/>
      <c r="D21" s="37"/>
      <c r="E21" s="37"/>
      <c r="F21" s="37"/>
      <c r="G21" s="37"/>
      <c r="H21" s="37">
        <v>88</v>
      </c>
      <c r="I21" s="37">
        <v>0</v>
      </c>
      <c r="J21" s="37">
        <v>1</v>
      </c>
      <c r="K21" s="37"/>
      <c r="L21" s="37"/>
      <c r="M21" s="37"/>
      <c r="N21" s="55"/>
      <c r="O21" s="55"/>
      <c r="P21" s="84"/>
      <c r="Q21" s="84">
        <v>-1</v>
      </c>
      <c r="R21" s="97">
        <v>-0.98899999999999999</v>
      </c>
    </row>
    <row r="22" spans="1:18" x14ac:dyDescent="0.2">
      <c r="A22" s="77" t="s">
        <v>202</v>
      </c>
      <c r="B22" s="42"/>
      <c r="C22" s="42"/>
      <c r="D22" s="42"/>
      <c r="E22" s="42"/>
      <c r="F22" s="42"/>
      <c r="G22" s="42"/>
      <c r="H22" s="42"/>
      <c r="I22" s="42">
        <v>51</v>
      </c>
      <c r="J22" s="42">
        <v>2</v>
      </c>
      <c r="K22" s="42"/>
      <c r="L22" s="42"/>
      <c r="M22" s="42"/>
      <c r="N22" s="41"/>
      <c r="O22" s="41"/>
      <c r="P22" s="41"/>
      <c r="Q22" s="41"/>
      <c r="R22" s="94">
        <v>-0.96099999999999997</v>
      </c>
    </row>
    <row r="23" spans="1:18" x14ac:dyDescent="0.2">
      <c r="B23" s="8"/>
      <c r="C23" s="8"/>
      <c r="F23" s="8"/>
      <c r="G23" s="8"/>
      <c r="H23" s="8"/>
    </row>
    <row r="25" spans="1:18" x14ac:dyDescent="0.2">
      <c r="H25" s="38">
        <v>20.07</v>
      </c>
      <c r="I25" s="38">
        <v>20.079999999999998</v>
      </c>
      <c r="J25" s="38">
        <v>20.09</v>
      </c>
      <c r="K25" s="38">
        <v>20.09</v>
      </c>
    </row>
    <row r="26" spans="1:18" x14ac:dyDescent="0.2">
      <c r="B26" t="s">
        <v>190</v>
      </c>
      <c r="H26" s="39" t="s">
        <v>110</v>
      </c>
      <c r="I26" s="39" t="s">
        <v>110</v>
      </c>
      <c r="J26" s="39" t="s">
        <v>110</v>
      </c>
      <c r="K26" s="39" t="s">
        <v>110</v>
      </c>
    </row>
    <row r="27" spans="1:18" x14ac:dyDescent="0.2">
      <c r="A27" t="s">
        <v>107</v>
      </c>
      <c r="B27" s="37">
        <v>2006</v>
      </c>
      <c r="C27" s="37">
        <v>2007</v>
      </c>
      <c r="D27" s="37">
        <v>2008</v>
      </c>
      <c r="E27" s="37">
        <v>2009</v>
      </c>
      <c r="F27" s="37">
        <v>2010</v>
      </c>
      <c r="G27" s="92">
        <v>2011</v>
      </c>
      <c r="H27" s="39" t="s">
        <v>111</v>
      </c>
      <c r="I27" s="39" t="s">
        <v>111</v>
      </c>
      <c r="J27" s="39" t="s">
        <v>111</v>
      </c>
      <c r="K27" s="39" t="s">
        <v>111</v>
      </c>
    </row>
    <row r="28" spans="1:18" ht="13.5" thickBot="1" x14ac:dyDescent="0.25">
      <c r="A28" s="44"/>
      <c r="B28" s="44"/>
      <c r="C28" s="44"/>
      <c r="D28" s="44"/>
      <c r="E28" s="44"/>
      <c r="F28" s="44"/>
      <c r="G28" s="93"/>
      <c r="H28" s="46" t="s">
        <v>112</v>
      </c>
      <c r="I28" s="46" t="s">
        <v>112</v>
      </c>
      <c r="J28" s="46" t="s">
        <v>112</v>
      </c>
      <c r="K28" s="46" t="s">
        <v>112</v>
      </c>
    </row>
    <row r="29" spans="1:18" x14ac:dyDescent="0.2">
      <c r="A29" s="41" t="s">
        <v>158</v>
      </c>
      <c r="B29" s="61">
        <v>47</v>
      </c>
      <c r="C29" s="61">
        <v>41</v>
      </c>
      <c r="D29" s="61">
        <v>11</v>
      </c>
      <c r="E29" s="61">
        <v>48</v>
      </c>
      <c r="F29" s="61">
        <v>72</v>
      </c>
      <c r="G29" s="98">
        <v>156</v>
      </c>
      <c r="H29" s="62">
        <v>-0.13</v>
      </c>
      <c r="I29" s="62">
        <v>-0.77</v>
      </c>
      <c r="J29" s="62">
        <v>0.02</v>
      </c>
    </row>
    <row r="30" spans="1:18" x14ac:dyDescent="0.2">
      <c r="A30" s="16" t="s">
        <v>159</v>
      </c>
      <c r="B30" s="42">
        <v>4</v>
      </c>
      <c r="C30" s="42">
        <v>13</v>
      </c>
      <c r="D30" s="42">
        <v>9</v>
      </c>
      <c r="E30" s="42">
        <v>21</v>
      </c>
      <c r="F30" s="42">
        <v>32</v>
      </c>
      <c r="G30" s="99">
        <v>126</v>
      </c>
      <c r="H30" s="43">
        <v>2.25</v>
      </c>
      <c r="I30" s="43">
        <v>1.25</v>
      </c>
      <c r="J30" s="43">
        <v>4.25</v>
      </c>
    </row>
    <row r="31" spans="1:18" x14ac:dyDescent="0.2">
      <c r="A31" s="54" t="s">
        <v>134</v>
      </c>
      <c r="B31" s="42"/>
      <c r="C31" s="42">
        <v>33616</v>
      </c>
      <c r="D31" s="42">
        <v>30628</v>
      </c>
      <c r="E31" s="42">
        <v>25</v>
      </c>
      <c r="F31" s="42">
        <v>43192</v>
      </c>
      <c r="G31" s="8"/>
      <c r="H31" s="42"/>
      <c r="I31" s="43">
        <v>-0.09</v>
      </c>
      <c r="J31" s="63">
        <v>0.999</v>
      </c>
    </row>
    <row r="32" spans="1:18" x14ac:dyDescent="0.2">
      <c r="A32" s="56" t="s">
        <v>130</v>
      </c>
      <c r="B32" s="42"/>
      <c r="C32" s="42">
        <v>150</v>
      </c>
      <c r="D32" s="42">
        <v>102</v>
      </c>
      <c r="E32" s="42">
        <v>226</v>
      </c>
      <c r="F32" s="42"/>
      <c r="G32" s="37">
        <v>302</v>
      </c>
      <c r="H32" s="42"/>
      <c r="I32" s="43">
        <v>-0.32</v>
      </c>
      <c r="J32" s="43">
        <v>0.51</v>
      </c>
    </row>
    <row r="33" spans="1:11" x14ac:dyDescent="0.2">
      <c r="A33" s="56" t="s">
        <v>191</v>
      </c>
      <c r="B33" s="42"/>
      <c r="C33" s="42"/>
      <c r="D33" s="42"/>
      <c r="E33" s="42"/>
      <c r="F33" s="42">
        <v>37</v>
      </c>
      <c r="H33" s="42"/>
      <c r="I33" s="43"/>
      <c r="J33" s="43"/>
      <c r="K33" s="94"/>
    </row>
    <row r="34" spans="1:11" x14ac:dyDescent="0.2">
      <c r="A34" s="56" t="s">
        <v>131</v>
      </c>
      <c r="B34" s="42"/>
      <c r="C34" s="42">
        <v>126</v>
      </c>
      <c r="D34" s="42">
        <v>141</v>
      </c>
      <c r="E34" s="42">
        <v>97</v>
      </c>
      <c r="F34" s="42"/>
      <c r="G34" s="99">
        <v>206</v>
      </c>
      <c r="H34" s="42"/>
      <c r="I34" s="43">
        <v>0.12</v>
      </c>
      <c r="J34" s="43">
        <v>-0.23</v>
      </c>
    </row>
    <row r="35" spans="1:11" x14ac:dyDescent="0.2">
      <c r="A35" s="77" t="s">
        <v>195</v>
      </c>
      <c r="B35" s="42"/>
      <c r="C35" s="42"/>
      <c r="D35" s="42"/>
      <c r="E35" s="42"/>
      <c r="F35" s="42">
        <v>51</v>
      </c>
      <c r="G35" s="8"/>
      <c r="H35" s="42"/>
      <c r="I35" s="43"/>
      <c r="J35" s="43"/>
    </row>
    <row r="36" spans="1:11" x14ac:dyDescent="0.2">
      <c r="A36" s="56" t="s">
        <v>132</v>
      </c>
      <c r="B36" s="42"/>
      <c r="C36" s="42">
        <v>58</v>
      </c>
      <c r="D36" s="42">
        <v>25</v>
      </c>
      <c r="E36" s="42">
        <v>36</v>
      </c>
      <c r="F36" s="42">
        <v>59</v>
      </c>
      <c r="G36" s="92">
        <v>152</v>
      </c>
      <c r="H36" s="42"/>
      <c r="I36" s="43">
        <v>-0.56999999999999995</v>
      </c>
      <c r="J36" s="43">
        <v>-0.38</v>
      </c>
    </row>
    <row r="37" spans="1:11" x14ac:dyDescent="0.2">
      <c r="A37" s="56" t="s">
        <v>135</v>
      </c>
      <c r="B37" s="42"/>
      <c r="C37" s="42"/>
      <c r="D37" s="42">
        <v>63</v>
      </c>
      <c r="E37" s="42">
        <v>6</v>
      </c>
      <c r="F37" s="42">
        <v>37</v>
      </c>
      <c r="G37" s="99">
        <v>94</v>
      </c>
      <c r="H37" s="42"/>
      <c r="I37" s="42"/>
      <c r="J37" s="43">
        <v>-0.9</v>
      </c>
    </row>
    <row r="38" spans="1:11" x14ac:dyDescent="0.2">
      <c r="A38" s="56" t="s">
        <v>136</v>
      </c>
      <c r="B38" s="42"/>
      <c r="C38" s="42"/>
      <c r="D38" s="42">
        <v>123</v>
      </c>
      <c r="E38" s="42">
        <v>22</v>
      </c>
      <c r="F38" s="42">
        <v>72</v>
      </c>
      <c r="G38" s="99">
        <v>77</v>
      </c>
      <c r="H38" s="42"/>
      <c r="I38" s="42"/>
      <c r="J38" s="43">
        <v>-0.82</v>
      </c>
    </row>
    <row r="39" spans="1:11" x14ac:dyDescent="0.2">
      <c r="A39" s="79" t="s">
        <v>199</v>
      </c>
      <c r="B39" s="41"/>
      <c r="C39" s="41"/>
      <c r="D39" s="41"/>
      <c r="E39" s="42">
        <v>21</v>
      </c>
      <c r="F39" s="42">
        <v>27</v>
      </c>
      <c r="G39" s="99">
        <v>110</v>
      </c>
      <c r="H39" s="42"/>
      <c r="I39" s="42"/>
      <c r="J39" s="42"/>
      <c r="K39" s="8"/>
    </row>
    <row r="41" spans="1:11" x14ac:dyDescent="0.2">
      <c r="A41" s="4"/>
      <c r="B41" s="37"/>
      <c r="C41" s="37"/>
      <c r="D41" s="37"/>
      <c r="E41" s="37"/>
      <c r="F41" s="37"/>
      <c r="G41" s="37"/>
    </row>
    <row r="42" spans="1:11" x14ac:dyDescent="0.2">
      <c r="B42" s="8"/>
      <c r="C42" s="8"/>
      <c r="D42" s="8"/>
      <c r="E42" s="8"/>
      <c r="F42" s="8"/>
    </row>
    <row r="43" spans="1:11" x14ac:dyDescent="0.2">
      <c r="B43" s="8"/>
      <c r="C43" s="8"/>
      <c r="D43" s="8"/>
      <c r="E43" s="8"/>
      <c r="F43" s="8"/>
    </row>
    <row r="44" spans="1:11" x14ac:dyDescent="0.2">
      <c r="B44" s="8"/>
      <c r="C44" s="8"/>
      <c r="D44" s="8"/>
      <c r="E44" s="8"/>
      <c r="F44" s="8"/>
    </row>
    <row r="45" spans="1:11" x14ac:dyDescent="0.2">
      <c r="B45" s="8"/>
      <c r="C45" s="8"/>
      <c r="D45" s="8"/>
      <c r="E45" s="8"/>
      <c r="F45" s="8"/>
    </row>
    <row r="46" spans="1:11" x14ac:dyDescent="0.2">
      <c r="B46" s="8"/>
      <c r="C46" s="8"/>
      <c r="D46" s="8"/>
      <c r="E46" s="8"/>
      <c r="F46" s="8"/>
    </row>
    <row r="47" spans="1:11" x14ac:dyDescent="0.2">
      <c r="B47" s="8"/>
      <c r="C47" s="8"/>
      <c r="D47" s="8"/>
      <c r="E47" s="8"/>
      <c r="F47" s="8"/>
    </row>
    <row r="48" spans="1:11" x14ac:dyDescent="0.2">
      <c r="B48" s="8"/>
      <c r="C48" s="8"/>
      <c r="D48" s="8"/>
      <c r="E48" s="8"/>
      <c r="F48" s="8"/>
    </row>
    <row r="49" spans="2:6" x14ac:dyDescent="0.2">
      <c r="B49" s="8"/>
      <c r="C49" s="8"/>
      <c r="D49" s="8"/>
      <c r="E49" s="8"/>
      <c r="F49" s="8"/>
    </row>
    <row r="50" spans="2:6" x14ac:dyDescent="0.2">
      <c r="B50" s="8"/>
      <c r="C50" s="8"/>
      <c r="D50" s="8"/>
      <c r="E50" s="8"/>
      <c r="F50" s="8"/>
    </row>
    <row r="51" spans="2:6" x14ac:dyDescent="0.2">
      <c r="B51" s="8"/>
      <c r="C51" s="8"/>
      <c r="D51" s="8"/>
      <c r="E51" s="8"/>
      <c r="F51" s="8"/>
    </row>
    <row r="52" spans="2:6" x14ac:dyDescent="0.2">
      <c r="B52" s="8"/>
      <c r="C52" s="8"/>
      <c r="D52" s="8"/>
      <c r="E52" s="8"/>
      <c r="F52" s="8"/>
    </row>
  </sheetData>
  <phoneticPr fontId="2" type="noConversion"/>
  <pageMargins left="0.75" right="0.75" top="1" bottom="1" header="0.5" footer="0.5"/>
  <pageSetup orientation="landscape"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7"/>
  <sheetViews>
    <sheetView topLeftCell="A136" workbookViewId="0">
      <pane xSplit="1" topLeftCell="C1" activePane="topRight" state="frozen"/>
      <selection pane="topRight" activeCell="D171" sqref="D171"/>
    </sheetView>
  </sheetViews>
  <sheetFormatPr defaultRowHeight="12.75" x14ac:dyDescent="0.2"/>
  <cols>
    <col min="1" max="1" width="23.140625" customWidth="1"/>
    <col min="11" max="11" width="10.5703125" customWidth="1"/>
  </cols>
  <sheetData>
    <row r="1" spans="1:11" x14ac:dyDescent="0.2">
      <c r="A1" s="4" t="s">
        <v>234</v>
      </c>
      <c r="B1" s="37">
        <v>2007</v>
      </c>
      <c r="C1" s="37">
        <v>2008</v>
      </c>
      <c r="D1" s="37">
        <v>2009</v>
      </c>
      <c r="E1" s="37">
        <v>2010</v>
      </c>
      <c r="F1" s="37">
        <v>2011</v>
      </c>
      <c r="G1" s="37">
        <v>2012</v>
      </c>
      <c r="H1" s="109">
        <v>2013</v>
      </c>
      <c r="I1" s="37">
        <v>2014</v>
      </c>
      <c r="J1" s="134">
        <v>2015</v>
      </c>
    </row>
    <row r="2" spans="1:11" x14ac:dyDescent="0.2">
      <c r="A2" t="s">
        <v>5</v>
      </c>
      <c r="B2" s="8">
        <v>148</v>
      </c>
      <c r="C2" s="8">
        <v>9</v>
      </c>
      <c r="D2" s="8">
        <v>1</v>
      </c>
      <c r="E2" s="8">
        <v>0</v>
      </c>
      <c r="F2" s="8">
        <v>0</v>
      </c>
      <c r="G2" s="8">
        <v>0</v>
      </c>
      <c r="H2" s="8">
        <v>0</v>
      </c>
      <c r="I2" s="8">
        <v>0</v>
      </c>
      <c r="J2" s="91">
        <v>2</v>
      </c>
      <c r="K2" s="36"/>
    </row>
    <row r="3" spans="1:11" x14ac:dyDescent="0.2">
      <c r="A3" t="s">
        <v>7</v>
      </c>
      <c r="B3" s="8">
        <v>56</v>
      </c>
      <c r="C3" s="8">
        <v>0</v>
      </c>
      <c r="D3" s="8">
        <v>0</v>
      </c>
      <c r="E3" s="8">
        <v>0</v>
      </c>
      <c r="F3" s="8">
        <v>0</v>
      </c>
      <c r="G3" s="8">
        <v>0</v>
      </c>
      <c r="H3" s="8">
        <v>0</v>
      </c>
      <c r="I3" s="8">
        <v>0</v>
      </c>
      <c r="J3" s="91">
        <v>0</v>
      </c>
    </row>
    <row r="4" spans="1:11" x14ac:dyDescent="0.2">
      <c r="A4" t="s">
        <v>6</v>
      </c>
      <c r="B4" s="8">
        <v>52</v>
      </c>
      <c r="C4" s="8">
        <v>1</v>
      </c>
      <c r="D4" s="8">
        <v>0</v>
      </c>
      <c r="E4" s="8">
        <v>0</v>
      </c>
      <c r="F4" s="8">
        <v>0</v>
      </c>
      <c r="G4" s="8">
        <v>0</v>
      </c>
      <c r="H4" s="8">
        <v>0</v>
      </c>
      <c r="I4" s="8">
        <v>0</v>
      </c>
      <c r="J4" s="91">
        <v>0</v>
      </c>
    </row>
    <row r="5" spans="1:11" x14ac:dyDescent="0.2">
      <c r="A5" t="s">
        <v>14</v>
      </c>
      <c r="B5" s="8">
        <v>0</v>
      </c>
      <c r="C5" s="8">
        <v>3</v>
      </c>
      <c r="D5" s="8">
        <v>1</v>
      </c>
      <c r="E5" s="8">
        <v>0</v>
      </c>
      <c r="F5" s="8">
        <v>0</v>
      </c>
      <c r="G5" s="8">
        <v>0</v>
      </c>
      <c r="H5" s="8">
        <v>0</v>
      </c>
      <c r="I5" s="8">
        <v>0</v>
      </c>
      <c r="J5" s="91">
        <v>0</v>
      </c>
    </row>
    <row r="6" spans="1:11" x14ac:dyDescent="0.2">
      <c r="A6" t="s">
        <v>8</v>
      </c>
      <c r="B6" s="8">
        <v>150</v>
      </c>
      <c r="C6" s="8">
        <v>102</v>
      </c>
      <c r="D6" s="8">
        <v>226</v>
      </c>
      <c r="E6" s="8">
        <v>37</v>
      </c>
      <c r="F6" s="8">
        <v>302</v>
      </c>
      <c r="G6" s="8">
        <v>13</v>
      </c>
      <c r="H6" s="8">
        <v>268</v>
      </c>
      <c r="I6" s="8">
        <v>143</v>
      </c>
      <c r="J6" s="91">
        <v>184</v>
      </c>
    </row>
    <row r="7" spans="1:11" x14ac:dyDescent="0.2">
      <c r="A7" t="s">
        <v>181</v>
      </c>
      <c r="B7" s="8"/>
      <c r="C7" s="8"/>
      <c r="D7" s="8"/>
      <c r="E7" s="8">
        <v>15</v>
      </c>
      <c r="F7" s="8">
        <v>0</v>
      </c>
      <c r="G7" s="8">
        <v>0</v>
      </c>
      <c r="H7" s="8">
        <v>0</v>
      </c>
      <c r="I7" s="8">
        <v>0</v>
      </c>
      <c r="J7" s="91">
        <v>0</v>
      </c>
    </row>
    <row r="8" spans="1:11" x14ac:dyDescent="0.2">
      <c r="A8" t="s">
        <v>9</v>
      </c>
      <c r="B8" s="8">
        <v>82</v>
      </c>
      <c r="C8" s="8">
        <v>217</v>
      </c>
      <c r="D8" s="8">
        <v>109</v>
      </c>
      <c r="E8" s="8">
        <v>279</v>
      </c>
      <c r="F8" s="8">
        <v>35</v>
      </c>
      <c r="G8" s="8">
        <v>260</v>
      </c>
      <c r="H8" s="8">
        <v>78</v>
      </c>
      <c r="I8" s="8">
        <v>163</v>
      </c>
      <c r="J8" s="91">
        <v>114</v>
      </c>
    </row>
    <row r="9" spans="1:11" x14ac:dyDescent="0.2">
      <c r="A9" t="s">
        <v>10</v>
      </c>
      <c r="B9" s="8">
        <v>31</v>
      </c>
      <c r="C9" s="8">
        <v>72</v>
      </c>
      <c r="D9" s="8">
        <v>101</v>
      </c>
      <c r="E9" s="8">
        <v>74</v>
      </c>
      <c r="F9" s="8">
        <v>146</v>
      </c>
      <c r="G9" s="8">
        <v>123</v>
      </c>
      <c r="H9" s="8">
        <v>129</v>
      </c>
      <c r="I9" s="8">
        <v>138</v>
      </c>
      <c r="J9" s="91">
        <v>161</v>
      </c>
    </row>
    <row r="10" spans="1:11" x14ac:dyDescent="0.2">
      <c r="A10" t="s">
        <v>11</v>
      </c>
      <c r="B10" s="8">
        <v>1</v>
      </c>
      <c r="C10" s="8">
        <v>1</v>
      </c>
      <c r="D10" s="8">
        <v>10</v>
      </c>
      <c r="E10" s="8">
        <v>3</v>
      </c>
      <c r="F10" s="8">
        <v>11</v>
      </c>
      <c r="G10" s="8">
        <v>3</v>
      </c>
      <c r="H10" s="8">
        <v>17</v>
      </c>
      <c r="I10" s="8">
        <v>1</v>
      </c>
      <c r="J10" s="91">
        <v>13</v>
      </c>
    </row>
    <row r="11" spans="1:11" x14ac:dyDescent="0.2">
      <c r="A11" t="s">
        <v>13</v>
      </c>
      <c r="B11" s="8">
        <v>1</v>
      </c>
      <c r="C11" s="8">
        <v>1</v>
      </c>
      <c r="D11" s="8">
        <v>1</v>
      </c>
      <c r="E11" s="8">
        <v>1</v>
      </c>
      <c r="F11" s="8">
        <v>1</v>
      </c>
      <c r="G11" s="8">
        <v>1</v>
      </c>
      <c r="H11" s="8">
        <v>2</v>
      </c>
      <c r="I11" s="8">
        <v>2</v>
      </c>
      <c r="J11" s="91">
        <v>2</v>
      </c>
    </row>
    <row r="12" spans="1:11" x14ac:dyDescent="0.2">
      <c r="A12" t="s">
        <v>12</v>
      </c>
      <c r="B12" s="8">
        <v>1</v>
      </c>
      <c r="C12" s="8">
        <v>0</v>
      </c>
      <c r="D12" s="8">
        <v>0</v>
      </c>
      <c r="E12" s="8">
        <v>1</v>
      </c>
      <c r="F12" s="8">
        <v>0</v>
      </c>
      <c r="G12" s="8">
        <v>1</v>
      </c>
      <c r="H12" s="8">
        <v>0</v>
      </c>
      <c r="I12" s="8">
        <v>0</v>
      </c>
      <c r="J12" s="91">
        <v>0</v>
      </c>
    </row>
    <row r="13" spans="1:11" x14ac:dyDescent="0.2">
      <c r="A13" t="s">
        <v>127</v>
      </c>
      <c r="G13" s="8"/>
      <c r="H13" s="8"/>
      <c r="J13" s="91">
        <v>5</v>
      </c>
    </row>
    <row r="14" spans="1:11" x14ac:dyDescent="0.2">
      <c r="G14" s="8"/>
      <c r="H14" s="8"/>
      <c r="J14" s="27"/>
    </row>
    <row r="15" spans="1:11" x14ac:dyDescent="0.2">
      <c r="A15" s="4" t="s">
        <v>235</v>
      </c>
      <c r="B15" s="51">
        <v>2008</v>
      </c>
      <c r="C15" s="37">
        <v>2009</v>
      </c>
      <c r="D15" s="37">
        <v>2010</v>
      </c>
      <c r="E15" s="37">
        <v>2011</v>
      </c>
      <c r="F15" s="37">
        <v>2012</v>
      </c>
      <c r="G15" s="109">
        <v>2013</v>
      </c>
      <c r="H15" s="37">
        <v>2014</v>
      </c>
      <c r="I15" s="134">
        <v>2015</v>
      </c>
    </row>
    <row r="16" spans="1:11" x14ac:dyDescent="0.2">
      <c r="A16" t="s">
        <v>5</v>
      </c>
      <c r="B16" s="8">
        <v>12</v>
      </c>
      <c r="C16" s="8">
        <v>0</v>
      </c>
      <c r="D16" s="8">
        <v>0</v>
      </c>
      <c r="E16" s="8">
        <v>0</v>
      </c>
      <c r="F16" s="8">
        <v>0</v>
      </c>
      <c r="G16" s="8">
        <v>0</v>
      </c>
      <c r="H16" s="74">
        <v>0</v>
      </c>
      <c r="I16" s="135">
        <v>0</v>
      </c>
    </row>
    <row r="17" spans="1:10" x14ac:dyDescent="0.2">
      <c r="A17" t="s">
        <v>7</v>
      </c>
      <c r="B17" s="8">
        <v>0</v>
      </c>
      <c r="C17" s="8">
        <v>0</v>
      </c>
      <c r="D17" s="8">
        <v>0</v>
      </c>
      <c r="E17" s="8">
        <v>0</v>
      </c>
      <c r="F17" s="8">
        <v>0</v>
      </c>
      <c r="G17" s="8">
        <v>0</v>
      </c>
      <c r="H17" s="91">
        <v>0</v>
      </c>
      <c r="I17" s="135">
        <v>0</v>
      </c>
    </row>
    <row r="18" spans="1:10" x14ac:dyDescent="0.2">
      <c r="A18" t="s">
        <v>6</v>
      </c>
      <c r="B18" s="8">
        <v>0</v>
      </c>
      <c r="C18" s="8">
        <v>1</v>
      </c>
      <c r="D18" s="8">
        <v>0</v>
      </c>
      <c r="E18" s="8">
        <v>0</v>
      </c>
      <c r="F18" s="8">
        <v>0</v>
      </c>
      <c r="G18" s="8">
        <v>0</v>
      </c>
      <c r="H18" s="91">
        <v>0</v>
      </c>
      <c r="I18" s="135">
        <v>0</v>
      </c>
    </row>
    <row r="19" spans="1:10" x14ac:dyDescent="0.2">
      <c r="A19" t="s">
        <v>14</v>
      </c>
      <c r="B19" s="8">
        <v>0</v>
      </c>
      <c r="C19" s="8">
        <v>0</v>
      </c>
      <c r="D19" s="8">
        <v>0</v>
      </c>
      <c r="E19" s="8">
        <v>0</v>
      </c>
      <c r="F19" s="8">
        <v>0</v>
      </c>
      <c r="G19" s="8">
        <v>0</v>
      </c>
      <c r="H19" s="91">
        <v>0</v>
      </c>
      <c r="I19" s="135">
        <v>0</v>
      </c>
    </row>
    <row r="20" spans="1:10" x14ac:dyDescent="0.2">
      <c r="A20" t="s">
        <v>8</v>
      </c>
      <c r="B20" s="8">
        <v>63</v>
      </c>
      <c r="C20" s="8">
        <v>6</v>
      </c>
      <c r="D20" s="8">
        <v>37</v>
      </c>
      <c r="E20" s="8">
        <v>94</v>
      </c>
      <c r="F20" s="8">
        <v>1</v>
      </c>
      <c r="G20" s="8">
        <v>38</v>
      </c>
      <c r="H20" s="91">
        <v>25</v>
      </c>
      <c r="I20" s="135">
        <v>15</v>
      </c>
    </row>
    <row r="21" spans="1:10" x14ac:dyDescent="0.2">
      <c r="A21" t="s">
        <v>9</v>
      </c>
      <c r="B21" s="8">
        <v>47</v>
      </c>
      <c r="C21" s="8">
        <v>75</v>
      </c>
      <c r="D21" s="8">
        <v>42</v>
      </c>
      <c r="E21" s="8">
        <v>10</v>
      </c>
      <c r="F21" s="8">
        <v>79</v>
      </c>
      <c r="G21" s="8">
        <v>61</v>
      </c>
      <c r="H21" s="91">
        <v>63</v>
      </c>
      <c r="I21" s="135">
        <v>27</v>
      </c>
    </row>
    <row r="22" spans="1:10" x14ac:dyDescent="0.2">
      <c r="A22" t="s">
        <v>10</v>
      </c>
      <c r="B22" s="8">
        <v>28</v>
      </c>
      <c r="C22" s="8">
        <v>33</v>
      </c>
      <c r="D22" s="8">
        <v>45</v>
      </c>
      <c r="E22" s="8">
        <v>61</v>
      </c>
      <c r="F22" s="8">
        <v>51</v>
      </c>
      <c r="G22" s="8">
        <v>46</v>
      </c>
      <c r="H22" s="91">
        <v>32</v>
      </c>
      <c r="I22" s="135">
        <v>48</v>
      </c>
    </row>
    <row r="23" spans="1:10" x14ac:dyDescent="0.2">
      <c r="A23" t="s">
        <v>11</v>
      </c>
      <c r="B23" s="8">
        <v>7</v>
      </c>
      <c r="C23" s="8">
        <v>3</v>
      </c>
      <c r="D23" s="8">
        <v>4</v>
      </c>
      <c r="E23" s="8">
        <v>10</v>
      </c>
      <c r="F23" s="8">
        <v>4</v>
      </c>
      <c r="G23" s="8">
        <v>4</v>
      </c>
      <c r="H23" s="91">
        <v>9</v>
      </c>
      <c r="I23" s="135">
        <v>18</v>
      </c>
    </row>
    <row r="24" spans="1:10" x14ac:dyDescent="0.2">
      <c r="A24" t="s">
        <v>13</v>
      </c>
      <c r="B24" s="8">
        <v>121</v>
      </c>
      <c r="C24" s="8">
        <v>125</v>
      </c>
      <c r="D24" s="8">
        <v>138</v>
      </c>
      <c r="E24" s="8">
        <v>133</v>
      </c>
      <c r="F24" s="8">
        <v>115</v>
      </c>
      <c r="G24" s="8">
        <v>108</v>
      </c>
      <c r="H24" s="91">
        <v>130</v>
      </c>
      <c r="I24" s="135">
        <v>156</v>
      </c>
    </row>
    <row r="25" spans="1:10" x14ac:dyDescent="0.2">
      <c r="A25" t="s">
        <v>12</v>
      </c>
      <c r="B25" s="8">
        <v>1</v>
      </c>
      <c r="C25" s="8">
        <v>0</v>
      </c>
      <c r="D25" s="8">
        <v>0</v>
      </c>
      <c r="E25" s="8">
        <v>0</v>
      </c>
      <c r="F25" s="8">
        <v>0</v>
      </c>
      <c r="G25" s="8">
        <v>1</v>
      </c>
      <c r="H25" s="91">
        <v>0</v>
      </c>
      <c r="I25" s="135">
        <v>0</v>
      </c>
    </row>
    <row r="26" spans="1:10" x14ac:dyDescent="0.2">
      <c r="A26" t="s">
        <v>30</v>
      </c>
      <c r="B26" s="8">
        <v>1</v>
      </c>
      <c r="C26" s="8">
        <v>1</v>
      </c>
      <c r="D26" s="8">
        <v>0</v>
      </c>
      <c r="E26" s="8">
        <v>0</v>
      </c>
      <c r="F26" s="8">
        <v>0</v>
      </c>
      <c r="G26" s="8">
        <v>0</v>
      </c>
      <c r="H26" s="91">
        <v>1</v>
      </c>
      <c r="I26" s="135">
        <v>1</v>
      </c>
    </row>
    <row r="27" spans="1:10" x14ac:dyDescent="0.2">
      <c r="A27" s="128" t="s">
        <v>127</v>
      </c>
      <c r="G27" s="8"/>
      <c r="H27" s="8"/>
      <c r="I27" s="135">
        <v>8</v>
      </c>
    </row>
    <row r="28" spans="1:10" x14ac:dyDescent="0.2">
      <c r="G28" s="8"/>
      <c r="H28" s="8"/>
      <c r="I28" s="27"/>
    </row>
    <row r="29" spans="1:10" x14ac:dyDescent="0.2">
      <c r="A29" s="4" t="s">
        <v>236</v>
      </c>
      <c r="B29" s="51">
        <v>2007</v>
      </c>
      <c r="C29" s="37">
        <v>2008</v>
      </c>
      <c r="D29" s="37">
        <v>2009</v>
      </c>
      <c r="E29" s="37">
        <v>2010</v>
      </c>
      <c r="F29" s="37">
        <v>2011</v>
      </c>
      <c r="G29" s="37">
        <v>2012</v>
      </c>
      <c r="H29" s="109">
        <v>2013</v>
      </c>
      <c r="I29" s="37">
        <v>2014</v>
      </c>
      <c r="J29" s="134">
        <v>2015</v>
      </c>
    </row>
    <row r="30" spans="1:10" x14ac:dyDescent="0.2">
      <c r="A30" t="s">
        <v>5</v>
      </c>
      <c r="B30" s="8">
        <v>36</v>
      </c>
      <c r="C30" s="8">
        <v>15</v>
      </c>
      <c r="D30" s="8">
        <v>8</v>
      </c>
      <c r="E30" s="8">
        <v>7</v>
      </c>
      <c r="F30" s="8">
        <v>0</v>
      </c>
      <c r="G30" s="74">
        <v>0</v>
      </c>
      <c r="H30" s="8">
        <v>1</v>
      </c>
      <c r="I30" s="8">
        <v>0</v>
      </c>
      <c r="J30" s="8">
        <v>1</v>
      </c>
    </row>
    <row r="31" spans="1:10" x14ac:dyDescent="0.2">
      <c r="A31" t="s">
        <v>7</v>
      </c>
      <c r="B31" s="8">
        <v>2</v>
      </c>
      <c r="C31" s="8">
        <v>0</v>
      </c>
      <c r="D31" s="8">
        <v>0</v>
      </c>
      <c r="E31" s="8">
        <v>0</v>
      </c>
      <c r="F31" s="8">
        <v>0</v>
      </c>
      <c r="G31" s="91">
        <v>0</v>
      </c>
      <c r="H31" s="8">
        <v>0</v>
      </c>
      <c r="I31" s="8">
        <v>0</v>
      </c>
      <c r="J31" s="8">
        <v>0</v>
      </c>
    </row>
    <row r="32" spans="1:10" x14ac:dyDescent="0.2">
      <c r="A32" t="s">
        <v>6</v>
      </c>
      <c r="B32" s="8">
        <v>5</v>
      </c>
      <c r="C32" s="8">
        <v>1</v>
      </c>
      <c r="D32" s="8">
        <v>0</v>
      </c>
      <c r="E32" s="8">
        <v>0</v>
      </c>
      <c r="F32" s="8">
        <v>0</v>
      </c>
      <c r="G32" s="91">
        <v>1</v>
      </c>
      <c r="H32" s="8">
        <v>0</v>
      </c>
      <c r="I32" s="8">
        <v>0</v>
      </c>
      <c r="J32" s="8">
        <v>0</v>
      </c>
    </row>
    <row r="33" spans="1:10" x14ac:dyDescent="0.2">
      <c r="A33" t="s">
        <v>8</v>
      </c>
      <c r="B33" s="8">
        <v>126</v>
      </c>
      <c r="C33" s="8">
        <v>141</v>
      </c>
      <c r="D33" s="8">
        <v>97</v>
      </c>
      <c r="E33" s="8">
        <v>51</v>
      </c>
      <c r="F33" s="8">
        <v>206</v>
      </c>
      <c r="G33" s="91">
        <v>0</v>
      </c>
      <c r="H33" s="8">
        <v>157</v>
      </c>
      <c r="I33" s="8">
        <v>172</v>
      </c>
      <c r="J33" s="8">
        <v>78</v>
      </c>
    </row>
    <row r="34" spans="1:10" x14ac:dyDescent="0.2">
      <c r="A34" t="s">
        <v>181</v>
      </c>
      <c r="B34" s="8"/>
      <c r="C34" s="8"/>
      <c r="D34" s="8"/>
      <c r="E34" s="8">
        <v>60</v>
      </c>
      <c r="F34" s="8">
        <v>0</v>
      </c>
      <c r="G34" s="91">
        <v>0</v>
      </c>
      <c r="H34" s="8">
        <v>0</v>
      </c>
      <c r="I34" s="8">
        <v>0</v>
      </c>
      <c r="J34" s="8">
        <v>0</v>
      </c>
    </row>
    <row r="35" spans="1:10" x14ac:dyDescent="0.2">
      <c r="A35" t="s">
        <v>9</v>
      </c>
      <c r="B35" s="8">
        <v>88</v>
      </c>
      <c r="C35" s="8">
        <v>86</v>
      </c>
      <c r="D35" s="8">
        <v>134</v>
      </c>
      <c r="E35" s="8">
        <v>123</v>
      </c>
      <c r="F35" s="8">
        <v>32</v>
      </c>
      <c r="G35" s="91">
        <v>236</v>
      </c>
      <c r="H35" s="8">
        <v>80</v>
      </c>
      <c r="I35" s="8">
        <v>68</v>
      </c>
      <c r="J35" s="8">
        <v>159</v>
      </c>
    </row>
    <row r="36" spans="1:10" x14ac:dyDescent="0.2">
      <c r="A36" t="s">
        <v>10</v>
      </c>
      <c r="B36" s="8">
        <v>1</v>
      </c>
      <c r="C36" s="8">
        <v>1</v>
      </c>
      <c r="D36" s="8">
        <v>2</v>
      </c>
      <c r="E36" s="8">
        <v>2</v>
      </c>
      <c r="F36" s="8">
        <v>4</v>
      </c>
      <c r="G36" s="91">
        <v>4</v>
      </c>
      <c r="H36" s="8">
        <v>4</v>
      </c>
      <c r="I36" s="8">
        <v>5</v>
      </c>
      <c r="J36" s="8">
        <v>6</v>
      </c>
    </row>
    <row r="37" spans="1:10" x14ac:dyDescent="0.2">
      <c r="A37" t="s">
        <v>12</v>
      </c>
      <c r="B37" s="8">
        <v>1</v>
      </c>
      <c r="C37" s="8">
        <v>2</v>
      </c>
      <c r="D37" s="8">
        <v>0</v>
      </c>
      <c r="E37" s="8">
        <v>1</v>
      </c>
      <c r="F37" s="8">
        <v>0</v>
      </c>
      <c r="G37" s="91">
        <v>0</v>
      </c>
      <c r="H37" s="8">
        <v>0</v>
      </c>
      <c r="I37" s="8">
        <v>0</v>
      </c>
      <c r="J37" s="8">
        <v>1</v>
      </c>
    </row>
    <row r="38" spans="1:10" x14ac:dyDescent="0.2">
      <c r="A38" t="s">
        <v>13</v>
      </c>
      <c r="B38" s="8">
        <v>1</v>
      </c>
      <c r="C38" s="8">
        <v>2</v>
      </c>
      <c r="D38" s="8">
        <v>1</v>
      </c>
      <c r="E38" s="8">
        <v>2</v>
      </c>
      <c r="F38" s="8">
        <v>2</v>
      </c>
      <c r="G38" s="91">
        <v>0</v>
      </c>
      <c r="H38" s="8">
        <v>0</v>
      </c>
      <c r="I38" s="8">
        <v>0</v>
      </c>
      <c r="J38" s="8">
        <v>0</v>
      </c>
    </row>
    <row r="40" spans="1:10" x14ac:dyDescent="0.2">
      <c r="A40" s="4" t="s">
        <v>244</v>
      </c>
      <c r="B40" s="11">
        <v>2006</v>
      </c>
      <c r="C40" s="76">
        <v>2008</v>
      </c>
      <c r="D40" s="76">
        <v>2010</v>
      </c>
      <c r="E40" s="76">
        <v>2012</v>
      </c>
      <c r="F40" s="37">
        <v>2014</v>
      </c>
    </row>
    <row r="41" spans="1:10" x14ac:dyDescent="0.2">
      <c r="A41" t="s">
        <v>5</v>
      </c>
      <c r="B41" s="8">
        <v>1</v>
      </c>
      <c r="C41" s="8">
        <v>1</v>
      </c>
      <c r="D41" s="8">
        <v>0</v>
      </c>
      <c r="E41" s="8">
        <v>0</v>
      </c>
      <c r="F41" s="8">
        <v>0</v>
      </c>
    </row>
    <row r="42" spans="1:10" x14ac:dyDescent="0.2">
      <c r="A42" t="s">
        <v>7</v>
      </c>
      <c r="B42" s="8"/>
      <c r="C42" s="8"/>
      <c r="D42" s="8"/>
      <c r="E42" s="8">
        <v>0</v>
      </c>
      <c r="F42" s="8">
        <v>0</v>
      </c>
    </row>
    <row r="43" spans="1:10" x14ac:dyDescent="0.2">
      <c r="A43" t="s">
        <v>6</v>
      </c>
      <c r="B43" s="8"/>
      <c r="C43" s="8"/>
      <c r="D43" s="8"/>
      <c r="E43" s="8">
        <v>0</v>
      </c>
      <c r="F43" s="8">
        <v>0</v>
      </c>
    </row>
    <row r="44" spans="1:10" x14ac:dyDescent="0.2">
      <c r="A44" t="s">
        <v>14</v>
      </c>
      <c r="B44" s="8">
        <v>0</v>
      </c>
      <c r="C44" s="8">
        <v>0</v>
      </c>
      <c r="D44" s="8">
        <v>0</v>
      </c>
      <c r="E44" s="8">
        <v>0</v>
      </c>
      <c r="F44" s="8">
        <v>0</v>
      </c>
    </row>
    <row r="45" spans="1:10" x14ac:dyDescent="0.2">
      <c r="A45" t="s">
        <v>8</v>
      </c>
      <c r="B45" s="8">
        <v>35</v>
      </c>
      <c r="C45" s="8">
        <v>139</v>
      </c>
      <c r="D45" s="8">
        <v>124</v>
      </c>
      <c r="E45" s="8">
        <v>0</v>
      </c>
      <c r="F45" s="8">
        <v>136</v>
      </c>
    </row>
    <row r="46" spans="1:10" x14ac:dyDescent="0.2">
      <c r="A46" t="s">
        <v>9</v>
      </c>
      <c r="B46" s="8">
        <v>191</v>
      </c>
      <c r="C46" s="8">
        <v>93</v>
      </c>
      <c r="D46" s="8">
        <v>103</v>
      </c>
      <c r="E46" s="8">
        <v>217</v>
      </c>
      <c r="F46" s="8">
        <v>86</v>
      </c>
    </row>
    <row r="47" spans="1:10" x14ac:dyDescent="0.2">
      <c r="A47" t="s">
        <v>10</v>
      </c>
      <c r="B47" s="8">
        <v>7</v>
      </c>
      <c r="C47" s="8">
        <v>10</v>
      </c>
      <c r="D47" s="8">
        <v>15</v>
      </c>
      <c r="E47" s="8">
        <v>20</v>
      </c>
      <c r="F47" s="8">
        <v>30</v>
      </c>
    </row>
    <row r="48" spans="1:10" x14ac:dyDescent="0.2">
      <c r="A48" t="s">
        <v>13</v>
      </c>
      <c r="B48" s="8">
        <v>4</v>
      </c>
      <c r="C48" s="8">
        <v>5</v>
      </c>
      <c r="D48" s="8">
        <v>3</v>
      </c>
      <c r="E48" s="8">
        <v>1</v>
      </c>
      <c r="F48" s="8">
        <v>1</v>
      </c>
    </row>
    <row r="49" spans="1:15" x14ac:dyDescent="0.2">
      <c r="A49" t="s">
        <v>53</v>
      </c>
      <c r="B49" s="8">
        <v>1</v>
      </c>
      <c r="C49" s="8">
        <v>0</v>
      </c>
      <c r="D49" s="8">
        <v>2</v>
      </c>
      <c r="E49" s="8">
        <v>0</v>
      </c>
      <c r="F49" s="8">
        <v>0</v>
      </c>
    </row>
    <row r="51" spans="1:15" x14ac:dyDescent="0.2">
      <c r="A51" s="4" t="s">
        <v>245</v>
      </c>
      <c r="B51" s="117">
        <v>2008</v>
      </c>
      <c r="C51" s="37">
        <v>2009</v>
      </c>
      <c r="D51" s="37">
        <v>2010</v>
      </c>
      <c r="E51" s="37">
        <v>2011</v>
      </c>
      <c r="F51" s="37">
        <v>2012</v>
      </c>
      <c r="G51" s="109">
        <v>2013</v>
      </c>
      <c r="H51" s="37">
        <v>2014</v>
      </c>
      <c r="I51" s="134">
        <v>2015</v>
      </c>
    </row>
    <row r="52" spans="1:15" x14ac:dyDescent="0.2">
      <c r="A52" t="s">
        <v>5</v>
      </c>
      <c r="B52" s="8">
        <v>5</v>
      </c>
      <c r="C52" s="59">
        <v>1</v>
      </c>
      <c r="D52" s="59">
        <v>1</v>
      </c>
      <c r="E52" s="59">
        <v>0</v>
      </c>
      <c r="F52" s="59">
        <v>0</v>
      </c>
      <c r="G52" s="59">
        <v>0</v>
      </c>
      <c r="H52" s="8">
        <v>0</v>
      </c>
      <c r="I52" s="59">
        <v>0</v>
      </c>
    </row>
    <row r="53" spans="1:15" x14ac:dyDescent="0.2">
      <c r="A53" t="s">
        <v>7</v>
      </c>
      <c r="B53" s="8">
        <v>0</v>
      </c>
      <c r="C53" s="59">
        <v>0</v>
      </c>
      <c r="D53" s="59">
        <v>0</v>
      </c>
      <c r="E53" s="59">
        <v>0</v>
      </c>
      <c r="F53" s="59">
        <v>0</v>
      </c>
      <c r="G53" s="59">
        <v>0</v>
      </c>
      <c r="H53" s="8">
        <v>0</v>
      </c>
      <c r="I53" s="59">
        <v>0</v>
      </c>
    </row>
    <row r="54" spans="1:15" x14ac:dyDescent="0.2">
      <c r="A54" t="s">
        <v>6</v>
      </c>
      <c r="B54" s="8">
        <v>4</v>
      </c>
      <c r="C54" s="59">
        <v>0</v>
      </c>
      <c r="D54" s="59">
        <v>0</v>
      </c>
      <c r="E54" s="59">
        <v>0</v>
      </c>
      <c r="F54" s="59">
        <v>0</v>
      </c>
      <c r="G54" s="59">
        <v>0</v>
      </c>
      <c r="H54" s="8">
        <v>0</v>
      </c>
      <c r="I54" s="59">
        <v>0</v>
      </c>
    </row>
    <row r="55" spans="1:15" x14ac:dyDescent="0.2">
      <c r="A55" t="s">
        <v>8</v>
      </c>
      <c r="B55" s="8">
        <v>123</v>
      </c>
      <c r="C55" s="59">
        <v>22</v>
      </c>
      <c r="D55" s="59">
        <v>72</v>
      </c>
      <c r="E55" s="59">
        <v>77</v>
      </c>
      <c r="F55" s="59">
        <v>0</v>
      </c>
      <c r="G55" s="59">
        <v>0</v>
      </c>
      <c r="H55" s="8">
        <v>207</v>
      </c>
      <c r="I55" s="59">
        <v>137</v>
      </c>
    </row>
    <row r="56" spans="1:15" x14ac:dyDescent="0.2">
      <c r="A56" t="s">
        <v>9</v>
      </c>
      <c r="B56" s="8">
        <v>114</v>
      </c>
      <c r="C56" s="59">
        <v>220</v>
      </c>
      <c r="D56" s="59">
        <v>169</v>
      </c>
      <c r="E56" s="59">
        <v>165</v>
      </c>
      <c r="F56" s="59">
        <v>242</v>
      </c>
      <c r="G56" s="59">
        <v>242</v>
      </c>
      <c r="H56" s="8">
        <v>35</v>
      </c>
      <c r="I56" s="59">
        <v>105</v>
      </c>
    </row>
    <row r="58" spans="1:15" x14ac:dyDescent="0.2">
      <c r="A58" s="4" t="s">
        <v>246</v>
      </c>
      <c r="B58" s="117">
        <v>2006</v>
      </c>
      <c r="C58" s="51">
        <v>2007</v>
      </c>
      <c r="D58" s="37">
        <v>2008</v>
      </c>
      <c r="E58" s="37">
        <v>2009</v>
      </c>
      <c r="F58" s="37">
        <v>2010</v>
      </c>
      <c r="G58" s="37">
        <v>2011</v>
      </c>
      <c r="H58" s="37">
        <v>2012</v>
      </c>
      <c r="I58" s="109">
        <v>2013</v>
      </c>
      <c r="J58" s="37">
        <v>2014</v>
      </c>
      <c r="K58" s="134">
        <v>2015</v>
      </c>
      <c r="L58" s="105"/>
      <c r="M58" s="27"/>
      <c r="N58" s="106"/>
      <c r="O58" s="105"/>
    </row>
    <row r="59" spans="1:15" x14ac:dyDescent="0.2">
      <c r="A59" t="s">
        <v>5</v>
      </c>
      <c r="B59" s="8">
        <v>1</v>
      </c>
      <c r="C59" s="8">
        <v>2</v>
      </c>
      <c r="D59" s="8">
        <v>2</v>
      </c>
      <c r="E59" s="8">
        <v>6</v>
      </c>
      <c r="F59" s="8">
        <v>3</v>
      </c>
      <c r="G59" s="8">
        <v>1</v>
      </c>
      <c r="H59" s="8">
        <v>1</v>
      </c>
      <c r="I59" s="8">
        <v>1</v>
      </c>
      <c r="J59" s="91">
        <v>2</v>
      </c>
      <c r="K59" s="8">
        <v>2</v>
      </c>
      <c r="L59" s="107"/>
      <c r="M59" s="27"/>
      <c r="N59" s="107"/>
      <c r="O59" s="27"/>
    </row>
    <row r="60" spans="1:15" x14ac:dyDescent="0.2">
      <c r="A60" t="s">
        <v>7</v>
      </c>
      <c r="B60" s="8">
        <v>137</v>
      </c>
      <c r="C60" s="8">
        <v>0</v>
      </c>
      <c r="D60" s="8">
        <v>0</v>
      </c>
      <c r="E60" s="8">
        <v>0</v>
      </c>
      <c r="F60" s="8">
        <v>0</v>
      </c>
      <c r="G60" s="8">
        <v>0</v>
      </c>
      <c r="H60" s="8">
        <v>0</v>
      </c>
      <c r="I60" s="8">
        <v>0</v>
      </c>
      <c r="J60" s="91">
        <v>0</v>
      </c>
      <c r="K60" s="8">
        <v>0</v>
      </c>
      <c r="L60" s="107"/>
      <c r="M60" s="27"/>
      <c r="N60" s="107"/>
      <c r="O60" s="107"/>
    </row>
    <row r="61" spans="1:15" x14ac:dyDescent="0.2">
      <c r="A61" t="s">
        <v>6</v>
      </c>
      <c r="B61" s="8">
        <v>104</v>
      </c>
      <c r="C61" s="8">
        <v>103</v>
      </c>
      <c r="D61" s="8">
        <v>0</v>
      </c>
      <c r="E61" s="8">
        <v>0</v>
      </c>
      <c r="F61" s="8">
        <v>0</v>
      </c>
      <c r="G61" s="8">
        <v>0</v>
      </c>
      <c r="H61" s="8">
        <v>0</v>
      </c>
      <c r="I61" s="8">
        <v>0</v>
      </c>
      <c r="J61" s="91">
        <v>0</v>
      </c>
      <c r="K61" s="8">
        <v>0</v>
      </c>
      <c r="L61" s="107"/>
      <c r="M61" s="27"/>
      <c r="N61" s="107"/>
      <c r="O61" s="107"/>
    </row>
    <row r="62" spans="1:15" x14ac:dyDescent="0.2">
      <c r="A62" t="s">
        <v>14</v>
      </c>
      <c r="B62" s="8">
        <v>16</v>
      </c>
      <c r="C62" s="8">
        <v>16</v>
      </c>
      <c r="D62" s="8">
        <v>56</v>
      </c>
      <c r="E62" s="8">
        <v>66</v>
      </c>
      <c r="F62" s="8">
        <v>30</v>
      </c>
      <c r="G62" s="8">
        <v>15</v>
      </c>
      <c r="H62" s="8">
        <v>2</v>
      </c>
      <c r="I62" s="8">
        <v>9</v>
      </c>
      <c r="J62" s="91">
        <v>4</v>
      </c>
      <c r="K62" s="8">
        <v>0</v>
      </c>
      <c r="L62" s="107"/>
      <c r="M62" s="27"/>
      <c r="N62" s="107"/>
      <c r="O62" s="107"/>
    </row>
    <row r="63" spans="1:15" x14ac:dyDescent="0.2">
      <c r="A63" t="s">
        <v>8</v>
      </c>
      <c r="B63" s="8">
        <v>47</v>
      </c>
      <c r="C63" s="8">
        <v>41</v>
      </c>
      <c r="D63" s="8">
        <v>11</v>
      </c>
      <c r="E63" s="8">
        <v>48</v>
      </c>
      <c r="F63" s="8">
        <v>72</v>
      </c>
      <c r="G63" s="8">
        <v>156</v>
      </c>
      <c r="H63" s="8">
        <v>7</v>
      </c>
      <c r="I63" s="8">
        <v>152</v>
      </c>
      <c r="J63" s="91">
        <v>77</v>
      </c>
      <c r="K63" s="8">
        <v>71</v>
      </c>
      <c r="L63" s="107"/>
      <c r="M63" s="27"/>
      <c r="N63" s="107"/>
      <c r="O63" s="107"/>
    </row>
    <row r="64" spans="1:15" x14ac:dyDescent="0.2">
      <c r="A64" t="s">
        <v>9</v>
      </c>
      <c r="B64" s="8">
        <v>27</v>
      </c>
      <c r="C64" s="8">
        <v>68</v>
      </c>
      <c r="D64" s="8">
        <v>106</v>
      </c>
      <c r="E64" s="8">
        <v>76</v>
      </c>
      <c r="F64" s="8">
        <v>90</v>
      </c>
      <c r="G64" s="8">
        <v>37</v>
      </c>
      <c r="H64" s="8">
        <v>192</v>
      </c>
      <c r="I64" s="8">
        <v>55</v>
      </c>
      <c r="J64" s="91">
        <v>135</v>
      </c>
      <c r="K64" s="8">
        <v>132</v>
      </c>
      <c r="L64" s="107"/>
      <c r="M64" s="27"/>
      <c r="N64" s="107"/>
      <c r="O64" s="107"/>
    </row>
    <row r="65" spans="1:15" x14ac:dyDescent="0.2">
      <c r="A65" t="s">
        <v>10</v>
      </c>
      <c r="B65" s="8">
        <v>35</v>
      </c>
      <c r="C65" s="8">
        <v>14</v>
      </c>
      <c r="D65" s="8">
        <v>40</v>
      </c>
      <c r="E65" s="8">
        <v>41</v>
      </c>
      <c r="F65" s="8">
        <v>51</v>
      </c>
      <c r="G65" s="8">
        <v>35</v>
      </c>
      <c r="H65" s="8">
        <v>30</v>
      </c>
      <c r="I65" s="8">
        <v>40</v>
      </c>
      <c r="J65" s="91">
        <v>47</v>
      </c>
      <c r="K65" s="8">
        <v>47</v>
      </c>
      <c r="L65" s="107"/>
      <c r="M65" s="27"/>
      <c r="N65" s="107"/>
      <c r="O65" s="107"/>
    </row>
    <row r="66" spans="1:15" x14ac:dyDescent="0.2">
      <c r="A66" t="s">
        <v>11</v>
      </c>
      <c r="B66" s="8">
        <v>1</v>
      </c>
      <c r="C66" s="8">
        <v>31</v>
      </c>
      <c r="D66" s="8">
        <v>54</v>
      </c>
      <c r="E66" s="8">
        <v>31</v>
      </c>
      <c r="F66" s="8">
        <v>24</v>
      </c>
      <c r="G66" s="8">
        <v>45</v>
      </c>
      <c r="H66" s="8">
        <v>11</v>
      </c>
      <c r="I66" s="8">
        <v>6</v>
      </c>
      <c r="J66" s="91">
        <v>1</v>
      </c>
      <c r="K66" s="8">
        <v>4</v>
      </c>
      <c r="L66" s="107"/>
      <c r="M66" s="27"/>
      <c r="N66" s="107"/>
      <c r="O66" s="107"/>
    </row>
    <row r="67" spans="1:15" x14ac:dyDescent="0.2">
      <c r="A67" t="s">
        <v>151</v>
      </c>
      <c r="B67" s="8"/>
      <c r="C67" s="8"/>
      <c r="D67" s="8"/>
      <c r="E67" s="8">
        <v>7</v>
      </c>
      <c r="F67" s="8">
        <v>0</v>
      </c>
      <c r="G67" s="8">
        <v>0</v>
      </c>
      <c r="H67" s="8">
        <v>0</v>
      </c>
      <c r="I67" s="8">
        <v>0</v>
      </c>
      <c r="J67" s="91">
        <v>0</v>
      </c>
      <c r="K67" s="8">
        <v>0</v>
      </c>
      <c r="L67" s="107"/>
      <c r="M67" s="27"/>
      <c r="N67" s="107"/>
      <c r="O67" s="107"/>
    </row>
    <row r="68" spans="1:15" x14ac:dyDescent="0.2">
      <c r="A68" s="36" t="s">
        <v>13</v>
      </c>
      <c r="B68" s="8">
        <v>1</v>
      </c>
      <c r="C68" s="8">
        <v>0</v>
      </c>
      <c r="D68" s="8">
        <v>0</v>
      </c>
      <c r="E68" s="8">
        <v>0</v>
      </c>
      <c r="F68" s="8">
        <v>0</v>
      </c>
      <c r="G68" s="8">
        <v>0</v>
      </c>
      <c r="H68" s="8">
        <v>0</v>
      </c>
      <c r="I68" s="8">
        <v>0</v>
      </c>
      <c r="J68" s="91">
        <v>0</v>
      </c>
      <c r="K68" s="8">
        <v>0</v>
      </c>
      <c r="L68" s="107"/>
      <c r="M68" s="27"/>
      <c r="N68" s="107"/>
      <c r="O68" s="107"/>
    </row>
    <row r="69" spans="1:15" x14ac:dyDescent="0.2">
      <c r="A69" t="s">
        <v>12</v>
      </c>
      <c r="B69" s="8">
        <v>5</v>
      </c>
      <c r="C69" s="8">
        <v>1</v>
      </c>
      <c r="D69" s="8">
        <v>3</v>
      </c>
      <c r="E69" s="8">
        <v>2</v>
      </c>
      <c r="F69" s="8">
        <v>0</v>
      </c>
      <c r="G69" s="8">
        <v>0</v>
      </c>
      <c r="H69" s="8">
        <v>0</v>
      </c>
      <c r="I69" s="8">
        <v>1</v>
      </c>
      <c r="J69" s="91">
        <v>0</v>
      </c>
      <c r="K69" s="8">
        <v>2</v>
      </c>
      <c r="L69" s="107"/>
      <c r="M69" s="27"/>
      <c r="N69" s="107"/>
      <c r="O69" s="107"/>
    </row>
    <row r="70" spans="1:15" x14ac:dyDescent="0.2">
      <c r="A70" s="128" t="s">
        <v>127</v>
      </c>
      <c r="B70" s="8"/>
      <c r="C70" s="8"/>
      <c r="D70" s="8"/>
      <c r="E70" s="8"/>
      <c r="F70" s="8"/>
      <c r="G70" s="8"/>
      <c r="H70" s="8"/>
      <c r="I70" s="91"/>
      <c r="J70" s="27"/>
      <c r="K70" s="8">
        <v>1</v>
      </c>
      <c r="L70" s="27"/>
      <c r="M70" s="27"/>
      <c r="N70" s="27"/>
      <c r="O70" s="27"/>
    </row>
    <row r="71" spans="1:15" x14ac:dyDescent="0.2">
      <c r="B71" s="8"/>
      <c r="C71" s="8"/>
      <c r="D71" s="8"/>
      <c r="E71" s="8"/>
      <c r="F71" s="8"/>
      <c r="G71" s="8"/>
      <c r="H71" s="8"/>
      <c r="I71" s="91"/>
      <c r="J71" s="27"/>
      <c r="L71" s="27"/>
      <c r="M71" s="27"/>
      <c r="N71" s="27"/>
      <c r="O71" s="27"/>
    </row>
    <row r="72" spans="1:15" x14ac:dyDescent="0.2">
      <c r="A72" s="4" t="s">
        <v>247</v>
      </c>
      <c r="B72" s="117">
        <v>2006</v>
      </c>
      <c r="C72" s="51">
        <v>2007</v>
      </c>
      <c r="D72" s="37">
        <v>2008</v>
      </c>
      <c r="E72" s="37">
        <v>2009</v>
      </c>
      <c r="F72" s="37">
        <v>2010</v>
      </c>
      <c r="G72" s="37">
        <v>2011</v>
      </c>
      <c r="H72" s="37">
        <v>2012</v>
      </c>
      <c r="I72" s="109">
        <v>2013</v>
      </c>
      <c r="J72" s="37">
        <v>2014</v>
      </c>
      <c r="K72" s="134">
        <v>2015</v>
      </c>
    </row>
    <row r="73" spans="1:15" x14ac:dyDescent="0.2">
      <c r="A73" t="s">
        <v>5</v>
      </c>
      <c r="B73" s="8">
        <v>4</v>
      </c>
      <c r="C73" s="8">
        <v>5</v>
      </c>
      <c r="D73" s="8">
        <v>9</v>
      </c>
      <c r="E73" s="8">
        <v>4</v>
      </c>
      <c r="F73" s="8">
        <v>0</v>
      </c>
      <c r="G73" s="8">
        <v>0</v>
      </c>
      <c r="H73" s="8">
        <v>0</v>
      </c>
      <c r="I73" s="8">
        <v>1</v>
      </c>
      <c r="J73" s="8">
        <v>1</v>
      </c>
      <c r="K73" s="8">
        <v>0</v>
      </c>
    </row>
    <row r="74" spans="1:15" x14ac:dyDescent="0.2">
      <c r="A74" t="s">
        <v>7</v>
      </c>
      <c r="B74" s="8">
        <v>153</v>
      </c>
      <c r="C74" s="8">
        <v>4</v>
      </c>
      <c r="D74" s="8">
        <v>0</v>
      </c>
      <c r="E74" s="8">
        <v>0</v>
      </c>
      <c r="F74" s="8">
        <v>0</v>
      </c>
      <c r="G74" s="8">
        <v>0</v>
      </c>
      <c r="H74" s="8">
        <v>0</v>
      </c>
      <c r="I74" s="8">
        <v>0</v>
      </c>
      <c r="J74" s="8">
        <v>0</v>
      </c>
      <c r="K74" s="8">
        <v>0</v>
      </c>
    </row>
    <row r="75" spans="1:15" x14ac:dyDescent="0.2">
      <c r="A75" t="s">
        <v>6</v>
      </c>
      <c r="B75" s="8">
        <v>88</v>
      </c>
      <c r="C75" s="8">
        <v>91</v>
      </c>
      <c r="D75" s="8">
        <v>0</v>
      </c>
      <c r="E75" s="8">
        <v>0</v>
      </c>
      <c r="F75" s="8">
        <v>0</v>
      </c>
      <c r="G75" s="8">
        <v>0</v>
      </c>
      <c r="H75" s="8">
        <v>0</v>
      </c>
      <c r="I75" s="8">
        <v>0</v>
      </c>
      <c r="J75" s="8">
        <v>0</v>
      </c>
      <c r="K75" s="8">
        <v>0</v>
      </c>
    </row>
    <row r="76" spans="1:15" x14ac:dyDescent="0.2">
      <c r="A76" t="s">
        <v>14</v>
      </c>
      <c r="B76" s="8">
        <v>8</v>
      </c>
      <c r="C76" s="8">
        <v>21</v>
      </c>
      <c r="D76" s="8">
        <v>70</v>
      </c>
      <c r="E76" s="8">
        <v>63</v>
      </c>
      <c r="F76" s="8">
        <v>29</v>
      </c>
      <c r="G76" s="8">
        <v>3</v>
      </c>
      <c r="H76" s="8">
        <v>7</v>
      </c>
      <c r="I76" s="8">
        <v>6</v>
      </c>
      <c r="J76" s="8">
        <v>9</v>
      </c>
      <c r="K76" s="8">
        <v>3</v>
      </c>
    </row>
    <row r="77" spans="1:15" x14ac:dyDescent="0.2">
      <c r="A77" t="s">
        <v>8</v>
      </c>
      <c r="B77" s="8">
        <v>4</v>
      </c>
      <c r="C77" s="8">
        <v>13</v>
      </c>
      <c r="D77" s="8">
        <v>9</v>
      </c>
      <c r="E77" s="8">
        <v>21</v>
      </c>
      <c r="F77" s="8">
        <v>32</v>
      </c>
      <c r="G77" s="8">
        <v>126</v>
      </c>
      <c r="H77" s="8">
        <v>6</v>
      </c>
      <c r="I77" s="8">
        <v>130</v>
      </c>
      <c r="J77" s="8">
        <v>96</v>
      </c>
      <c r="K77" s="8">
        <v>71</v>
      </c>
    </row>
    <row r="78" spans="1:15" x14ac:dyDescent="0.2">
      <c r="A78" t="s">
        <v>9</v>
      </c>
      <c r="B78" s="8">
        <v>21</v>
      </c>
      <c r="C78" s="8">
        <v>89</v>
      </c>
      <c r="D78" s="8">
        <v>73</v>
      </c>
      <c r="E78" s="8">
        <v>81</v>
      </c>
      <c r="F78" s="8">
        <v>56</v>
      </c>
      <c r="G78" s="8">
        <v>30</v>
      </c>
      <c r="H78" s="8">
        <v>131</v>
      </c>
      <c r="I78" s="8">
        <v>47</v>
      </c>
      <c r="J78" s="8">
        <v>81</v>
      </c>
      <c r="K78" s="8">
        <v>73</v>
      </c>
    </row>
    <row r="79" spans="1:15" x14ac:dyDescent="0.2">
      <c r="A79" t="s">
        <v>10</v>
      </c>
      <c r="B79" s="8">
        <v>87</v>
      </c>
      <c r="C79" s="8">
        <v>54</v>
      </c>
      <c r="D79" s="8">
        <v>124</v>
      </c>
      <c r="E79" s="8">
        <v>117</v>
      </c>
      <c r="F79" s="8">
        <v>150</v>
      </c>
      <c r="G79" s="8">
        <v>140</v>
      </c>
      <c r="H79" s="8">
        <v>98</v>
      </c>
      <c r="I79" s="8">
        <v>120</v>
      </c>
      <c r="J79" s="8">
        <v>97</v>
      </c>
      <c r="K79" s="8">
        <v>106</v>
      </c>
    </row>
    <row r="80" spans="1:15" x14ac:dyDescent="0.2">
      <c r="A80" t="s">
        <v>11</v>
      </c>
      <c r="B80" s="8">
        <v>0</v>
      </c>
      <c r="C80" s="8">
        <v>2</v>
      </c>
      <c r="D80" s="8">
        <v>13</v>
      </c>
      <c r="E80" s="8">
        <v>4</v>
      </c>
      <c r="F80" s="8">
        <v>8</v>
      </c>
      <c r="G80" s="8">
        <v>28</v>
      </c>
      <c r="H80" s="8">
        <v>3</v>
      </c>
      <c r="I80" s="8">
        <v>6</v>
      </c>
      <c r="J80" s="8">
        <v>8</v>
      </c>
      <c r="K80" s="8">
        <v>10</v>
      </c>
    </row>
    <row r="81" spans="1:15" x14ac:dyDescent="0.2">
      <c r="A81" t="s">
        <v>155</v>
      </c>
      <c r="B81" s="8"/>
      <c r="C81" s="8"/>
      <c r="D81" s="8"/>
      <c r="E81" s="8">
        <v>1</v>
      </c>
      <c r="F81" s="8">
        <v>0</v>
      </c>
      <c r="G81" s="8">
        <v>0</v>
      </c>
      <c r="H81" s="8">
        <v>0</v>
      </c>
      <c r="I81" s="8">
        <v>0</v>
      </c>
      <c r="J81" s="8">
        <v>0</v>
      </c>
      <c r="K81" s="8">
        <v>0</v>
      </c>
    </row>
    <row r="82" spans="1:15" x14ac:dyDescent="0.2">
      <c r="A82" t="s">
        <v>13</v>
      </c>
      <c r="B82" s="8">
        <v>0</v>
      </c>
      <c r="C82" s="8">
        <v>0</v>
      </c>
      <c r="D82" s="8">
        <v>0</v>
      </c>
      <c r="E82" s="8">
        <v>0</v>
      </c>
      <c r="F82" s="8">
        <v>0</v>
      </c>
      <c r="G82" s="8">
        <v>0</v>
      </c>
      <c r="H82" s="8">
        <v>0</v>
      </c>
      <c r="I82" s="8">
        <v>0</v>
      </c>
      <c r="J82" s="8">
        <v>0</v>
      </c>
      <c r="K82" s="8">
        <v>0</v>
      </c>
    </row>
    <row r="83" spans="1:15" x14ac:dyDescent="0.2">
      <c r="A83" t="s">
        <v>12</v>
      </c>
      <c r="B83" s="8">
        <v>1</v>
      </c>
      <c r="C83" s="8">
        <v>4</v>
      </c>
      <c r="D83" s="8">
        <v>4</v>
      </c>
      <c r="E83" s="8">
        <v>7</v>
      </c>
      <c r="F83" s="8">
        <v>2</v>
      </c>
      <c r="G83" s="8">
        <v>1</v>
      </c>
      <c r="H83" s="8">
        <v>5</v>
      </c>
      <c r="I83" s="8">
        <v>7</v>
      </c>
      <c r="J83" s="8">
        <v>9</v>
      </c>
      <c r="K83" s="8">
        <v>8</v>
      </c>
    </row>
    <row r="84" spans="1:15" x14ac:dyDescent="0.2">
      <c r="A84" t="s">
        <v>127</v>
      </c>
      <c r="B84" s="8">
        <v>0</v>
      </c>
      <c r="C84" s="8">
        <v>0</v>
      </c>
      <c r="D84" s="8">
        <v>1</v>
      </c>
      <c r="E84" s="8">
        <v>0</v>
      </c>
      <c r="F84" s="8">
        <v>0</v>
      </c>
      <c r="G84" s="8">
        <v>0</v>
      </c>
      <c r="H84" s="8">
        <v>0</v>
      </c>
      <c r="I84" s="8">
        <v>0</v>
      </c>
      <c r="J84" s="8">
        <v>0</v>
      </c>
      <c r="K84" s="8">
        <v>4</v>
      </c>
      <c r="L84" s="12"/>
      <c r="N84" s="12"/>
      <c r="O84" s="12"/>
    </row>
    <row r="85" spans="1:15" x14ac:dyDescent="0.2">
      <c r="A85" s="128" t="s">
        <v>98</v>
      </c>
      <c r="K85" s="8">
        <v>8</v>
      </c>
    </row>
    <row r="87" spans="1:15" x14ac:dyDescent="0.2">
      <c r="A87" s="4" t="s">
        <v>248</v>
      </c>
      <c r="B87" s="37">
        <v>2007</v>
      </c>
      <c r="C87" s="37">
        <v>2008</v>
      </c>
      <c r="D87" s="37">
        <v>2009</v>
      </c>
      <c r="E87" s="37">
        <v>2010</v>
      </c>
      <c r="F87" s="37">
        <v>2011</v>
      </c>
      <c r="G87" s="37">
        <v>2012</v>
      </c>
      <c r="H87" s="109">
        <v>2013</v>
      </c>
      <c r="I87" s="37">
        <v>2014</v>
      </c>
      <c r="J87" s="134">
        <v>2015</v>
      </c>
    </row>
    <row r="88" spans="1:15" x14ac:dyDescent="0.2">
      <c r="A88" t="s">
        <v>5</v>
      </c>
      <c r="B88" s="8">
        <v>0</v>
      </c>
      <c r="C88" s="8">
        <v>22</v>
      </c>
      <c r="D88" s="8">
        <v>9</v>
      </c>
      <c r="E88" s="8">
        <v>1</v>
      </c>
      <c r="F88" s="8">
        <v>0</v>
      </c>
      <c r="G88" s="8">
        <v>0</v>
      </c>
      <c r="H88" s="91">
        <v>0</v>
      </c>
      <c r="I88" s="8">
        <v>0</v>
      </c>
      <c r="J88">
        <v>0</v>
      </c>
    </row>
    <row r="89" spans="1:15" x14ac:dyDescent="0.2">
      <c r="A89" t="s">
        <v>7</v>
      </c>
      <c r="B89" s="8">
        <v>139</v>
      </c>
      <c r="C89" s="8">
        <v>0</v>
      </c>
      <c r="D89" s="8">
        <v>8</v>
      </c>
      <c r="E89" s="8">
        <v>0</v>
      </c>
      <c r="F89" s="8">
        <v>0</v>
      </c>
      <c r="G89" s="8">
        <v>0</v>
      </c>
      <c r="H89" s="91">
        <v>0</v>
      </c>
      <c r="I89" s="8">
        <v>0</v>
      </c>
      <c r="J89">
        <v>0</v>
      </c>
    </row>
    <row r="90" spans="1:15" x14ac:dyDescent="0.2">
      <c r="A90" t="s">
        <v>6</v>
      </c>
      <c r="B90" s="8">
        <v>0</v>
      </c>
      <c r="C90" s="8">
        <v>0</v>
      </c>
      <c r="D90" s="8">
        <v>1</v>
      </c>
      <c r="E90" s="8">
        <v>0</v>
      </c>
      <c r="F90" s="8">
        <v>0</v>
      </c>
      <c r="G90" s="8">
        <v>0</v>
      </c>
      <c r="H90" s="91">
        <v>0</v>
      </c>
      <c r="I90" s="8">
        <v>0</v>
      </c>
      <c r="J90">
        <v>0</v>
      </c>
    </row>
    <row r="91" spans="1:15" x14ac:dyDescent="0.2">
      <c r="A91" t="s">
        <v>14</v>
      </c>
      <c r="B91" s="8">
        <v>34</v>
      </c>
      <c r="C91" s="8">
        <v>58</v>
      </c>
      <c r="D91" s="8">
        <v>31</v>
      </c>
      <c r="E91" s="8">
        <v>11</v>
      </c>
      <c r="F91" s="8">
        <v>1</v>
      </c>
      <c r="G91" s="8">
        <v>0</v>
      </c>
      <c r="H91" s="91">
        <v>2</v>
      </c>
      <c r="I91" s="8">
        <v>1</v>
      </c>
      <c r="J91">
        <v>0</v>
      </c>
    </row>
    <row r="92" spans="1:15" x14ac:dyDescent="0.2">
      <c r="A92" t="s">
        <v>8</v>
      </c>
      <c r="B92" s="8">
        <v>58</v>
      </c>
      <c r="C92" s="8">
        <v>25</v>
      </c>
      <c r="D92" s="8">
        <v>36</v>
      </c>
      <c r="E92" s="8">
        <v>59</v>
      </c>
      <c r="F92" s="8">
        <v>152</v>
      </c>
      <c r="G92" s="8">
        <v>4</v>
      </c>
      <c r="H92" s="91">
        <v>99</v>
      </c>
      <c r="I92" s="8">
        <v>131</v>
      </c>
      <c r="J92">
        <v>108</v>
      </c>
    </row>
    <row r="93" spans="1:15" x14ac:dyDescent="0.2">
      <c r="A93" t="s">
        <v>9</v>
      </c>
      <c r="B93" s="8">
        <v>22</v>
      </c>
      <c r="C93" s="8">
        <v>40</v>
      </c>
      <c r="D93" s="8">
        <v>29</v>
      </c>
      <c r="E93" s="8">
        <v>20</v>
      </c>
      <c r="F93" s="8">
        <v>4</v>
      </c>
      <c r="G93" s="8">
        <v>45</v>
      </c>
      <c r="H93" s="91">
        <v>22</v>
      </c>
      <c r="I93" s="8">
        <v>30</v>
      </c>
      <c r="J93">
        <v>38</v>
      </c>
    </row>
    <row r="94" spans="1:15" x14ac:dyDescent="0.2">
      <c r="A94" t="s">
        <v>10</v>
      </c>
      <c r="B94" s="8">
        <v>22</v>
      </c>
      <c r="C94" s="8">
        <v>147</v>
      </c>
      <c r="D94" s="8">
        <v>164</v>
      </c>
      <c r="E94" s="8">
        <v>196</v>
      </c>
      <c r="F94" s="8">
        <v>196</v>
      </c>
      <c r="G94" s="8">
        <v>195</v>
      </c>
      <c r="H94" s="91">
        <v>193</v>
      </c>
      <c r="I94" s="8">
        <v>173</v>
      </c>
      <c r="J94">
        <v>140</v>
      </c>
    </row>
    <row r="95" spans="1:15" x14ac:dyDescent="0.2">
      <c r="A95" t="s">
        <v>128</v>
      </c>
      <c r="B95" s="8">
        <v>0</v>
      </c>
      <c r="C95" s="8">
        <v>3</v>
      </c>
      <c r="D95" s="8">
        <v>2</v>
      </c>
      <c r="E95" s="8">
        <v>1</v>
      </c>
      <c r="F95" s="8">
        <v>6</v>
      </c>
      <c r="G95" s="8">
        <v>1</v>
      </c>
      <c r="H95" s="91">
        <v>1</v>
      </c>
      <c r="I95" s="8">
        <v>0</v>
      </c>
      <c r="J95">
        <v>3</v>
      </c>
    </row>
    <row r="96" spans="1:15" x14ac:dyDescent="0.2">
      <c r="A96" t="s">
        <v>13</v>
      </c>
      <c r="B96" s="8">
        <v>1</v>
      </c>
      <c r="C96" s="8">
        <v>1</v>
      </c>
      <c r="D96" s="8">
        <v>2</v>
      </c>
      <c r="E96" s="8">
        <v>2</v>
      </c>
      <c r="F96" s="8">
        <v>2</v>
      </c>
      <c r="G96" s="8">
        <v>2</v>
      </c>
      <c r="H96" s="91">
        <v>2</v>
      </c>
      <c r="I96" s="8">
        <v>2</v>
      </c>
      <c r="J96">
        <v>1</v>
      </c>
    </row>
    <row r="97" spans="1:10" x14ac:dyDescent="0.2">
      <c r="A97" t="s">
        <v>95</v>
      </c>
      <c r="B97" s="8">
        <v>0</v>
      </c>
      <c r="C97" s="8">
        <v>1</v>
      </c>
      <c r="D97" s="8">
        <v>2</v>
      </c>
      <c r="E97" s="8">
        <v>0</v>
      </c>
      <c r="F97" s="8">
        <v>0</v>
      </c>
      <c r="G97" s="8">
        <v>0</v>
      </c>
      <c r="H97" s="91">
        <v>0</v>
      </c>
      <c r="I97" s="8">
        <v>0</v>
      </c>
      <c r="J97">
        <v>0</v>
      </c>
    </row>
    <row r="98" spans="1:10" x14ac:dyDescent="0.2">
      <c r="A98" s="36" t="s">
        <v>127</v>
      </c>
      <c r="B98" s="8">
        <v>4</v>
      </c>
      <c r="C98" s="8">
        <v>1</v>
      </c>
      <c r="D98" s="8">
        <v>0</v>
      </c>
      <c r="E98" s="8">
        <v>0</v>
      </c>
      <c r="F98" s="8">
        <v>0</v>
      </c>
      <c r="G98" s="8">
        <v>0</v>
      </c>
      <c r="H98" s="91">
        <v>0</v>
      </c>
      <c r="I98" s="8">
        <v>0</v>
      </c>
      <c r="J98">
        <v>0</v>
      </c>
    </row>
    <row r="99" spans="1:10" x14ac:dyDescent="0.2">
      <c r="A99" t="s">
        <v>97</v>
      </c>
      <c r="B99" s="8">
        <v>70</v>
      </c>
      <c r="C99" s="8">
        <v>0</v>
      </c>
      <c r="D99" s="8">
        <v>0</v>
      </c>
      <c r="E99" s="8">
        <v>0</v>
      </c>
      <c r="F99" s="8">
        <v>0</v>
      </c>
      <c r="G99" s="8">
        <v>0</v>
      </c>
      <c r="H99" s="91">
        <v>0</v>
      </c>
      <c r="I99" s="8">
        <v>0</v>
      </c>
      <c r="J99">
        <v>0</v>
      </c>
    </row>
    <row r="100" spans="1:10" x14ac:dyDescent="0.2">
      <c r="A100" t="s">
        <v>129</v>
      </c>
      <c r="B100" s="8">
        <f t="shared" ref="B100:G100" si="0">B94+B96+B95+B99</f>
        <v>93</v>
      </c>
      <c r="C100" s="8">
        <f t="shared" si="0"/>
        <v>151</v>
      </c>
      <c r="D100" s="8">
        <f t="shared" si="0"/>
        <v>168</v>
      </c>
      <c r="E100" s="8">
        <f t="shared" si="0"/>
        <v>199</v>
      </c>
      <c r="F100" s="8">
        <f t="shared" si="0"/>
        <v>204</v>
      </c>
      <c r="G100" s="8">
        <f t="shared" si="0"/>
        <v>198</v>
      </c>
      <c r="H100" s="8">
        <f>H94+H96+H95+H99</f>
        <v>196</v>
      </c>
      <c r="I100" s="8">
        <v>175</v>
      </c>
      <c r="J100">
        <f>J94+J96+J95+J99</f>
        <v>144</v>
      </c>
    </row>
    <row r="101" spans="1:10" x14ac:dyDescent="0.2">
      <c r="A101" t="s">
        <v>98</v>
      </c>
      <c r="B101" s="8">
        <v>5</v>
      </c>
      <c r="C101" s="8">
        <v>0</v>
      </c>
      <c r="D101" s="8">
        <v>0</v>
      </c>
      <c r="E101" s="8">
        <v>0</v>
      </c>
      <c r="F101" s="8">
        <v>0</v>
      </c>
      <c r="G101" s="8">
        <v>0</v>
      </c>
      <c r="H101" s="91">
        <v>0</v>
      </c>
      <c r="I101" s="8">
        <v>0</v>
      </c>
      <c r="J101">
        <v>0</v>
      </c>
    </row>
    <row r="103" spans="1:10" x14ac:dyDescent="0.2">
      <c r="A103" s="4" t="s">
        <v>249</v>
      </c>
      <c r="B103" s="118">
        <v>2009</v>
      </c>
      <c r="C103" s="37">
        <v>2010</v>
      </c>
      <c r="D103" s="37">
        <v>2011</v>
      </c>
      <c r="E103" s="37">
        <v>2012</v>
      </c>
      <c r="F103" s="109">
        <v>2013</v>
      </c>
      <c r="G103" s="37">
        <v>2014</v>
      </c>
      <c r="H103" s="134">
        <v>2015</v>
      </c>
      <c r="I103" s="5">
        <v>2016</v>
      </c>
    </row>
    <row r="104" spans="1:10" x14ac:dyDescent="0.2">
      <c r="A104" t="s">
        <v>5</v>
      </c>
      <c r="B104" s="8">
        <v>0</v>
      </c>
      <c r="C104" s="8">
        <v>0</v>
      </c>
      <c r="D104" s="8">
        <v>1</v>
      </c>
      <c r="E104" s="8">
        <v>0</v>
      </c>
      <c r="F104" s="8">
        <v>0</v>
      </c>
      <c r="G104" s="8">
        <v>0</v>
      </c>
      <c r="H104" s="26">
        <v>0</v>
      </c>
      <c r="I104" s="27">
        <v>0</v>
      </c>
    </row>
    <row r="105" spans="1:10" x14ac:dyDescent="0.2">
      <c r="A105" t="s">
        <v>7</v>
      </c>
      <c r="B105" s="8">
        <v>88</v>
      </c>
      <c r="C105" s="8">
        <v>0</v>
      </c>
      <c r="D105" s="8">
        <v>0</v>
      </c>
      <c r="E105" s="8">
        <v>0</v>
      </c>
      <c r="F105" s="8">
        <v>0</v>
      </c>
      <c r="G105" s="8">
        <v>0</v>
      </c>
      <c r="H105" s="27">
        <v>0</v>
      </c>
      <c r="I105" s="27">
        <v>0</v>
      </c>
    </row>
    <row r="106" spans="1:10" x14ac:dyDescent="0.2">
      <c r="A106" t="s">
        <v>6</v>
      </c>
      <c r="B106" s="8">
        <v>3</v>
      </c>
      <c r="C106" s="8">
        <v>0</v>
      </c>
      <c r="D106" s="8">
        <v>0</v>
      </c>
      <c r="E106" s="8">
        <v>0</v>
      </c>
      <c r="F106" s="8">
        <v>0</v>
      </c>
      <c r="G106" s="8">
        <v>0</v>
      </c>
      <c r="H106" s="27">
        <v>0</v>
      </c>
      <c r="I106" s="27">
        <v>0</v>
      </c>
    </row>
    <row r="107" spans="1:10" x14ac:dyDescent="0.2">
      <c r="A107" t="s">
        <v>14</v>
      </c>
      <c r="B107" s="8">
        <v>52</v>
      </c>
      <c r="C107" s="8">
        <v>2</v>
      </c>
      <c r="D107" s="8">
        <v>0</v>
      </c>
      <c r="E107" s="8">
        <v>4</v>
      </c>
      <c r="F107" s="8">
        <v>10</v>
      </c>
      <c r="G107" s="8">
        <v>8</v>
      </c>
      <c r="H107" s="27">
        <v>0</v>
      </c>
      <c r="I107" s="27">
        <v>3</v>
      </c>
    </row>
    <row r="108" spans="1:10" x14ac:dyDescent="0.2">
      <c r="A108" t="s">
        <v>8</v>
      </c>
      <c r="B108" s="8">
        <v>21</v>
      </c>
      <c r="C108" s="8">
        <v>27</v>
      </c>
      <c r="D108" s="8">
        <v>110</v>
      </c>
      <c r="E108" s="8">
        <v>0</v>
      </c>
      <c r="F108" s="8">
        <v>97</v>
      </c>
      <c r="G108" s="8">
        <v>157</v>
      </c>
      <c r="H108" s="27">
        <v>108</v>
      </c>
      <c r="I108" s="27">
        <v>85</v>
      </c>
    </row>
    <row r="109" spans="1:10" x14ac:dyDescent="0.2">
      <c r="A109" t="s">
        <v>9</v>
      </c>
      <c r="B109" s="8">
        <v>24</v>
      </c>
      <c r="C109" s="8">
        <v>58</v>
      </c>
      <c r="D109" s="8">
        <v>15</v>
      </c>
      <c r="E109" s="8">
        <v>93</v>
      </c>
      <c r="F109" s="8">
        <v>45</v>
      </c>
      <c r="G109" s="8">
        <v>25</v>
      </c>
      <c r="H109" s="27">
        <v>35</v>
      </c>
      <c r="I109" s="27">
        <v>51</v>
      </c>
    </row>
    <row r="110" spans="1:10" x14ac:dyDescent="0.2">
      <c r="A110" t="s">
        <v>10</v>
      </c>
      <c r="B110" s="8">
        <v>134</v>
      </c>
      <c r="C110" s="8">
        <v>159</v>
      </c>
      <c r="D110" s="8">
        <v>158</v>
      </c>
      <c r="E110" s="8">
        <v>141</v>
      </c>
      <c r="F110" s="8">
        <v>142</v>
      </c>
      <c r="G110" s="8">
        <v>125</v>
      </c>
      <c r="H110" s="27">
        <v>144</v>
      </c>
      <c r="I110" s="27">
        <v>130</v>
      </c>
    </row>
    <row r="111" spans="1:10" x14ac:dyDescent="0.2">
      <c r="A111" t="s">
        <v>164</v>
      </c>
      <c r="B111" s="8">
        <v>1</v>
      </c>
      <c r="C111" s="8">
        <v>0</v>
      </c>
      <c r="D111" s="8">
        <v>2</v>
      </c>
      <c r="E111" s="8">
        <v>0</v>
      </c>
      <c r="F111" s="8">
        <v>0</v>
      </c>
      <c r="G111" s="8">
        <v>0</v>
      </c>
      <c r="H111" s="27">
        <v>0</v>
      </c>
      <c r="I111" s="27">
        <v>1</v>
      </c>
    </row>
    <row r="112" spans="1:10" x14ac:dyDescent="0.2">
      <c r="A112" t="s">
        <v>13</v>
      </c>
      <c r="B112" s="8">
        <v>0</v>
      </c>
      <c r="C112" s="8">
        <v>2</v>
      </c>
      <c r="D112" s="8">
        <v>0</v>
      </c>
      <c r="E112" s="8">
        <v>0</v>
      </c>
      <c r="F112" s="8">
        <v>0</v>
      </c>
      <c r="G112" s="8">
        <v>0</v>
      </c>
      <c r="H112" s="27">
        <v>1</v>
      </c>
      <c r="I112" s="27">
        <v>1</v>
      </c>
    </row>
    <row r="113" spans="1:14" x14ac:dyDescent="0.2">
      <c r="A113" t="s">
        <v>12</v>
      </c>
      <c r="B113" s="8">
        <v>1</v>
      </c>
      <c r="C113" s="8">
        <v>4</v>
      </c>
      <c r="D113" s="8">
        <v>7</v>
      </c>
      <c r="E113" s="8">
        <v>11</v>
      </c>
      <c r="F113" s="8">
        <v>5</v>
      </c>
      <c r="G113" s="8">
        <v>3</v>
      </c>
      <c r="H113" s="27">
        <v>5</v>
      </c>
      <c r="I113" s="27">
        <v>10</v>
      </c>
    </row>
    <row r="114" spans="1:14" x14ac:dyDescent="0.2">
      <c r="A114" t="s">
        <v>165</v>
      </c>
      <c r="B114" s="8">
        <v>2</v>
      </c>
      <c r="C114" s="8">
        <v>0</v>
      </c>
      <c r="D114" s="8">
        <v>1</v>
      </c>
      <c r="E114" s="8">
        <v>0</v>
      </c>
      <c r="F114" s="8">
        <v>0</v>
      </c>
      <c r="G114" s="8">
        <v>0</v>
      </c>
      <c r="H114" s="27">
        <v>0</v>
      </c>
      <c r="I114" s="27">
        <v>0</v>
      </c>
    </row>
    <row r="115" spans="1:14" x14ac:dyDescent="0.2">
      <c r="B115" s="8"/>
      <c r="C115" s="8"/>
      <c r="D115" s="8"/>
      <c r="E115" s="8"/>
    </row>
    <row r="116" spans="1:14" x14ac:dyDescent="0.2">
      <c r="A116" s="4" t="s">
        <v>250</v>
      </c>
      <c r="B116" s="118">
        <v>2010</v>
      </c>
      <c r="C116" s="117" t="s">
        <v>208</v>
      </c>
      <c r="D116" s="117" t="s">
        <v>227</v>
      </c>
      <c r="E116" s="117" t="s">
        <v>255</v>
      </c>
      <c r="F116" s="37" t="s">
        <v>261</v>
      </c>
    </row>
    <row r="117" spans="1:14" x14ac:dyDescent="0.2">
      <c r="A117" t="s">
        <v>5</v>
      </c>
      <c r="B117" s="8">
        <v>51</v>
      </c>
      <c r="C117" s="8">
        <v>2</v>
      </c>
      <c r="D117" s="8">
        <v>19</v>
      </c>
      <c r="E117" s="8">
        <v>2</v>
      </c>
      <c r="F117" s="8">
        <v>5</v>
      </c>
    </row>
    <row r="118" spans="1:14" x14ac:dyDescent="0.2">
      <c r="A118" t="s">
        <v>14</v>
      </c>
      <c r="B118" s="8">
        <v>29</v>
      </c>
      <c r="C118" s="8">
        <v>2</v>
      </c>
      <c r="D118" s="8">
        <v>3</v>
      </c>
      <c r="E118" s="8">
        <v>3</v>
      </c>
      <c r="F118" s="8">
        <v>4</v>
      </c>
    </row>
    <row r="119" spans="1:14" x14ac:dyDescent="0.2">
      <c r="A119" t="s">
        <v>8</v>
      </c>
      <c r="B119" s="8">
        <v>48</v>
      </c>
      <c r="C119" s="8">
        <v>144</v>
      </c>
      <c r="D119" s="8">
        <v>28</v>
      </c>
      <c r="E119" s="8">
        <v>129</v>
      </c>
      <c r="F119" s="8">
        <v>77</v>
      </c>
    </row>
    <row r="120" spans="1:14" x14ac:dyDescent="0.2">
      <c r="A120" t="s">
        <v>9</v>
      </c>
      <c r="B120" s="8">
        <v>127</v>
      </c>
      <c r="C120" s="8">
        <v>94</v>
      </c>
      <c r="D120" s="8">
        <v>192</v>
      </c>
      <c r="E120" s="8">
        <v>109</v>
      </c>
      <c r="F120" s="8">
        <v>159</v>
      </c>
    </row>
    <row r="121" spans="1:14" x14ac:dyDescent="0.2">
      <c r="A121" t="s">
        <v>10</v>
      </c>
      <c r="B121" s="8">
        <v>0</v>
      </c>
      <c r="C121" s="8">
        <v>0</v>
      </c>
      <c r="D121" s="8">
        <v>0</v>
      </c>
      <c r="E121" s="8">
        <v>0</v>
      </c>
      <c r="F121" s="8">
        <v>0</v>
      </c>
    </row>
    <row r="122" spans="1:14" x14ac:dyDescent="0.2">
      <c r="A122" t="s">
        <v>164</v>
      </c>
      <c r="B122" s="8">
        <v>0</v>
      </c>
      <c r="C122" s="8">
        <v>0</v>
      </c>
      <c r="D122" s="8">
        <v>0</v>
      </c>
      <c r="E122" s="8">
        <v>0</v>
      </c>
      <c r="F122" s="8">
        <v>0</v>
      </c>
    </row>
    <row r="123" spans="1:14" x14ac:dyDescent="0.2">
      <c r="A123" t="s">
        <v>13</v>
      </c>
      <c r="B123" s="8">
        <v>1</v>
      </c>
      <c r="C123" s="8">
        <v>1</v>
      </c>
      <c r="D123" s="8">
        <v>3</v>
      </c>
      <c r="E123" s="8">
        <v>2</v>
      </c>
      <c r="F123" s="8">
        <v>1</v>
      </c>
    </row>
    <row r="124" spans="1:14" x14ac:dyDescent="0.2">
      <c r="A124" t="s">
        <v>12</v>
      </c>
      <c r="B124" s="8">
        <v>2</v>
      </c>
      <c r="C124" s="8">
        <v>0</v>
      </c>
      <c r="D124" s="8">
        <v>0</v>
      </c>
      <c r="E124" s="8">
        <v>0</v>
      </c>
      <c r="F124" s="8">
        <v>0</v>
      </c>
    </row>
    <row r="125" spans="1:14" x14ac:dyDescent="0.2">
      <c r="A125" t="s">
        <v>127</v>
      </c>
      <c r="B125" s="8">
        <v>1</v>
      </c>
      <c r="C125" s="8">
        <v>4</v>
      </c>
      <c r="D125" s="8">
        <v>0</v>
      </c>
      <c r="E125" s="8">
        <v>0</v>
      </c>
      <c r="F125" s="8">
        <v>0</v>
      </c>
    </row>
    <row r="128" spans="1:14" x14ac:dyDescent="0.2">
      <c r="A128" s="126" t="s">
        <v>284</v>
      </c>
      <c r="B128" s="125">
        <v>2004</v>
      </c>
      <c r="C128" s="125">
        <v>2005</v>
      </c>
      <c r="D128" s="125">
        <v>2006</v>
      </c>
      <c r="E128" s="125">
        <v>2007</v>
      </c>
      <c r="F128" s="125">
        <v>2008</v>
      </c>
      <c r="G128" s="125">
        <v>2009</v>
      </c>
      <c r="H128" s="125">
        <v>2010</v>
      </c>
      <c r="I128" s="125">
        <v>2011</v>
      </c>
      <c r="J128" s="125">
        <v>2012</v>
      </c>
      <c r="K128" s="125">
        <v>2013</v>
      </c>
      <c r="L128" s="125">
        <v>2014</v>
      </c>
      <c r="M128" s="125">
        <v>2015</v>
      </c>
      <c r="N128" s="125">
        <v>2016</v>
      </c>
    </row>
    <row r="129" spans="1:14" x14ac:dyDescent="0.2">
      <c r="A129" t="s">
        <v>14</v>
      </c>
      <c r="B129" s="123">
        <v>8381</v>
      </c>
      <c r="C129" s="121">
        <v>461</v>
      </c>
      <c r="D129" s="121">
        <v>119</v>
      </c>
      <c r="E129" s="121">
        <v>165</v>
      </c>
      <c r="F129" s="121">
        <v>726</v>
      </c>
      <c r="G129" s="121">
        <v>301</v>
      </c>
      <c r="H129" s="121">
        <v>244</v>
      </c>
      <c r="I129" s="121">
        <v>174</v>
      </c>
      <c r="J129" s="121">
        <v>122</v>
      </c>
      <c r="K129" s="121">
        <v>275</v>
      </c>
      <c r="L129" s="138">
        <v>722</v>
      </c>
      <c r="M129" s="138">
        <v>1197</v>
      </c>
      <c r="N129" s="138">
        <v>144</v>
      </c>
    </row>
    <row r="130" spans="1:14" x14ac:dyDescent="0.2">
      <c r="A130" s="122" t="s">
        <v>285</v>
      </c>
      <c r="B130" s="123">
        <v>12519</v>
      </c>
      <c r="C130" s="123">
        <v>13338</v>
      </c>
      <c r="D130" s="123">
        <v>8161</v>
      </c>
      <c r="E130" s="123">
        <v>16758</v>
      </c>
      <c r="F130" s="121">
        <v>90</v>
      </c>
      <c r="G130" s="121">
        <v>36</v>
      </c>
      <c r="H130" s="121">
        <v>205</v>
      </c>
      <c r="I130" s="123">
        <v>1161</v>
      </c>
      <c r="J130" s="123">
        <v>33675</v>
      </c>
      <c r="K130" s="121">
        <v>0</v>
      </c>
      <c r="L130" s="138">
        <v>7</v>
      </c>
      <c r="M130" s="138">
        <v>56</v>
      </c>
      <c r="N130" s="138">
        <v>82</v>
      </c>
    </row>
    <row r="131" spans="1:14" x14ac:dyDescent="0.2">
      <c r="A131" s="122" t="s">
        <v>268</v>
      </c>
      <c r="B131" s="123">
        <v>2666</v>
      </c>
      <c r="C131" s="123">
        <v>4087</v>
      </c>
      <c r="D131" s="123">
        <v>1204</v>
      </c>
      <c r="E131" s="123">
        <v>5464</v>
      </c>
      <c r="F131" s="121">
        <v>51</v>
      </c>
      <c r="G131" s="121">
        <v>4</v>
      </c>
      <c r="H131" s="123">
        <v>2653</v>
      </c>
      <c r="I131" s="123">
        <v>3591</v>
      </c>
      <c r="J131" s="123">
        <v>15512</v>
      </c>
      <c r="K131" s="121">
        <v>1</v>
      </c>
      <c r="L131" s="138">
        <v>6191</v>
      </c>
      <c r="M131" s="138">
        <v>10376</v>
      </c>
      <c r="N131" s="138">
        <v>11192</v>
      </c>
    </row>
    <row r="132" spans="1:14" x14ac:dyDescent="0.2">
      <c r="A132" s="122" t="s">
        <v>269</v>
      </c>
      <c r="B132" s="123">
        <v>8553</v>
      </c>
      <c r="C132" s="121" t="s">
        <v>270</v>
      </c>
      <c r="D132" s="121" t="s">
        <v>271</v>
      </c>
      <c r="E132" s="121" t="s">
        <v>272</v>
      </c>
      <c r="F132" s="121" t="s">
        <v>273</v>
      </c>
      <c r="G132" s="121" t="s">
        <v>274</v>
      </c>
      <c r="H132" s="121" t="s">
        <v>275</v>
      </c>
      <c r="I132" s="121" t="s">
        <v>276</v>
      </c>
      <c r="J132" s="121" t="s">
        <v>277</v>
      </c>
      <c r="K132" s="121" t="s">
        <v>278</v>
      </c>
    </row>
    <row r="133" spans="1:14" x14ac:dyDescent="0.2">
      <c r="A133" s="122" t="s">
        <v>279</v>
      </c>
      <c r="B133" s="121"/>
      <c r="C133" s="123">
        <v>6452</v>
      </c>
      <c r="D133" s="123">
        <v>9332</v>
      </c>
      <c r="E133" s="123">
        <v>8943</v>
      </c>
      <c r="F133" s="123">
        <v>13253</v>
      </c>
      <c r="G133" s="123">
        <v>14132</v>
      </c>
      <c r="H133" s="123">
        <v>26370</v>
      </c>
      <c r="I133" s="123">
        <v>26609</v>
      </c>
      <c r="J133" s="123">
        <v>65541</v>
      </c>
      <c r="K133" s="123">
        <v>60762</v>
      </c>
      <c r="L133" s="138">
        <v>32796</v>
      </c>
      <c r="M133" s="138">
        <v>20289</v>
      </c>
      <c r="N133" s="138">
        <v>9917</v>
      </c>
    </row>
    <row r="134" spans="1:14" x14ac:dyDescent="0.2">
      <c r="A134" s="122" t="s">
        <v>280</v>
      </c>
      <c r="B134" s="121"/>
      <c r="C134" s="123">
        <v>18349</v>
      </c>
      <c r="D134" s="123">
        <v>5151</v>
      </c>
      <c r="E134" s="123">
        <v>6027</v>
      </c>
      <c r="F134" s="123">
        <v>12633</v>
      </c>
      <c r="G134" s="123">
        <v>3464</v>
      </c>
      <c r="H134" s="123">
        <v>3484</v>
      </c>
      <c r="I134" s="121">
        <v>851</v>
      </c>
      <c r="J134" s="123">
        <v>10145</v>
      </c>
      <c r="K134" s="123">
        <v>15743</v>
      </c>
      <c r="L134" s="138">
        <v>13211</v>
      </c>
      <c r="M134" s="138">
        <v>11930</v>
      </c>
      <c r="N134" s="138">
        <v>2652</v>
      </c>
    </row>
    <row r="135" spans="1:14" x14ac:dyDescent="0.2">
      <c r="A135" t="s">
        <v>13</v>
      </c>
      <c r="B135" s="121"/>
      <c r="C135" s="121">
        <v>31</v>
      </c>
      <c r="D135" s="121">
        <v>47</v>
      </c>
      <c r="E135" s="121">
        <v>41</v>
      </c>
      <c r="F135" s="121">
        <v>36</v>
      </c>
      <c r="G135" s="121">
        <v>24</v>
      </c>
      <c r="H135" s="121">
        <v>34</v>
      </c>
      <c r="I135" s="121">
        <v>2</v>
      </c>
      <c r="J135" s="121">
        <v>3</v>
      </c>
      <c r="K135" s="121">
        <v>20</v>
      </c>
      <c r="L135" s="138">
        <v>13</v>
      </c>
      <c r="M135" s="138">
        <v>3</v>
      </c>
      <c r="N135" s="138">
        <v>5</v>
      </c>
    </row>
    <row r="136" spans="1:14" ht="25.5" x14ac:dyDescent="0.2">
      <c r="A136" s="122" t="s">
        <v>281</v>
      </c>
      <c r="B136" s="121"/>
      <c r="C136" s="121"/>
      <c r="D136" s="121">
        <v>137</v>
      </c>
      <c r="E136" s="123">
        <v>33616</v>
      </c>
      <c r="F136" s="123">
        <v>30628</v>
      </c>
      <c r="G136" s="121">
        <v>25</v>
      </c>
      <c r="H136" s="123">
        <v>43192</v>
      </c>
      <c r="I136" s="121" t="s">
        <v>282</v>
      </c>
      <c r="J136" s="123">
        <v>6320</v>
      </c>
      <c r="K136" s="121">
        <v>288</v>
      </c>
      <c r="L136" s="138">
        <v>15398</v>
      </c>
      <c r="M136" s="138">
        <v>88990</v>
      </c>
    </row>
    <row r="137" spans="1:14" x14ac:dyDescent="0.2">
      <c r="A137" s="122" t="s">
        <v>283</v>
      </c>
      <c r="B137" s="121"/>
      <c r="C137" s="121"/>
      <c r="D137" s="121"/>
      <c r="E137" s="124">
        <v>0.41699999999999998</v>
      </c>
      <c r="F137" s="124">
        <v>0.156</v>
      </c>
      <c r="G137" s="121"/>
      <c r="H137" s="124">
        <v>0.24299999999999999</v>
      </c>
      <c r="I137" s="124">
        <v>0.498</v>
      </c>
      <c r="J137" s="121"/>
      <c r="K137" s="121"/>
      <c r="L137" s="138">
        <v>30</v>
      </c>
      <c r="M137" s="138">
        <v>41.1</v>
      </c>
      <c r="N137" s="138">
        <v>43.5</v>
      </c>
    </row>
    <row r="140" spans="1:14" x14ac:dyDescent="0.2">
      <c r="A140" s="16" t="s">
        <v>10</v>
      </c>
      <c r="B140" s="125">
        <v>2005</v>
      </c>
      <c r="C140" s="125">
        <v>2006</v>
      </c>
      <c r="D140" s="125">
        <v>2007</v>
      </c>
      <c r="E140" s="125">
        <v>2008</v>
      </c>
      <c r="F140" s="125">
        <v>2009</v>
      </c>
      <c r="G140" s="125">
        <v>2010</v>
      </c>
      <c r="H140" s="125">
        <v>2011</v>
      </c>
      <c r="I140" s="125">
        <v>2012</v>
      </c>
      <c r="J140" s="125">
        <v>2013</v>
      </c>
      <c r="K140" s="125">
        <v>2014</v>
      </c>
      <c r="L140" s="125">
        <v>2015</v>
      </c>
      <c r="M140" s="125">
        <v>2016</v>
      </c>
      <c r="N140" s="138">
        <v>2017</v>
      </c>
    </row>
    <row r="141" spans="1:14" x14ac:dyDescent="0.2">
      <c r="A141" t="s">
        <v>0</v>
      </c>
      <c r="C141">
        <v>56</v>
      </c>
      <c r="D141">
        <v>31</v>
      </c>
      <c r="E141">
        <v>72</v>
      </c>
      <c r="F141">
        <v>101</v>
      </c>
      <c r="G141">
        <v>74</v>
      </c>
      <c r="H141">
        <v>146</v>
      </c>
      <c r="I141">
        <v>123</v>
      </c>
      <c r="J141">
        <v>129</v>
      </c>
      <c r="K141">
        <v>138</v>
      </c>
      <c r="L141">
        <v>161</v>
      </c>
      <c r="M141">
        <v>120</v>
      </c>
      <c r="N141">
        <v>129</v>
      </c>
    </row>
    <row r="142" spans="1:14" x14ac:dyDescent="0.2">
      <c r="A142" t="s">
        <v>24</v>
      </c>
      <c r="C142">
        <v>22</v>
      </c>
      <c r="D142">
        <v>27</v>
      </c>
      <c r="E142">
        <v>28</v>
      </c>
      <c r="F142">
        <v>33</v>
      </c>
      <c r="G142">
        <v>45</v>
      </c>
      <c r="H142">
        <v>61</v>
      </c>
      <c r="I142">
        <v>51</v>
      </c>
      <c r="J142">
        <v>46</v>
      </c>
      <c r="K142">
        <v>32</v>
      </c>
      <c r="L142">
        <v>48</v>
      </c>
      <c r="M142">
        <v>69</v>
      </c>
      <c r="N142">
        <v>46</v>
      </c>
    </row>
    <row r="143" spans="1:14" x14ac:dyDescent="0.2">
      <c r="A143" t="s">
        <v>59</v>
      </c>
      <c r="C143">
        <v>28</v>
      </c>
      <c r="D143">
        <v>14</v>
      </c>
      <c r="E143">
        <v>40</v>
      </c>
      <c r="F143">
        <v>41</v>
      </c>
      <c r="G143">
        <v>51</v>
      </c>
      <c r="H143">
        <v>35</v>
      </c>
      <c r="I143">
        <v>30</v>
      </c>
      <c r="J143">
        <v>40</v>
      </c>
      <c r="K143">
        <v>47</v>
      </c>
      <c r="L143">
        <v>47</v>
      </c>
      <c r="M143" s="25">
        <v>53</v>
      </c>
      <c r="N143">
        <v>44</v>
      </c>
    </row>
    <row r="144" spans="1:14" x14ac:dyDescent="0.2">
      <c r="A144" t="s">
        <v>61</v>
      </c>
      <c r="C144">
        <v>69</v>
      </c>
      <c r="D144">
        <v>54</v>
      </c>
      <c r="E144">
        <v>123</v>
      </c>
      <c r="F144">
        <v>114</v>
      </c>
      <c r="G144">
        <v>150</v>
      </c>
      <c r="H144">
        <v>140</v>
      </c>
      <c r="I144">
        <v>98</v>
      </c>
      <c r="J144">
        <v>120</v>
      </c>
      <c r="K144">
        <v>97</v>
      </c>
      <c r="L144">
        <v>106</v>
      </c>
      <c r="M144">
        <v>65</v>
      </c>
      <c r="N144" s="25">
        <v>37</v>
      </c>
    </row>
    <row r="145" spans="1:14" x14ac:dyDescent="0.2">
      <c r="A145" t="s">
        <v>92</v>
      </c>
      <c r="D145">
        <v>22</v>
      </c>
      <c r="E145">
        <v>147</v>
      </c>
      <c r="F145">
        <v>164</v>
      </c>
      <c r="G145">
        <v>196</v>
      </c>
      <c r="H145">
        <v>196</v>
      </c>
      <c r="I145">
        <v>195</v>
      </c>
      <c r="J145">
        <v>193</v>
      </c>
      <c r="K145">
        <v>173</v>
      </c>
      <c r="L145">
        <v>140</v>
      </c>
      <c r="M145">
        <v>123</v>
      </c>
      <c r="N145" s="25">
        <v>108</v>
      </c>
    </row>
    <row r="146" spans="1:14" x14ac:dyDescent="0.2">
      <c r="A146" t="s">
        <v>166</v>
      </c>
      <c r="F146" s="8">
        <v>134</v>
      </c>
      <c r="G146" s="8">
        <v>159</v>
      </c>
      <c r="H146" s="8">
        <v>158</v>
      </c>
      <c r="I146" s="8">
        <v>141</v>
      </c>
      <c r="J146" s="8">
        <v>142</v>
      </c>
      <c r="K146" s="8">
        <v>125</v>
      </c>
      <c r="L146" s="27">
        <v>144</v>
      </c>
      <c r="M146" s="27">
        <v>130</v>
      </c>
    </row>
    <row r="147" spans="1:14" x14ac:dyDescent="0.2">
      <c r="A147" t="s">
        <v>307</v>
      </c>
      <c r="B147" s="123">
        <v>6452</v>
      </c>
      <c r="C147" s="123">
        <v>9332</v>
      </c>
      <c r="D147" s="123">
        <v>8943</v>
      </c>
      <c r="E147" s="123">
        <v>13253</v>
      </c>
      <c r="F147" s="123">
        <v>14132</v>
      </c>
      <c r="G147" s="123">
        <v>26370</v>
      </c>
      <c r="H147" s="123">
        <v>26609</v>
      </c>
      <c r="I147" s="123">
        <v>65541</v>
      </c>
      <c r="J147" s="123">
        <v>60762</v>
      </c>
      <c r="K147" s="138">
        <v>32796</v>
      </c>
      <c r="L147" s="138">
        <v>20289</v>
      </c>
      <c r="M147" s="138">
        <v>9917</v>
      </c>
      <c r="N147" s="138">
        <v>8395</v>
      </c>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25"/>
  <sheetViews>
    <sheetView topLeftCell="A94" workbookViewId="0">
      <selection activeCell="K33" sqref="K33"/>
    </sheetView>
  </sheetViews>
  <sheetFormatPr defaultRowHeight="12.75" x14ac:dyDescent="0.2"/>
  <cols>
    <col min="1" max="1" width="29.85546875" customWidth="1"/>
    <col min="2" max="2" width="17" bestFit="1" customWidth="1"/>
    <col min="3" max="7" width="5" bestFit="1" customWidth="1"/>
    <col min="8" max="8" width="5" customWidth="1"/>
    <col min="9" max="9" width="11.7109375" bestFit="1" customWidth="1"/>
  </cols>
  <sheetData>
    <row r="3" spans="1:9" x14ac:dyDescent="0.2">
      <c r="A3" s="103" t="s">
        <v>243</v>
      </c>
      <c r="B3" s="103" t="s">
        <v>242</v>
      </c>
    </row>
    <row r="4" spans="1:9" x14ac:dyDescent="0.2">
      <c r="A4" s="103" t="s">
        <v>240</v>
      </c>
      <c r="B4">
        <v>2006</v>
      </c>
      <c r="C4">
        <v>2007</v>
      </c>
      <c r="D4">
        <v>2008</v>
      </c>
      <c r="E4">
        <v>2009</v>
      </c>
      <c r="F4">
        <v>2010</v>
      </c>
      <c r="G4">
        <v>2011</v>
      </c>
      <c r="H4">
        <v>2012</v>
      </c>
      <c r="I4" t="s">
        <v>241</v>
      </c>
    </row>
    <row r="5" spans="1:9" x14ac:dyDescent="0.2">
      <c r="A5" s="39" t="s">
        <v>13</v>
      </c>
      <c r="B5" s="102">
        <v>5</v>
      </c>
      <c r="C5" s="102">
        <v>3</v>
      </c>
      <c r="D5" s="102">
        <v>130</v>
      </c>
      <c r="E5" s="102">
        <v>129</v>
      </c>
      <c r="F5" s="102">
        <v>149</v>
      </c>
      <c r="G5" s="102">
        <v>139</v>
      </c>
      <c r="H5" s="102">
        <v>122</v>
      </c>
      <c r="I5" s="102">
        <v>677</v>
      </c>
    </row>
    <row r="6" spans="1:9" x14ac:dyDescent="0.2">
      <c r="A6" s="104">
        <v>1</v>
      </c>
      <c r="B6" s="102"/>
      <c r="C6" s="102">
        <v>1</v>
      </c>
      <c r="D6" s="102">
        <v>1</v>
      </c>
      <c r="E6" s="102">
        <v>1</v>
      </c>
      <c r="F6" s="102">
        <v>1</v>
      </c>
      <c r="G6" s="102">
        <v>1</v>
      </c>
      <c r="H6" s="102">
        <v>1</v>
      </c>
      <c r="I6" s="102">
        <v>6</v>
      </c>
    </row>
    <row r="7" spans="1:9" x14ac:dyDescent="0.2">
      <c r="A7" s="104">
        <v>7</v>
      </c>
      <c r="B7" s="102"/>
      <c r="C7" s="102"/>
      <c r="D7" s="102">
        <v>121</v>
      </c>
      <c r="E7" s="102">
        <v>125</v>
      </c>
      <c r="F7" s="102">
        <v>138</v>
      </c>
      <c r="G7" s="102">
        <v>133</v>
      </c>
      <c r="H7" s="102">
        <v>115</v>
      </c>
      <c r="I7" s="102">
        <v>632</v>
      </c>
    </row>
    <row r="8" spans="1:9" x14ac:dyDescent="0.2">
      <c r="A8" s="104">
        <v>8</v>
      </c>
      <c r="B8" s="102">
        <v>4</v>
      </c>
      <c r="C8" s="102"/>
      <c r="D8" s="102">
        <v>5</v>
      </c>
      <c r="E8" s="102"/>
      <c r="F8" s="102">
        <v>3</v>
      </c>
      <c r="G8" s="102"/>
      <c r="H8" s="102">
        <v>1</v>
      </c>
      <c r="I8" s="102">
        <v>13</v>
      </c>
    </row>
    <row r="9" spans="1:9" x14ac:dyDescent="0.2">
      <c r="A9" s="104">
        <v>10</v>
      </c>
      <c r="B9" s="102"/>
      <c r="C9" s="102">
        <v>1</v>
      </c>
      <c r="D9" s="102">
        <v>2</v>
      </c>
      <c r="E9" s="102">
        <v>1</v>
      </c>
      <c r="F9" s="102">
        <v>2</v>
      </c>
      <c r="G9" s="102">
        <v>2</v>
      </c>
      <c r="H9" s="102">
        <v>0</v>
      </c>
      <c r="I9" s="102">
        <v>8</v>
      </c>
    </row>
    <row r="10" spans="1:9" x14ac:dyDescent="0.2">
      <c r="A10" s="104">
        <v>14</v>
      </c>
      <c r="B10" s="102">
        <v>1</v>
      </c>
      <c r="C10" s="102">
        <v>0</v>
      </c>
      <c r="D10" s="102">
        <v>0</v>
      </c>
      <c r="E10" s="102">
        <v>0</v>
      </c>
      <c r="F10" s="102">
        <v>0</v>
      </c>
      <c r="G10" s="102">
        <v>0</v>
      </c>
      <c r="H10" s="102">
        <v>0</v>
      </c>
      <c r="I10" s="102">
        <v>1</v>
      </c>
    </row>
    <row r="11" spans="1:9" x14ac:dyDescent="0.2">
      <c r="A11" s="104">
        <v>15</v>
      </c>
      <c r="B11" s="102">
        <v>0</v>
      </c>
      <c r="C11" s="102">
        <v>0</v>
      </c>
      <c r="D11" s="102">
        <v>0</v>
      </c>
      <c r="E11" s="102">
        <v>0</v>
      </c>
      <c r="F11" s="102">
        <v>0</v>
      </c>
      <c r="G11" s="102">
        <v>0</v>
      </c>
      <c r="H11" s="102">
        <v>0</v>
      </c>
      <c r="I11" s="102">
        <v>0</v>
      </c>
    </row>
    <row r="12" spans="1:9" x14ac:dyDescent="0.2">
      <c r="A12" s="104">
        <v>16</v>
      </c>
      <c r="B12" s="102"/>
      <c r="C12" s="102">
        <v>1</v>
      </c>
      <c r="D12" s="102">
        <v>1</v>
      </c>
      <c r="E12" s="102">
        <v>2</v>
      </c>
      <c r="F12" s="102">
        <v>2</v>
      </c>
      <c r="G12" s="102">
        <v>2</v>
      </c>
      <c r="H12" s="102">
        <v>2</v>
      </c>
      <c r="I12" s="102">
        <v>10</v>
      </c>
    </row>
    <row r="13" spans="1:9" x14ac:dyDescent="0.2">
      <c r="A13" s="104">
        <v>17</v>
      </c>
      <c r="B13" s="102"/>
      <c r="C13" s="102"/>
      <c r="D13" s="102"/>
      <c r="E13" s="102">
        <v>0</v>
      </c>
      <c r="F13" s="102">
        <v>2</v>
      </c>
      <c r="G13" s="102">
        <v>0</v>
      </c>
      <c r="H13" s="102">
        <v>0</v>
      </c>
      <c r="I13" s="102">
        <v>2</v>
      </c>
    </row>
    <row r="14" spans="1:9" x14ac:dyDescent="0.2">
      <c r="A14" s="104" t="s">
        <v>251</v>
      </c>
      <c r="B14" s="102"/>
      <c r="C14" s="102"/>
      <c r="D14" s="102"/>
      <c r="E14" s="102"/>
      <c r="F14" s="102">
        <v>1</v>
      </c>
      <c r="G14" s="102">
        <v>1</v>
      </c>
      <c r="H14" s="102">
        <v>3</v>
      </c>
      <c r="I14" s="102">
        <v>5</v>
      </c>
    </row>
    <row r="15" spans="1:9" x14ac:dyDescent="0.2">
      <c r="A15" s="39" t="s">
        <v>9</v>
      </c>
      <c r="B15" s="102">
        <v>239</v>
      </c>
      <c r="C15" s="102">
        <v>349</v>
      </c>
      <c r="D15" s="102">
        <v>776</v>
      </c>
      <c r="E15" s="102">
        <v>748</v>
      </c>
      <c r="F15" s="102">
        <v>1067</v>
      </c>
      <c r="G15" s="102">
        <v>422</v>
      </c>
      <c r="H15" s="102">
        <v>1687</v>
      </c>
      <c r="I15" s="102">
        <v>5288</v>
      </c>
    </row>
    <row r="16" spans="1:9" x14ac:dyDescent="0.2">
      <c r="A16" s="104">
        <v>1</v>
      </c>
      <c r="B16" s="102"/>
      <c r="C16" s="102">
        <v>82</v>
      </c>
      <c r="D16" s="102">
        <v>217</v>
      </c>
      <c r="E16" s="102">
        <v>109</v>
      </c>
      <c r="F16" s="102">
        <v>279</v>
      </c>
      <c r="G16" s="102">
        <v>35</v>
      </c>
      <c r="H16" s="102">
        <v>260</v>
      </c>
      <c r="I16" s="102">
        <v>982</v>
      </c>
    </row>
    <row r="17" spans="1:9" x14ac:dyDescent="0.2">
      <c r="A17" s="104">
        <v>7</v>
      </c>
      <c r="B17" s="102"/>
      <c r="C17" s="102"/>
      <c r="D17" s="102">
        <v>47</v>
      </c>
      <c r="E17" s="102">
        <v>75</v>
      </c>
      <c r="F17" s="102">
        <v>42</v>
      </c>
      <c r="G17" s="102">
        <v>10</v>
      </c>
      <c r="H17" s="102">
        <v>79</v>
      </c>
      <c r="I17" s="102">
        <v>253</v>
      </c>
    </row>
    <row r="18" spans="1:9" x14ac:dyDescent="0.2">
      <c r="A18" s="104">
        <v>8</v>
      </c>
      <c r="B18" s="102">
        <v>191</v>
      </c>
      <c r="C18" s="102"/>
      <c r="D18" s="102">
        <v>93</v>
      </c>
      <c r="E18" s="102"/>
      <c r="F18" s="102">
        <v>103</v>
      </c>
      <c r="G18" s="102"/>
      <c r="H18" s="102">
        <v>217</v>
      </c>
      <c r="I18" s="102">
        <v>604</v>
      </c>
    </row>
    <row r="19" spans="1:9" x14ac:dyDescent="0.2">
      <c r="A19" s="104">
        <v>10</v>
      </c>
      <c r="B19" s="102"/>
      <c r="C19" s="102">
        <v>88</v>
      </c>
      <c r="D19" s="102">
        <v>86</v>
      </c>
      <c r="E19" s="102">
        <v>134</v>
      </c>
      <c r="F19" s="102">
        <v>123</v>
      </c>
      <c r="G19" s="102">
        <v>32</v>
      </c>
      <c r="H19" s="102">
        <v>236</v>
      </c>
      <c r="I19" s="102">
        <v>699</v>
      </c>
    </row>
    <row r="20" spans="1:9" x14ac:dyDescent="0.2">
      <c r="A20" s="104">
        <v>13</v>
      </c>
      <c r="B20" s="102"/>
      <c r="C20" s="102"/>
      <c r="D20" s="102">
        <v>114</v>
      </c>
      <c r="E20" s="102">
        <v>220</v>
      </c>
      <c r="F20" s="102">
        <v>169</v>
      </c>
      <c r="G20" s="102">
        <v>165</v>
      </c>
      <c r="H20" s="102">
        <v>242</v>
      </c>
      <c r="I20" s="102">
        <v>910</v>
      </c>
    </row>
    <row r="21" spans="1:9" x14ac:dyDescent="0.2">
      <c r="A21" s="104">
        <v>14</v>
      </c>
      <c r="B21" s="102">
        <v>27</v>
      </c>
      <c r="C21" s="102">
        <v>68</v>
      </c>
      <c r="D21" s="102">
        <v>106</v>
      </c>
      <c r="E21" s="102">
        <v>76</v>
      </c>
      <c r="F21" s="102">
        <v>90</v>
      </c>
      <c r="G21" s="102">
        <v>37</v>
      </c>
      <c r="H21" s="102">
        <v>192</v>
      </c>
      <c r="I21" s="102">
        <v>596</v>
      </c>
    </row>
    <row r="22" spans="1:9" x14ac:dyDescent="0.2">
      <c r="A22" s="104">
        <v>15</v>
      </c>
      <c r="B22" s="102">
        <v>21</v>
      </c>
      <c r="C22" s="102">
        <v>89</v>
      </c>
      <c r="D22" s="102">
        <v>73</v>
      </c>
      <c r="E22" s="102">
        <v>81</v>
      </c>
      <c r="F22" s="102">
        <v>56</v>
      </c>
      <c r="G22" s="102">
        <v>30</v>
      </c>
      <c r="H22" s="102">
        <v>131</v>
      </c>
      <c r="I22" s="102">
        <v>481</v>
      </c>
    </row>
    <row r="23" spans="1:9" x14ac:dyDescent="0.2">
      <c r="A23" s="104">
        <v>16</v>
      </c>
      <c r="B23" s="102"/>
      <c r="C23" s="102">
        <v>22</v>
      </c>
      <c r="D23" s="102">
        <v>40</v>
      </c>
      <c r="E23" s="102">
        <v>29</v>
      </c>
      <c r="F23" s="102">
        <v>20</v>
      </c>
      <c r="G23" s="102">
        <v>4</v>
      </c>
      <c r="H23" s="102">
        <v>45</v>
      </c>
      <c r="I23" s="102">
        <v>160</v>
      </c>
    </row>
    <row r="24" spans="1:9" x14ac:dyDescent="0.2">
      <c r="A24" s="104">
        <v>17</v>
      </c>
      <c r="B24" s="102"/>
      <c r="C24" s="102"/>
      <c r="D24" s="102"/>
      <c r="E24" s="102">
        <v>24</v>
      </c>
      <c r="F24" s="102">
        <v>58</v>
      </c>
      <c r="G24" s="102">
        <v>15</v>
      </c>
      <c r="H24" s="102">
        <v>93</v>
      </c>
      <c r="I24" s="102">
        <v>190</v>
      </c>
    </row>
    <row r="25" spans="1:9" x14ac:dyDescent="0.2">
      <c r="A25" s="104" t="s">
        <v>251</v>
      </c>
      <c r="B25" s="102"/>
      <c r="C25" s="102"/>
      <c r="D25" s="102"/>
      <c r="E25" s="102"/>
      <c r="F25" s="102">
        <v>127</v>
      </c>
      <c r="G25" s="102">
        <v>94</v>
      </c>
      <c r="H25" s="102">
        <v>192</v>
      </c>
      <c r="I25" s="102">
        <v>413</v>
      </c>
    </row>
    <row r="26" spans="1:9" x14ac:dyDescent="0.2">
      <c r="A26" s="39" t="s">
        <v>127</v>
      </c>
      <c r="B26" s="102">
        <v>0</v>
      </c>
      <c r="C26" s="102">
        <v>4</v>
      </c>
      <c r="D26" s="102">
        <v>2</v>
      </c>
      <c r="E26" s="102">
        <v>0</v>
      </c>
      <c r="F26" s="102">
        <v>1</v>
      </c>
      <c r="G26" s="102">
        <v>4</v>
      </c>
      <c r="H26" s="102">
        <v>0</v>
      </c>
      <c r="I26" s="102">
        <v>11</v>
      </c>
    </row>
    <row r="27" spans="1:9" x14ac:dyDescent="0.2">
      <c r="A27" s="104">
        <v>15</v>
      </c>
      <c r="B27" s="102">
        <v>0</v>
      </c>
      <c r="C27" s="102">
        <v>0</v>
      </c>
      <c r="D27" s="102">
        <v>1</v>
      </c>
      <c r="E27" s="102">
        <v>0</v>
      </c>
      <c r="F27" s="102">
        <v>0</v>
      </c>
      <c r="G27" s="102">
        <v>0</v>
      </c>
      <c r="H27" s="102">
        <v>0</v>
      </c>
      <c r="I27" s="102">
        <v>1</v>
      </c>
    </row>
    <row r="28" spans="1:9" x14ac:dyDescent="0.2">
      <c r="A28" s="104">
        <v>16</v>
      </c>
      <c r="B28" s="102"/>
      <c r="C28" s="102">
        <v>4</v>
      </c>
      <c r="D28" s="102">
        <v>1</v>
      </c>
      <c r="E28" s="102">
        <v>0</v>
      </c>
      <c r="F28" s="102">
        <v>0</v>
      </c>
      <c r="G28" s="102">
        <v>0</v>
      </c>
      <c r="H28" s="102">
        <v>0</v>
      </c>
      <c r="I28" s="102">
        <v>5</v>
      </c>
    </row>
    <row r="29" spans="1:9" x14ac:dyDescent="0.2">
      <c r="A29" s="104" t="s">
        <v>251</v>
      </c>
      <c r="B29" s="102"/>
      <c r="C29" s="102"/>
      <c r="D29" s="102"/>
      <c r="E29" s="102"/>
      <c r="F29" s="102">
        <v>1</v>
      </c>
      <c r="G29" s="102">
        <v>4</v>
      </c>
      <c r="H29" s="102">
        <v>0</v>
      </c>
      <c r="I29" s="102">
        <v>5</v>
      </c>
    </row>
    <row r="30" spans="1:9" x14ac:dyDescent="0.2">
      <c r="A30" s="39" t="s">
        <v>10</v>
      </c>
      <c r="B30" s="102">
        <v>129</v>
      </c>
      <c r="C30" s="102">
        <v>122</v>
      </c>
      <c r="D30" s="102">
        <v>422</v>
      </c>
      <c r="E30" s="102">
        <v>592</v>
      </c>
      <c r="F30" s="102">
        <v>692</v>
      </c>
      <c r="G30" s="102">
        <v>740</v>
      </c>
      <c r="H30" s="102">
        <v>662</v>
      </c>
      <c r="I30" s="102">
        <v>3359</v>
      </c>
    </row>
    <row r="31" spans="1:9" x14ac:dyDescent="0.2">
      <c r="A31" s="104">
        <v>1</v>
      </c>
      <c r="B31" s="102"/>
      <c r="C31" s="102">
        <v>31</v>
      </c>
      <c r="D31" s="102">
        <v>72</v>
      </c>
      <c r="E31" s="102">
        <v>101</v>
      </c>
      <c r="F31" s="102">
        <v>74</v>
      </c>
      <c r="G31" s="102">
        <v>146</v>
      </c>
      <c r="H31" s="102">
        <v>123</v>
      </c>
      <c r="I31" s="102">
        <v>547</v>
      </c>
    </row>
    <row r="32" spans="1:9" x14ac:dyDescent="0.2">
      <c r="A32" s="104">
        <v>7</v>
      </c>
      <c r="B32" s="102"/>
      <c r="C32" s="102"/>
      <c r="D32" s="102">
        <v>28</v>
      </c>
      <c r="E32" s="102">
        <v>33</v>
      </c>
      <c r="F32" s="102">
        <v>45</v>
      </c>
      <c r="G32" s="102">
        <v>61</v>
      </c>
      <c r="H32" s="102">
        <v>51</v>
      </c>
      <c r="I32" s="102">
        <v>218</v>
      </c>
    </row>
    <row r="33" spans="1:9" x14ac:dyDescent="0.2">
      <c r="A33" s="104">
        <v>8</v>
      </c>
      <c r="B33" s="102">
        <v>7</v>
      </c>
      <c r="C33" s="102"/>
      <c r="D33" s="102">
        <v>10</v>
      </c>
      <c r="E33" s="102"/>
      <c r="F33" s="102">
        <v>15</v>
      </c>
      <c r="G33" s="102"/>
      <c r="H33" s="102">
        <v>20</v>
      </c>
      <c r="I33" s="102">
        <v>52</v>
      </c>
    </row>
    <row r="34" spans="1:9" x14ac:dyDescent="0.2">
      <c r="A34" s="104">
        <v>10</v>
      </c>
      <c r="B34" s="102"/>
      <c r="C34" s="102">
        <v>1</v>
      </c>
      <c r="D34" s="102">
        <v>1</v>
      </c>
      <c r="E34" s="102">
        <v>2</v>
      </c>
      <c r="F34" s="102">
        <v>2</v>
      </c>
      <c r="G34" s="102">
        <v>4</v>
      </c>
      <c r="H34" s="102">
        <v>4</v>
      </c>
      <c r="I34" s="102">
        <v>14</v>
      </c>
    </row>
    <row r="35" spans="1:9" x14ac:dyDescent="0.2">
      <c r="A35" s="104">
        <v>14</v>
      </c>
      <c r="B35" s="102">
        <v>35</v>
      </c>
      <c r="C35" s="102">
        <v>14</v>
      </c>
      <c r="D35" s="102">
        <v>40</v>
      </c>
      <c r="E35" s="102">
        <v>41</v>
      </c>
      <c r="F35" s="102">
        <v>51</v>
      </c>
      <c r="G35" s="102">
        <v>35</v>
      </c>
      <c r="H35" s="102">
        <v>30</v>
      </c>
      <c r="I35" s="102">
        <v>246</v>
      </c>
    </row>
    <row r="36" spans="1:9" x14ac:dyDescent="0.2">
      <c r="A36" s="104">
        <v>15</v>
      </c>
      <c r="B36" s="102">
        <v>87</v>
      </c>
      <c r="C36" s="102">
        <v>54</v>
      </c>
      <c r="D36" s="102">
        <v>124</v>
      </c>
      <c r="E36" s="102">
        <v>117</v>
      </c>
      <c r="F36" s="102">
        <v>150</v>
      </c>
      <c r="G36" s="102">
        <v>140</v>
      </c>
      <c r="H36" s="102">
        <v>98</v>
      </c>
      <c r="I36" s="102">
        <v>770</v>
      </c>
    </row>
    <row r="37" spans="1:9" x14ac:dyDescent="0.2">
      <c r="A37" s="104">
        <v>16</v>
      </c>
      <c r="B37" s="102"/>
      <c r="C37" s="102">
        <v>22</v>
      </c>
      <c r="D37" s="102">
        <v>147</v>
      </c>
      <c r="E37" s="102">
        <v>164</v>
      </c>
      <c r="F37" s="102">
        <v>196</v>
      </c>
      <c r="G37" s="102">
        <v>196</v>
      </c>
      <c r="H37" s="102">
        <v>195</v>
      </c>
      <c r="I37" s="102">
        <v>920</v>
      </c>
    </row>
    <row r="38" spans="1:9" x14ac:dyDescent="0.2">
      <c r="A38" s="104">
        <v>17</v>
      </c>
      <c r="B38" s="102"/>
      <c r="C38" s="102"/>
      <c r="D38" s="102"/>
      <c r="E38" s="102">
        <v>134</v>
      </c>
      <c r="F38" s="102">
        <v>159</v>
      </c>
      <c r="G38" s="102">
        <v>158</v>
      </c>
      <c r="H38" s="102">
        <v>141</v>
      </c>
      <c r="I38" s="102">
        <v>592</v>
      </c>
    </row>
    <row r="39" spans="1:9" x14ac:dyDescent="0.2">
      <c r="A39" s="104" t="s">
        <v>251</v>
      </c>
      <c r="B39" s="102"/>
      <c r="C39" s="102"/>
      <c r="D39" s="102"/>
      <c r="E39" s="102"/>
      <c r="F39" s="102">
        <v>0</v>
      </c>
      <c r="G39" s="102">
        <v>0</v>
      </c>
      <c r="H39" s="102">
        <v>0</v>
      </c>
      <c r="I39" s="102">
        <v>0</v>
      </c>
    </row>
    <row r="40" spans="1:9" x14ac:dyDescent="0.2">
      <c r="A40" s="39" t="s">
        <v>8</v>
      </c>
      <c r="B40" s="102">
        <v>86</v>
      </c>
      <c r="C40" s="102">
        <v>388</v>
      </c>
      <c r="D40" s="102">
        <v>613</v>
      </c>
      <c r="E40" s="102">
        <v>477</v>
      </c>
      <c r="F40" s="102">
        <v>559</v>
      </c>
      <c r="G40" s="102">
        <v>1367</v>
      </c>
      <c r="H40" s="102">
        <v>59</v>
      </c>
      <c r="I40" s="102">
        <v>3549</v>
      </c>
    </row>
    <row r="41" spans="1:9" x14ac:dyDescent="0.2">
      <c r="A41" s="104">
        <v>1</v>
      </c>
      <c r="B41" s="102"/>
      <c r="C41" s="102">
        <v>150</v>
      </c>
      <c r="D41" s="102">
        <v>102</v>
      </c>
      <c r="E41" s="102">
        <v>226</v>
      </c>
      <c r="F41" s="102">
        <v>37</v>
      </c>
      <c r="G41" s="102">
        <v>302</v>
      </c>
      <c r="H41" s="102">
        <v>13</v>
      </c>
      <c r="I41" s="102">
        <v>830</v>
      </c>
    </row>
    <row r="42" spans="1:9" x14ac:dyDescent="0.2">
      <c r="A42" s="104">
        <v>7</v>
      </c>
      <c r="B42" s="102"/>
      <c r="C42" s="102"/>
      <c r="D42" s="102">
        <v>63</v>
      </c>
      <c r="E42" s="102">
        <v>6</v>
      </c>
      <c r="F42" s="102">
        <v>37</v>
      </c>
      <c r="G42" s="102">
        <v>94</v>
      </c>
      <c r="H42" s="102">
        <v>1</v>
      </c>
      <c r="I42" s="102">
        <v>201</v>
      </c>
    </row>
    <row r="43" spans="1:9" x14ac:dyDescent="0.2">
      <c r="A43" s="104">
        <v>8</v>
      </c>
      <c r="B43" s="102">
        <v>35</v>
      </c>
      <c r="C43" s="102"/>
      <c r="D43" s="102">
        <v>139</v>
      </c>
      <c r="E43" s="102"/>
      <c r="F43" s="102">
        <v>124</v>
      </c>
      <c r="G43" s="102"/>
      <c r="H43" s="102">
        <v>0</v>
      </c>
      <c r="I43" s="102">
        <v>298</v>
      </c>
    </row>
    <row r="44" spans="1:9" x14ac:dyDescent="0.2">
      <c r="A44" s="104">
        <v>10</v>
      </c>
      <c r="B44" s="102"/>
      <c r="C44" s="102">
        <v>126</v>
      </c>
      <c r="D44" s="102">
        <v>141</v>
      </c>
      <c r="E44" s="102">
        <v>97</v>
      </c>
      <c r="F44" s="102">
        <v>51</v>
      </c>
      <c r="G44" s="102">
        <v>206</v>
      </c>
      <c r="H44" s="102">
        <v>0</v>
      </c>
      <c r="I44" s="102">
        <v>621</v>
      </c>
    </row>
    <row r="45" spans="1:9" x14ac:dyDescent="0.2">
      <c r="A45" s="104">
        <v>13</v>
      </c>
      <c r="B45" s="102"/>
      <c r="C45" s="102"/>
      <c r="D45" s="102">
        <v>123</v>
      </c>
      <c r="E45" s="102">
        <v>22</v>
      </c>
      <c r="F45" s="102">
        <v>72</v>
      </c>
      <c r="G45" s="102">
        <v>77</v>
      </c>
      <c r="H45" s="102">
        <v>0</v>
      </c>
      <c r="I45" s="102">
        <v>294</v>
      </c>
    </row>
    <row r="46" spans="1:9" x14ac:dyDescent="0.2">
      <c r="A46" s="104">
        <v>14</v>
      </c>
      <c r="B46" s="102">
        <v>47</v>
      </c>
      <c r="C46" s="102">
        <v>41</v>
      </c>
      <c r="D46" s="102">
        <v>11</v>
      </c>
      <c r="E46" s="102">
        <v>48</v>
      </c>
      <c r="F46" s="102">
        <v>72</v>
      </c>
      <c r="G46" s="102">
        <v>156</v>
      </c>
      <c r="H46" s="102">
        <v>7</v>
      </c>
      <c r="I46" s="102">
        <v>382</v>
      </c>
    </row>
    <row r="47" spans="1:9" x14ac:dyDescent="0.2">
      <c r="A47" s="104">
        <v>15</v>
      </c>
      <c r="B47" s="102">
        <v>4</v>
      </c>
      <c r="C47" s="102">
        <v>13</v>
      </c>
      <c r="D47" s="102">
        <v>9</v>
      </c>
      <c r="E47" s="102">
        <v>21</v>
      </c>
      <c r="F47" s="102">
        <v>32</v>
      </c>
      <c r="G47" s="102">
        <v>126</v>
      </c>
      <c r="H47" s="102">
        <v>6</v>
      </c>
      <c r="I47" s="102">
        <v>211</v>
      </c>
    </row>
    <row r="48" spans="1:9" x14ac:dyDescent="0.2">
      <c r="A48" s="104">
        <v>16</v>
      </c>
      <c r="B48" s="102"/>
      <c r="C48" s="102">
        <v>58</v>
      </c>
      <c r="D48" s="102">
        <v>25</v>
      </c>
      <c r="E48" s="102">
        <v>36</v>
      </c>
      <c r="F48" s="102">
        <v>59</v>
      </c>
      <c r="G48" s="102">
        <v>152</v>
      </c>
      <c r="H48" s="102">
        <v>4</v>
      </c>
      <c r="I48" s="102">
        <v>334</v>
      </c>
    </row>
    <row r="49" spans="1:9" x14ac:dyDescent="0.2">
      <c r="A49" s="104">
        <v>17</v>
      </c>
      <c r="B49" s="102"/>
      <c r="C49" s="102"/>
      <c r="D49" s="102"/>
      <c r="E49" s="102">
        <v>21</v>
      </c>
      <c r="F49" s="102">
        <v>27</v>
      </c>
      <c r="G49" s="102">
        <v>110</v>
      </c>
      <c r="H49" s="102">
        <v>0</v>
      </c>
      <c r="I49" s="102">
        <v>158</v>
      </c>
    </row>
    <row r="50" spans="1:9" x14ac:dyDescent="0.2">
      <c r="A50" s="104" t="s">
        <v>251</v>
      </c>
      <c r="B50" s="102"/>
      <c r="C50" s="102"/>
      <c r="D50" s="102"/>
      <c r="E50" s="102"/>
      <c r="F50" s="102">
        <v>48</v>
      </c>
      <c r="G50" s="102">
        <v>144</v>
      </c>
      <c r="H50" s="102">
        <v>28</v>
      </c>
      <c r="I50" s="102">
        <v>220</v>
      </c>
    </row>
    <row r="51" spans="1:9" x14ac:dyDescent="0.2">
      <c r="A51" s="39" t="s">
        <v>181</v>
      </c>
      <c r="B51" s="102"/>
      <c r="C51" s="102"/>
      <c r="D51" s="102"/>
      <c r="E51" s="102"/>
      <c r="F51" s="102">
        <v>75</v>
      </c>
      <c r="G51" s="102">
        <v>0</v>
      </c>
      <c r="H51" s="102">
        <v>0</v>
      </c>
      <c r="I51" s="102">
        <v>75</v>
      </c>
    </row>
    <row r="52" spans="1:9" x14ac:dyDescent="0.2">
      <c r="A52" s="104">
        <v>1</v>
      </c>
      <c r="B52" s="102"/>
      <c r="C52" s="102"/>
      <c r="D52" s="102"/>
      <c r="E52" s="102"/>
      <c r="F52" s="102">
        <v>15</v>
      </c>
      <c r="G52" s="102">
        <v>0</v>
      </c>
      <c r="H52" s="102">
        <v>0</v>
      </c>
      <c r="I52" s="102">
        <v>15</v>
      </c>
    </row>
    <row r="53" spans="1:9" x14ac:dyDescent="0.2">
      <c r="A53" s="104">
        <v>10</v>
      </c>
      <c r="B53" s="102"/>
      <c r="C53" s="102"/>
      <c r="D53" s="102"/>
      <c r="E53" s="102"/>
      <c r="F53" s="102">
        <v>60</v>
      </c>
      <c r="G53" s="102">
        <v>0</v>
      </c>
      <c r="H53" s="102">
        <v>0</v>
      </c>
      <c r="I53" s="102">
        <v>60</v>
      </c>
    </row>
    <row r="54" spans="1:9" x14ac:dyDescent="0.2">
      <c r="A54" s="39" t="s">
        <v>98</v>
      </c>
      <c r="B54" s="102"/>
      <c r="C54" s="102">
        <v>5</v>
      </c>
      <c r="D54" s="102">
        <v>0</v>
      </c>
      <c r="E54" s="102">
        <v>0</v>
      </c>
      <c r="F54" s="102">
        <v>0</v>
      </c>
      <c r="G54" s="102">
        <v>0</v>
      </c>
      <c r="H54" s="102">
        <v>0</v>
      </c>
      <c r="I54" s="102">
        <v>5</v>
      </c>
    </row>
    <row r="55" spans="1:9" x14ac:dyDescent="0.2">
      <c r="A55" s="104">
        <v>16</v>
      </c>
      <c r="B55" s="102"/>
      <c r="C55" s="102">
        <v>5</v>
      </c>
      <c r="D55" s="102">
        <v>0</v>
      </c>
      <c r="E55" s="102">
        <v>0</v>
      </c>
      <c r="F55" s="102">
        <v>0</v>
      </c>
      <c r="G55" s="102">
        <v>0</v>
      </c>
      <c r="H55" s="102">
        <v>0</v>
      </c>
      <c r="I55" s="102">
        <v>5</v>
      </c>
    </row>
    <row r="56" spans="1:9" x14ac:dyDescent="0.2">
      <c r="A56" s="39" t="s">
        <v>14</v>
      </c>
      <c r="B56" s="102">
        <v>24</v>
      </c>
      <c r="C56" s="102">
        <v>71</v>
      </c>
      <c r="D56" s="102">
        <v>187</v>
      </c>
      <c r="E56" s="102">
        <v>213</v>
      </c>
      <c r="F56" s="102">
        <v>101</v>
      </c>
      <c r="G56" s="102">
        <v>21</v>
      </c>
      <c r="H56" s="102">
        <v>16</v>
      </c>
      <c r="I56" s="102">
        <v>633</v>
      </c>
    </row>
    <row r="57" spans="1:9" x14ac:dyDescent="0.2">
      <c r="A57" s="104">
        <v>1</v>
      </c>
      <c r="B57" s="102"/>
      <c r="C57" s="102">
        <v>0</v>
      </c>
      <c r="D57" s="102">
        <v>3</v>
      </c>
      <c r="E57" s="102">
        <v>1</v>
      </c>
      <c r="F57" s="102">
        <v>0</v>
      </c>
      <c r="G57" s="102">
        <v>0</v>
      </c>
      <c r="H57" s="102">
        <v>0</v>
      </c>
      <c r="I57" s="102">
        <v>4</v>
      </c>
    </row>
    <row r="58" spans="1:9" x14ac:dyDescent="0.2">
      <c r="A58" s="104">
        <v>7</v>
      </c>
      <c r="B58" s="102"/>
      <c r="C58" s="102"/>
      <c r="D58" s="102">
        <v>0</v>
      </c>
      <c r="E58" s="102">
        <v>0</v>
      </c>
      <c r="F58" s="102">
        <v>0</v>
      </c>
      <c r="G58" s="102">
        <v>0</v>
      </c>
      <c r="H58" s="102">
        <v>0</v>
      </c>
      <c r="I58" s="102">
        <v>0</v>
      </c>
    </row>
    <row r="59" spans="1:9" x14ac:dyDescent="0.2">
      <c r="A59" s="104">
        <v>8</v>
      </c>
      <c r="B59" s="102">
        <v>0</v>
      </c>
      <c r="C59" s="102"/>
      <c r="D59" s="102">
        <v>0</v>
      </c>
      <c r="E59" s="102"/>
      <c r="F59" s="102">
        <v>0</v>
      </c>
      <c r="G59" s="102"/>
      <c r="H59" s="102">
        <v>0</v>
      </c>
      <c r="I59" s="102">
        <v>0</v>
      </c>
    </row>
    <row r="60" spans="1:9" x14ac:dyDescent="0.2">
      <c r="A60" s="104">
        <v>14</v>
      </c>
      <c r="B60" s="102">
        <v>16</v>
      </c>
      <c r="C60" s="102">
        <v>16</v>
      </c>
      <c r="D60" s="102">
        <v>56</v>
      </c>
      <c r="E60" s="102">
        <v>66</v>
      </c>
      <c r="F60" s="102">
        <v>30</v>
      </c>
      <c r="G60" s="102">
        <v>15</v>
      </c>
      <c r="H60" s="102">
        <v>2</v>
      </c>
      <c r="I60" s="102">
        <v>201</v>
      </c>
    </row>
    <row r="61" spans="1:9" x14ac:dyDescent="0.2">
      <c r="A61" s="104">
        <v>15</v>
      </c>
      <c r="B61" s="102">
        <v>8</v>
      </c>
      <c r="C61" s="102">
        <v>21</v>
      </c>
      <c r="D61" s="102">
        <v>70</v>
      </c>
      <c r="E61" s="102">
        <v>63</v>
      </c>
      <c r="F61" s="102">
        <v>29</v>
      </c>
      <c r="G61" s="102">
        <v>3</v>
      </c>
      <c r="H61" s="102">
        <v>7</v>
      </c>
      <c r="I61" s="102">
        <v>201</v>
      </c>
    </row>
    <row r="62" spans="1:9" x14ac:dyDescent="0.2">
      <c r="A62" s="104">
        <v>16</v>
      </c>
      <c r="B62" s="102"/>
      <c r="C62" s="102">
        <v>34</v>
      </c>
      <c r="D62" s="102">
        <v>58</v>
      </c>
      <c r="E62" s="102">
        <v>31</v>
      </c>
      <c r="F62" s="102">
        <v>11</v>
      </c>
      <c r="G62" s="102">
        <v>1</v>
      </c>
      <c r="H62" s="102">
        <v>0</v>
      </c>
      <c r="I62" s="102">
        <v>135</v>
      </c>
    </row>
    <row r="63" spans="1:9" x14ac:dyDescent="0.2">
      <c r="A63" s="104">
        <v>17</v>
      </c>
      <c r="B63" s="102"/>
      <c r="C63" s="102"/>
      <c r="D63" s="102"/>
      <c r="E63" s="102">
        <v>52</v>
      </c>
      <c r="F63" s="102">
        <v>2</v>
      </c>
      <c r="G63" s="102">
        <v>0</v>
      </c>
      <c r="H63" s="102">
        <v>4</v>
      </c>
      <c r="I63" s="102">
        <v>58</v>
      </c>
    </row>
    <row r="64" spans="1:9" x14ac:dyDescent="0.2">
      <c r="A64" s="104" t="s">
        <v>251</v>
      </c>
      <c r="B64" s="102"/>
      <c r="C64" s="102"/>
      <c r="D64" s="102"/>
      <c r="E64" s="102"/>
      <c r="F64" s="102">
        <v>29</v>
      </c>
      <c r="G64" s="102">
        <v>2</v>
      </c>
      <c r="H64" s="102">
        <v>3</v>
      </c>
      <c r="I64" s="102">
        <v>34</v>
      </c>
    </row>
    <row r="65" spans="1:9" x14ac:dyDescent="0.2">
      <c r="A65" s="39" t="s">
        <v>95</v>
      </c>
      <c r="B65" s="102">
        <v>7</v>
      </c>
      <c r="C65" s="102">
        <v>7</v>
      </c>
      <c r="D65" s="102">
        <v>11</v>
      </c>
      <c r="E65" s="102">
        <v>12</v>
      </c>
      <c r="F65" s="102">
        <v>12</v>
      </c>
      <c r="G65" s="102">
        <v>8</v>
      </c>
      <c r="H65" s="102">
        <v>17</v>
      </c>
      <c r="I65" s="102">
        <v>74</v>
      </c>
    </row>
    <row r="66" spans="1:9" x14ac:dyDescent="0.2">
      <c r="A66" s="104">
        <v>1</v>
      </c>
      <c r="B66" s="102"/>
      <c r="C66" s="102">
        <v>1</v>
      </c>
      <c r="D66" s="102">
        <v>0</v>
      </c>
      <c r="E66" s="102">
        <v>0</v>
      </c>
      <c r="F66" s="102">
        <v>1</v>
      </c>
      <c r="G66" s="102">
        <v>0</v>
      </c>
      <c r="H66" s="102">
        <v>1</v>
      </c>
      <c r="I66" s="102">
        <v>3</v>
      </c>
    </row>
    <row r="67" spans="1:9" x14ac:dyDescent="0.2">
      <c r="A67" s="104">
        <v>7</v>
      </c>
      <c r="B67" s="102"/>
      <c r="C67" s="102"/>
      <c r="D67" s="102">
        <v>1</v>
      </c>
      <c r="E67" s="102">
        <v>0</v>
      </c>
      <c r="F67" s="102">
        <v>0</v>
      </c>
      <c r="G67" s="102">
        <v>0</v>
      </c>
      <c r="H67" s="102">
        <v>0</v>
      </c>
      <c r="I67" s="102">
        <v>1</v>
      </c>
    </row>
    <row r="68" spans="1:9" x14ac:dyDescent="0.2">
      <c r="A68" s="104">
        <v>8</v>
      </c>
      <c r="B68" s="102">
        <v>1</v>
      </c>
      <c r="C68" s="102"/>
      <c r="D68" s="102">
        <v>0</v>
      </c>
      <c r="E68" s="102"/>
      <c r="F68" s="102">
        <v>2</v>
      </c>
      <c r="G68" s="102"/>
      <c r="H68" s="102">
        <v>0</v>
      </c>
      <c r="I68" s="102">
        <v>3</v>
      </c>
    </row>
    <row r="69" spans="1:9" x14ac:dyDescent="0.2">
      <c r="A69" s="104">
        <v>10</v>
      </c>
      <c r="B69" s="102"/>
      <c r="C69" s="102">
        <v>1</v>
      </c>
      <c r="D69" s="102">
        <v>2</v>
      </c>
      <c r="E69" s="102">
        <v>0</v>
      </c>
      <c r="F69" s="102">
        <v>1</v>
      </c>
      <c r="G69" s="102">
        <v>0</v>
      </c>
      <c r="H69" s="102">
        <v>0</v>
      </c>
      <c r="I69" s="102">
        <v>4</v>
      </c>
    </row>
    <row r="70" spans="1:9" x14ac:dyDescent="0.2">
      <c r="A70" s="104">
        <v>14</v>
      </c>
      <c r="B70" s="102">
        <v>5</v>
      </c>
      <c r="C70" s="102">
        <v>1</v>
      </c>
      <c r="D70" s="102">
        <v>3</v>
      </c>
      <c r="E70" s="102">
        <v>2</v>
      </c>
      <c r="F70" s="102">
        <v>0</v>
      </c>
      <c r="G70" s="102">
        <v>0</v>
      </c>
      <c r="H70" s="102">
        <v>0</v>
      </c>
      <c r="I70" s="102">
        <v>11</v>
      </c>
    </row>
    <row r="71" spans="1:9" x14ac:dyDescent="0.2">
      <c r="A71" s="104">
        <v>15</v>
      </c>
      <c r="B71" s="102">
        <v>1</v>
      </c>
      <c r="C71" s="102">
        <v>4</v>
      </c>
      <c r="D71" s="102">
        <v>4</v>
      </c>
      <c r="E71" s="102">
        <v>7</v>
      </c>
      <c r="F71" s="102">
        <v>2</v>
      </c>
      <c r="G71" s="102">
        <v>1</v>
      </c>
      <c r="H71" s="102">
        <v>5</v>
      </c>
      <c r="I71" s="102">
        <v>24</v>
      </c>
    </row>
    <row r="72" spans="1:9" x14ac:dyDescent="0.2">
      <c r="A72" s="104">
        <v>16</v>
      </c>
      <c r="B72" s="102"/>
      <c r="C72" s="102">
        <v>0</v>
      </c>
      <c r="D72" s="102">
        <v>1</v>
      </c>
      <c r="E72" s="102">
        <v>2</v>
      </c>
      <c r="F72" s="102">
        <v>0</v>
      </c>
      <c r="G72" s="102">
        <v>0</v>
      </c>
      <c r="H72" s="102">
        <v>0</v>
      </c>
      <c r="I72" s="102">
        <v>3</v>
      </c>
    </row>
    <row r="73" spans="1:9" x14ac:dyDescent="0.2">
      <c r="A73" s="104">
        <v>17</v>
      </c>
      <c r="B73" s="102"/>
      <c r="C73" s="102"/>
      <c r="D73" s="102"/>
      <c r="E73" s="102">
        <v>1</v>
      </c>
      <c r="F73" s="102">
        <v>4</v>
      </c>
      <c r="G73" s="102">
        <v>7</v>
      </c>
      <c r="H73" s="102">
        <v>11</v>
      </c>
      <c r="I73" s="102">
        <v>23</v>
      </c>
    </row>
    <row r="74" spans="1:9" x14ac:dyDescent="0.2">
      <c r="A74" s="104" t="s">
        <v>251</v>
      </c>
      <c r="B74" s="102"/>
      <c r="C74" s="102"/>
      <c r="D74" s="102"/>
      <c r="E74" s="102"/>
      <c r="F74" s="102">
        <v>2</v>
      </c>
      <c r="G74" s="102">
        <v>0</v>
      </c>
      <c r="H74" s="102">
        <v>0</v>
      </c>
      <c r="I74" s="102">
        <v>2</v>
      </c>
    </row>
    <row r="75" spans="1:9" x14ac:dyDescent="0.2">
      <c r="A75" s="39" t="s">
        <v>30</v>
      </c>
      <c r="B75" s="102"/>
      <c r="C75" s="102"/>
      <c r="D75" s="102">
        <v>1</v>
      </c>
      <c r="E75" s="102">
        <v>1</v>
      </c>
      <c r="F75" s="102">
        <v>0</v>
      </c>
      <c r="G75" s="102">
        <v>0</v>
      </c>
      <c r="H75" s="102">
        <v>0</v>
      </c>
      <c r="I75" s="102">
        <v>2</v>
      </c>
    </row>
    <row r="76" spans="1:9" x14ac:dyDescent="0.2">
      <c r="A76" s="104">
        <v>7</v>
      </c>
      <c r="B76" s="102"/>
      <c r="C76" s="102"/>
      <c r="D76" s="102">
        <v>1</v>
      </c>
      <c r="E76" s="102">
        <v>1</v>
      </c>
      <c r="F76" s="102">
        <v>0</v>
      </c>
      <c r="G76" s="102">
        <v>0</v>
      </c>
      <c r="H76" s="102">
        <v>0</v>
      </c>
      <c r="I76" s="102">
        <v>2</v>
      </c>
    </row>
    <row r="77" spans="1:9" x14ac:dyDescent="0.2">
      <c r="A77" s="39" t="s">
        <v>5</v>
      </c>
      <c r="B77" s="102">
        <v>6</v>
      </c>
      <c r="C77" s="102">
        <v>191</v>
      </c>
      <c r="D77" s="102">
        <v>75</v>
      </c>
      <c r="E77" s="102">
        <v>29</v>
      </c>
      <c r="F77" s="102">
        <v>63</v>
      </c>
      <c r="G77" s="102">
        <v>4</v>
      </c>
      <c r="H77" s="102">
        <v>20</v>
      </c>
      <c r="I77" s="102">
        <v>388</v>
      </c>
    </row>
    <row r="78" spans="1:9" x14ac:dyDescent="0.2">
      <c r="A78" s="104">
        <v>1</v>
      </c>
      <c r="B78" s="102"/>
      <c r="C78" s="102">
        <v>148</v>
      </c>
      <c r="D78" s="102">
        <v>9</v>
      </c>
      <c r="E78" s="102">
        <v>1</v>
      </c>
      <c r="F78" s="102">
        <v>0</v>
      </c>
      <c r="G78" s="102">
        <v>0</v>
      </c>
      <c r="H78" s="102">
        <v>0</v>
      </c>
      <c r="I78" s="102">
        <v>158</v>
      </c>
    </row>
    <row r="79" spans="1:9" x14ac:dyDescent="0.2">
      <c r="A79" s="104">
        <v>7</v>
      </c>
      <c r="B79" s="102"/>
      <c r="C79" s="102"/>
      <c r="D79" s="102">
        <v>12</v>
      </c>
      <c r="E79" s="102">
        <v>0</v>
      </c>
      <c r="F79" s="102">
        <v>0</v>
      </c>
      <c r="G79" s="102">
        <v>0</v>
      </c>
      <c r="H79" s="102">
        <v>0</v>
      </c>
      <c r="I79" s="102">
        <v>12</v>
      </c>
    </row>
    <row r="80" spans="1:9" x14ac:dyDescent="0.2">
      <c r="A80" s="104">
        <v>8</v>
      </c>
      <c r="B80" s="102">
        <v>1</v>
      </c>
      <c r="C80" s="102"/>
      <c r="D80" s="102">
        <v>1</v>
      </c>
      <c r="E80" s="102"/>
      <c r="F80" s="102">
        <v>0</v>
      </c>
      <c r="G80" s="102"/>
      <c r="H80" s="102">
        <v>0</v>
      </c>
      <c r="I80" s="102">
        <v>2</v>
      </c>
    </row>
    <row r="81" spans="1:9" x14ac:dyDescent="0.2">
      <c r="A81" s="104">
        <v>10</v>
      </c>
      <c r="B81" s="102"/>
      <c r="C81" s="102">
        <v>36</v>
      </c>
      <c r="D81" s="102">
        <v>15</v>
      </c>
      <c r="E81" s="102">
        <v>8</v>
      </c>
      <c r="F81" s="102">
        <v>7</v>
      </c>
      <c r="G81" s="102">
        <v>0</v>
      </c>
      <c r="H81" s="102">
        <v>0</v>
      </c>
      <c r="I81" s="102">
        <v>66</v>
      </c>
    </row>
    <row r="82" spans="1:9" x14ac:dyDescent="0.2">
      <c r="A82" s="104">
        <v>13</v>
      </c>
      <c r="B82" s="102"/>
      <c r="C82" s="102"/>
      <c r="D82" s="102">
        <v>5</v>
      </c>
      <c r="E82" s="102">
        <v>1</v>
      </c>
      <c r="F82" s="102">
        <v>1</v>
      </c>
      <c r="G82" s="102">
        <v>0</v>
      </c>
      <c r="H82" s="102">
        <v>0</v>
      </c>
      <c r="I82" s="102">
        <v>7</v>
      </c>
    </row>
    <row r="83" spans="1:9" x14ac:dyDescent="0.2">
      <c r="A83" s="104">
        <v>14</v>
      </c>
      <c r="B83" s="102">
        <v>1</v>
      </c>
      <c r="C83" s="102">
        <v>2</v>
      </c>
      <c r="D83" s="102">
        <v>2</v>
      </c>
      <c r="E83" s="102">
        <v>6</v>
      </c>
      <c r="F83" s="102">
        <v>3</v>
      </c>
      <c r="G83" s="102">
        <v>1</v>
      </c>
      <c r="H83" s="102">
        <v>1</v>
      </c>
      <c r="I83" s="102">
        <v>16</v>
      </c>
    </row>
    <row r="84" spans="1:9" x14ac:dyDescent="0.2">
      <c r="A84" s="104">
        <v>15</v>
      </c>
      <c r="B84" s="102">
        <v>4</v>
      </c>
      <c r="C84" s="102">
        <v>5</v>
      </c>
      <c r="D84" s="102">
        <v>9</v>
      </c>
      <c r="E84" s="102">
        <v>4</v>
      </c>
      <c r="F84" s="102">
        <v>0</v>
      </c>
      <c r="G84" s="102">
        <v>0</v>
      </c>
      <c r="H84" s="102">
        <v>0</v>
      </c>
      <c r="I84" s="102">
        <v>22</v>
      </c>
    </row>
    <row r="85" spans="1:9" x14ac:dyDescent="0.2">
      <c r="A85" s="104">
        <v>16</v>
      </c>
      <c r="B85" s="102"/>
      <c r="C85" s="102">
        <v>0</v>
      </c>
      <c r="D85" s="102">
        <v>22</v>
      </c>
      <c r="E85" s="102">
        <v>9</v>
      </c>
      <c r="F85" s="102">
        <v>1</v>
      </c>
      <c r="G85" s="102">
        <v>0</v>
      </c>
      <c r="H85" s="102">
        <v>0</v>
      </c>
      <c r="I85" s="102">
        <v>32</v>
      </c>
    </row>
    <row r="86" spans="1:9" x14ac:dyDescent="0.2">
      <c r="A86" s="104">
        <v>17</v>
      </c>
      <c r="B86" s="102"/>
      <c r="C86" s="102"/>
      <c r="D86" s="102"/>
      <c r="E86" s="102">
        <v>0</v>
      </c>
      <c r="F86" s="102">
        <v>0</v>
      </c>
      <c r="G86" s="102">
        <v>1</v>
      </c>
      <c r="H86" s="102">
        <v>0</v>
      </c>
      <c r="I86" s="102">
        <v>1</v>
      </c>
    </row>
    <row r="87" spans="1:9" x14ac:dyDescent="0.2">
      <c r="A87" s="104" t="s">
        <v>251</v>
      </c>
      <c r="B87" s="102"/>
      <c r="C87" s="102"/>
      <c r="D87" s="102"/>
      <c r="E87" s="102"/>
      <c r="F87" s="102">
        <v>51</v>
      </c>
      <c r="G87" s="102">
        <v>2</v>
      </c>
      <c r="H87" s="102">
        <v>19</v>
      </c>
      <c r="I87" s="102">
        <v>72</v>
      </c>
    </row>
    <row r="88" spans="1:9" x14ac:dyDescent="0.2">
      <c r="A88" s="39" t="s">
        <v>6</v>
      </c>
      <c r="B88" s="102">
        <v>192</v>
      </c>
      <c r="C88" s="102">
        <v>251</v>
      </c>
      <c r="D88" s="102">
        <v>6</v>
      </c>
      <c r="E88" s="102">
        <v>5</v>
      </c>
      <c r="F88" s="102">
        <v>0</v>
      </c>
      <c r="G88" s="102">
        <v>0</v>
      </c>
      <c r="H88" s="102">
        <v>1</v>
      </c>
      <c r="I88" s="102">
        <v>455</v>
      </c>
    </row>
    <row r="89" spans="1:9" x14ac:dyDescent="0.2">
      <c r="A89" s="104">
        <v>1</v>
      </c>
      <c r="B89" s="102"/>
      <c r="C89" s="102">
        <v>52</v>
      </c>
      <c r="D89" s="102">
        <v>1</v>
      </c>
      <c r="E89" s="102">
        <v>0</v>
      </c>
      <c r="F89" s="102">
        <v>0</v>
      </c>
      <c r="G89" s="102">
        <v>0</v>
      </c>
      <c r="H89" s="102">
        <v>0</v>
      </c>
      <c r="I89" s="102">
        <v>53</v>
      </c>
    </row>
    <row r="90" spans="1:9" x14ac:dyDescent="0.2">
      <c r="A90" s="104">
        <v>7</v>
      </c>
      <c r="B90" s="102"/>
      <c r="C90" s="102"/>
      <c r="D90" s="102">
        <v>0</v>
      </c>
      <c r="E90" s="102">
        <v>1</v>
      </c>
      <c r="F90" s="102">
        <v>0</v>
      </c>
      <c r="G90" s="102">
        <v>0</v>
      </c>
      <c r="H90" s="102">
        <v>0</v>
      </c>
      <c r="I90" s="102">
        <v>1</v>
      </c>
    </row>
    <row r="91" spans="1:9" x14ac:dyDescent="0.2">
      <c r="A91" s="104">
        <v>8</v>
      </c>
      <c r="B91" s="102"/>
      <c r="C91" s="102"/>
      <c r="D91" s="102">
        <v>0</v>
      </c>
      <c r="E91" s="102"/>
      <c r="F91" s="102">
        <v>0</v>
      </c>
      <c r="G91" s="102"/>
      <c r="H91" s="102">
        <v>0</v>
      </c>
      <c r="I91" s="102">
        <v>0</v>
      </c>
    </row>
    <row r="92" spans="1:9" x14ac:dyDescent="0.2">
      <c r="A92" s="104">
        <v>10</v>
      </c>
      <c r="B92" s="102"/>
      <c r="C92" s="102">
        <v>5</v>
      </c>
      <c r="D92" s="102">
        <v>1</v>
      </c>
      <c r="E92" s="102">
        <v>0</v>
      </c>
      <c r="F92" s="102">
        <v>0</v>
      </c>
      <c r="G92" s="102">
        <v>0</v>
      </c>
      <c r="H92" s="102">
        <v>1</v>
      </c>
      <c r="I92" s="102">
        <v>7</v>
      </c>
    </row>
    <row r="93" spans="1:9" x14ac:dyDescent="0.2">
      <c r="A93" s="104">
        <v>13</v>
      </c>
      <c r="B93" s="102"/>
      <c r="C93" s="102"/>
      <c r="D93" s="102">
        <v>4</v>
      </c>
      <c r="E93" s="102">
        <v>0</v>
      </c>
      <c r="F93" s="102">
        <v>0</v>
      </c>
      <c r="G93" s="102">
        <v>0</v>
      </c>
      <c r="H93" s="102">
        <v>0</v>
      </c>
      <c r="I93" s="102">
        <v>4</v>
      </c>
    </row>
    <row r="94" spans="1:9" x14ac:dyDescent="0.2">
      <c r="A94" s="104">
        <v>14</v>
      </c>
      <c r="B94" s="102">
        <v>104</v>
      </c>
      <c r="C94" s="102">
        <v>103</v>
      </c>
      <c r="D94" s="102">
        <v>0</v>
      </c>
      <c r="E94" s="102">
        <v>0</v>
      </c>
      <c r="F94" s="102">
        <v>0</v>
      </c>
      <c r="G94" s="102">
        <v>0</v>
      </c>
      <c r="H94" s="102">
        <v>0</v>
      </c>
      <c r="I94" s="102">
        <v>207</v>
      </c>
    </row>
    <row r="95" spans="1:9" x14ac:dyDescent="0.2">
      <c r="A95" s="104">
        <v>15</v>
      </c>
      <c r="B95" s="102">
        <v>88</v>
      </c>
      <c r="C95" s="102">
        <v>91</v>
      </c>
      <c r="D95" s="102">
        <v>0</v>
      </c>
      <c r="E95" s="102">
        <v>0</v>
      </c>
      <c r="F95" s="102">
        <v>0</v>
      </c>
      <c r="G95" s="102">
        <v>0</v>
      </c>
      <c r="H95" s="102">
        <v>0</v>
      </c>
      <c r="I95" s="102">
        <v>179</v>
      </c>
    </row>
    <row r="96" spans="1:9" x14ac:dyDescent="0.2">
      <c r="A96" s="104">
        <v>16</v>
      </c>
      <c r="B96" s="102"/>
      <c r="C96" s="102">
        <v>0</v>
      </c>
      <c r="D96" s="102">
        <v>0</v>
      </c>
      <c r="E96" s="102">
        <v>1</v>
      </c>
      <c r="F96" s="102">
        <v>0</v>
      </c>
      <c r="G96" s="102">
        <v>0</v>
      </c>
      <c r="H96" s="102">
        <v>0</v>
      </c>
      <c r="I96" s="102">
        <v>1</v>
      </c>
    </row>
    <row r="97" spans="1:9" x14ac:dyDescent="0.2">
      <c r="A97" s="104">
        <v>17</v>
      </c>
      <c r="B97" s="102"/>
      <c r="C97" s="102"/>
      <c r="D97" s="102"/>
      <c r="E97" s="102">
        <v>3</v>
      </c>
      <c r="F97" s="102">
        <v>0</v>
      </c>
      <c r="G97" s="102">
        <v>0</v>
      </c>
      <c r="H97" s="102">
        <v>0</v>
      </c>
      <c r="I97" s="102">
        <v>3</v>
      </c>
    </row>
    <row r="98" spans="1:9" x14ac:dyDescent="0.2">
      <c r="A98" s="39" t="s">
        <v>7</v>
      </c>
      <c r="B98" s="102">
        <v>290</v>
      </c>
      <c r="C98" s="102">
        <v>201</v>
      </c>
      <c r="D98" s="102">
        <v>0</v>
      </c>
      <c r="E98" s="102">
        <v>96</v>
      </c>
      <c r="F98" s="102">
        <v>0</v>
      </c>
      <c r="G98" s="102">
        <v>0</v>
      </c>
      <c r="H98" s="102">
        <v>0</v>
      </c>
      <c r="I98" s="102">
        <v>587</v>
      </c>
    </row>
    <row r="99" spans="1:9" x14ac:dyDescent="0.2">
      <c r="A99" s="104">
        <v>1</v>
      </c>
      <c r="B99" s="102"/>
      <c r="C99" s="102">
        <v>56</v>
      </c>
      <c r="D99" s="102">
        <v>0</v>
      </c>
      <c r="E99" s="102">
        <v>0</v>
      </c>
      <c r="F99" s="102">
        <v>0</v>
      </c>
      <c r="G99" s="102">
        <v>0</v>
      </c>
      <c r="H99" s="102">
        <v>0</v>
      </c>
      <c r="I99" s="102">
        <v>56</v>
      </c>
    </row>
    <row r="100" spans="1:9" x14ac:dyDescent="0.2">
      <c r="A100" s="104">
        <v>7</v>
      </c>
      <c r="B100" s="102"/>
      <c r="C100" s="102"/>
      <c r="D100" s="102">
        <v>0</v>
      </c>
      <c r="E100" s="102">
        <v>0</v>
      </c>
      <c r="F100" s="102">
        <v>0</v>
      </c>
      <c r="G100" s="102">
        <v>0</v>
      </c>
      <c r="H100" s="102">
        <v>0</v>
      </c>
      <c r="I100" s="102">
        <v>0</v>
      </c>
    </row>
    <row r="101" spans="1:9" x14ac:dyDescent="0.2">
      <c r="A101" s="104">
        <v>8</v>
      </c>
      <c r="B101" s="102"/>
      <c r="C101" s="102"/>
      <c r="D101" s="102">
        <v>0</v>
      </c>
      <c r="E101" s="102"/>
      <c r="F101" s="102">
        <v>0</v>
      </c>
      <c r="G101" s="102"/>
      <c r="H101" s="102">
        <v>0</v>
      </c>
      <c r="I101" s="102">
        <v>0</v>
      </c>
    </row>
    <row r="102" spans="1:9" x14ac:dyDescent="0.2">
      <c r="A102" s="104">
        <v>10</v>
      </c>
      <c r="B102" s="102"/>
      <c r="C102" s="102">
        <v>2</v>
      </c>
      <c r="D102" s="102">
        <v>0</v>
      </c>
      <c r="E102" s="102">
        <v>0</v>
      </c>
      <c r="F102" s="102">
        <v>0</v>
      </c>
      <c r="G102" s="102">
        <v>0</v>
      </c>
      <c r="H102" s="102">
        <v>0</v>
      </c>
      <c r="I102" s="102">
        <v>2</v>
      </c>
    </row>
    <row r="103" spans="1:9" x14ac:dyDescent="0.2">
      <c r="A103" s="104">
        <v>13</v>
      </c>
      <c r="B103" s="102"/>
      <c r="C103" s="102"/>
      <c r="D103" s="102">
        <v>0</v>
      </c>
      <c r="E103" s="102">
        <v>0</v>
      </c>
      <c r="F103" s="102">
        <v>0</v>
      </c>
      <c r="G103" s="102">
        <v>0</v>
      </c>
      <c r="H103" s="102">
        <v>0</v>
      </c>
      <c r="I103" s="102">
        <v>0</v>
      </c>
    </row>
    <row r="104" spans="1:9" x14ac:dyDescent="0.2">
      <c r="A104" s="104">
        <v>14</v>
      </c>
      <c r="B104" s="102">
        <v>137</v>
      </c>
      <c r="C104" s="102">
        <v>0</v>
      </c>
      <c r="D104" s="102">
        <v>0</v>
      </c>
      <c r="E104" s="102">
        <v>0</v>
      </c>
      <c r="F104" s="102">
        <v>0</v>
      </c>
      <c r="G104" s="102">
        <v>0</v>
      </c>
      <c r="H104" s="102">
        <v>0</v>
      </c>
      <c r="I104" s="102">
        <v>137</v>
      </c>
    </row>
    <row r="105" spans="1:9" x14ac:dyDescent="0.2">
      <c r="A105" s="104">
        <v>15</v>
      </c>
      <c r="B105" s="102">
        <v>153</v>
      </c>
      <c r="C105" s="102">
        <v>4</v>
      </c>
      <c r="D105" s="102">
        <v>0</v>
      </c>
      <c r="E105" s="102">
        <v>0</v>
      </c>
      <c r="F105" s="102">
        <v>0</v>
      </c>
      <c r="G105" s="102">
        <v>0</v>
      </c>
      <c r="H105" s="102">
        <v>0</v>
      </c>
      <c r="I105" s="102">
        <v>157</v>
      </c>
    </row>
    <row r="106" spans="1:9" x14ac:dyDescent="0.2">
      <c r="A106" s="104">
        <v>16</v>
      </c>
      <c r="B106" s="102"/>
      <c r="C106" s="102">
        <v>139</v>
      </c>
      <c r="D106" s="102">
        <v>0</v>
      </c>
      <c r="E106" s="102">
        <v>8</v>
      </c>
      <c r="F106" s="102">
        <v>0</v>
      </c>
      <c r="G106" s="102">
        <v>0</v>
      </c>
      <c r="H106" s="102">
        <v>0</v>
      </c>
      <c r="I106" s="102">
        <v>147</v>
      </c>
    </row>
    <row r="107" spans="1:9" x14ac:dyDescent="0.2">
      <c r="A107" s="104">
        <v>17</v>
      </c>
      <c r="B107" s="102"/>
      <c r="C107" s="102"/>
      <c r="D107" s="102"/>
      <c r="E107" s="102">
        <v>88</v>
      </c>
      <c r="F107" s="102">
        <v>0</v>
      </c>
      <c r="G107" s="102">
        <v>0</v>
      </c>
      <c r="H107" s="102">
        <v>0</v>
      </c>
      <c r="I107" s="102">
        <v>88</v>
      </c>
    </row>
    <row r="108" spans="1:9" x14ac:dyDescent="0.2">
      <c r="A108" s="39" t="s">
        <v>165</v>
      </c>
      <c r="B108" s="102"/>
      <c r="C108" s="102"/>
      <c r="D108" s="102"/>
      <c r="E108" s="102">
        <v>2</v>
      </c>
      <c r="F108" s="102">
        <v>0</v>
      </c>
      <c r="G108" s="102">
        <v>1</v>
      </c>
      <c r="H108" s="102">
        <v>0</v>
      </c>
      <c r="I108" s="102">
        <v>3</v>
      </c>
    </row>
    <row r="109" spans="1:9" x14ac:dyDescent="0.2">
      <c r="A109" s="104">
        <v>17</v>
      </c>
      <c r="B109" s="102"/>
      <c r="C109" s="102"/>
      <c r="D109" s="102"/>
      <c r="E109" s="102">
        <v>2</v>
      </c>
      <c r="F109" s="102">
        <v>0</v>
      </c>
      <c r="G109" s="102">
        <v>1</v>
      </c>
      <c r="H109" s="102">
        <v>0</v>
      </c>
      <c r="I109" s="102">
        <v>3</v>
      </c>
    </row>
    <row r="110" spans="1:9" x14ac:dyDescent="0.2">
      <c r="A110" s="39" t="s">
        <v>129</v>
      </c>
      <c r="B110" s="102"/>
      <c r="C110" s="102">
        <v>93</v>
      </c>
      <c r="D110" s="102">
        <v>151</v>
      </c>
      <c r="E110" s="102">
        <v>168</v>
      </c>
      <c r="F110" s="102">
        <v>199</v>
      </c>
      <c r="G110" s="102">
        <v>204</v>
      </c>
      <c r="H110" s="102">
        <v>198</v>
      </c>
      <c r="I110" s="102">
        <v>1013</v>
      </c>
    </row>
    <row r="111" spans="1:9" x14ac:dyDescent="0.2">
      <c r="A111" s="104">
        <v>16</v>
      </c>
      <c r="B111" s="102"/>
      <c r="C111" s="102">
        <v>93</v>
      </c>
      <c r="D111" s="102">
        <v>151</v>
      </c>
      <c r="E111" s="102">
        <v>168</v>
      </c>
      <c r="F111" s="102">
        <v>199</v>
      </c>
      <c r="G111" s="102">
        <v>204</v>
      </c>
      <c r="H111" s="102">
        <v>198</v>
      </c>
      <c r="I111" s="102">
        <v>1013</v>
      </c>
    </row>
    <row r="112" spans="1:9" x14ac:dyDescent="0.2">
      <c r="A112" s="39" t="s">
        <v>164</v>
      </c>
      <c r="B112" s="102">
        <v>1</v>
      </c>
      <c r="C112" s="102">
        <v>34</v>
      </c>
      <c r="D112" s="102">
        <v>78</v>
      </c>
      <c r="E112" s="102">
        <v>51</v>
      </c>
      <c r="F112" s="102">
        <v>40</v>
      </c>
      <c r="G112" s="102">
        <v>102</v>
      </c>
      <c r="H112" s="102">
        <v>22</v>
      </c>
      <c r="I112" s="102">
        <v>328</v>
      </c>
    </row>
    <row r="113" spans="1:9" x14ac:dyDescent="0.2">
      <c r="A113" s="104">
        <v>1</v>
      </c>
      <c r="B113" s="102"/>
      <c r="C113" s="102">
        <v>1</v>
      </c>
      <c r="D113" s="102">
        <v>1</v>
      </c>
      <c r="E113" s="102">
        <v>10</v>
      </c>
      <c r="F113" s="102">
        <v>3</v>
      </c>
      <c r="G113" s="102">
        <v>11</v>
      </c>
      <c r="H113" s="102">
        <v>3</v>
      </c>
      <c r="I113" s="102">
        <v>29</v>
      </c>
    </row>
    <row r="114" spans="1:9" x14ac:dyDescent="0.2">
      <c r="A114" s="104">
        <v>7</v>
      </c>
      <c r="B114" s="102"/>
      <c r="C114" s="102"/>
      <c r="D114" s="102">
        <v>7</v>
      </c>
      <c r="E114" s="102">
        <v>3</v>
      </c>
      <c r="F114" s="102">
        <v>4</v>
      </c>
      <c r="G114" s="102">
        <v>10</v>
      </c>
      <c r="H114" s="102">
        <v>4</v>
      </c>
      <c r="I114" s="102">
        <v>28</v>
      </c>
    </row>
    <row r="115" spans="1:9" x14ac:dyDescent="0.2">
      <c r="A115" s="104">
        <v>14</v>
      </c>
      <c r="B115" s="102">
        <v>1</v>
      </c>
      <c r="C115" s="102">
        <v>31</v>
      </c>
      <c r="D115" s="102">
        <v>54</v>
      </c>
      <c r="E115" s="102">
        <v>31</v>
      </c>
      <c r="F115" s="102">
        <v>24</v>
      </c>
      <c r="G115" s="102">
        <v>45</v>
      </c>
      <c r="H115" s="102">
        <v>11</v>
      </c>
      <c r="I115" s="102">
        <v>197</v>
      </c>
    </row>
    <row r="116" spans="1:9" x14ac:dyDescent="0.2">
      <c r="A116" s="104">
        <v>15</v>
      </c>
      <c r="B116" s="102">
        <v>0</v>
      </c>
      <c r="C116" s="102">
        <v>2</v>
      </c>
      <c r="D116" s="102">
        <v>13</v>
      </c>
      <c r="E116" s="102">
        <v>4</v>
      </c>
      <c r="F116" s="102">
        <v>8</v>
      </c>
      <c r="G116" s="102">
        <v>28</v>
      </c>
      <c r="H116" s="102">
        <v>3</v>
      </c>
      <c r="I116" s="102">
        <v>58</v>
      </c>
    </row>
    <row r="117" spans="1:9" x14ac:dyDescent="0.2">
      <c r="A117" s="104">
        <v>16</v>
      </c>
      <c r="B117" s="102"/>
      <c r="C117" s="102">
        <v>0</v>
      </c>
      <c r="D117" s="102">
        <v>3</v>
      </c>
      <c r="E117" s="102">
        <v>2</v>
      </c>
      <c r="F117" s="102">
        <v>1</v>
      </c>
      <c r="G117" s="102">
        <v>6</v>
      </c>
      <c r="H117" s="102">
        <v>1</v>
      </c>
      <c r="I117" s="102">
        <v>13</v>
      </c>
    </row>
    <row r="118" spans="1:9" x14ac:dyDescent="0.2">
      <c r="A118" s="104">
        <v>17</v>
      </c>
      <c r="B118" s="102"/>
      <c r="C118" s="102"/>
      <c r="D118" s="102"/>
      <c r="E118" s="102">
        <v>1</v>
      </c>
      <c r="F118" s="102">
        <v>0</v>
      </c>
      <c r="G118" s="102">
        <v>2</v>
      </c>
      <c r="H118" s="102">
        <v>0</v>
      </c>
      <c r="I118" s="102">
        <v>3</v>
      </c>
    </row>
    <row r="119" spans="1:9" x14ac:dyDescent="0.2">
      <c r="A119" s="104" t="s">
        <v>251</v>
      </c>
      <c r="B119" s="102"/>
      <c r="C119" s="102"/>
      <c r="D119" s="102"/>
      <c r="E119" s="102"/>
      <c r="F119" s="102">
        <v>0</v>
      </c>
      <c r="G119" s="102">
        <v>0</v>
      </c>
      <c r="H119" s="102">
        <v>0</v>
      </c>
      <c r="I119" s="102">
        <v>0</v>
      </c>
    </row>
    <row r="120" spans="1:9" x14ac:dyDescent="0.2">
      <c r="A120" s="39" t="s">
        <v>252</v>
      </c>
      <c r="B120" s="102"/>
      <c r="C120" s="102">
        <v>70</v>
      </c>
      <c r="D120" s="102">
        <v>0</v>
      </c>
      <c r="E120" s="102">
        <v>0</v>
      </c>
      <c r="F120" s="102">
        <v>0</v>
      </c>
      <c r="G120" s="102">
        <v>0</v>
      </c>
      <c r="H120" s="102">
        <v>0</v>
      </c>
      <c r="I120" s="102">
        <v>70</v>
      </c>
    </row>
    <row r="121" spans="1:9" x14ac:dyDescent="0.2">
      <c r="A121" s="104">
        <v>16</v>
      </c>
      <c r="B121" s="102"/>
      <c r="C121" s="102">
        <v>70</v>
      </c>
      <c r="D121" s="102">
        <v>0</v>
      </c>
      <c r="E121" s="102">
        <v>0</v>
      </c>
      <c r="F121" s="102">
        <v>0</v>
      </c>
      <c r="G121" s="102">
        <v>0</v>
      </c>
      <c r="H121" s="102">
        <v>0</v>
      </c>
      <c r="I121" s="102">
        <v>70</v>
      </c>
    </row>
    <row r="122" spans="1:9" x14ac:dyDescent="0.2">
      <c r="A122" s="39" t="s">
        <v>253</v>
      </c>
      <c r="B122" s="102"/>
      <c r="C122" s="102"/>
      <c r="D122" s="102"/>
      <c r="E122" s="102">
        <v>8</v>
      </c>
      <c r="F122" s="102">
        <v>0</v>
      </c>
      <c r="G122" s="102">
        <v>0</v>
      </c>
      <c r="H122" s="102">
        <v>0</v>
      </c>
      <c r="I122" s="102">
        <v>8</v>
      </c>
    </row>
    <row r="123" spans="1:9" x14ac:dyDescent="0.2">
      <c r="A123" s="104">
        <v>14</v>
      </c>
      <c r="B123" s="102"/>
      <c r="C123" s="102"/>
      <c r="D123" s="102"/>
      <c r="E123" s="102">
        <v>7</v>
      </c>
      <c r="F123" s="102">
        <v>0</v>
      </c>
      <c r="G123" s="102">
        <v>0</v>
      </c>
      <c r="H123" s="102">
        <v>0</v>
      </c>
      <c r="I123" s="102">
        <v>7</v>
      </c>
    </row>
    <row r="124" spans="1:9" x14ac:dyDescent="0.2">
      <c r="A124" s="104">
        <v>15</v>
      </c>
      <c r="B124" s="102"/>
      <c r="C124" s="102"/>
      <c r="D124" s="102"/>
      <c r="E124" s="102">
        <v>1</v>
      </c>
      <c r="F124" s="102">
        <v>0</v>
      </c>
      <c r="G124" s="102">
        <v>0</v>
      </c>
      <c r="H124" s="102">
        <v>0</v>
      </c>
      <c r="I124" s="102">
        <v>1</v>
      </c>
    </row>
    <row r="125" spans="1:9" x14ac:dyDescent="0.2">
      <c r="A125" s="39" t="s">
        <v>241</v>
      </c>
      <c r="B125" s="102">
        <v>979</v>
      </c>
      <c r="C125" s="102">
        <v>1789</v>
      </c>
      <c r="D125" s="102">
        <v>2452</v>
      </c>
      <c r="E125" s="102">
        <v>2531</v>
      </c>
      <c r="F125" s="102">
        <v>2958</v>
      </c>
      <c r="G125" s="102">
        <v>3012</v>
      </c>
      <c r="H125" s="102">
        <v>2804</v>
      </c>
      <c r="I125" s="102">
        <v>16525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3"/>
  <sheetViews>
    <sheetView topLeftCell="B124" workbookViewId="0">
      <selection activeCell="H375" sqref="H375"/>
    </sheetView>
  </sheetViews>
  <sheetFormatPr defaultRowHeight="12.75" x14ac:dyDescent="0.2"/>
  <cols>
    <col min="2" max="2" width="24.85546875" customWidth="1"/>
  </cols>
  <sheetData>
    <row r="1" spans="1:4" x14ac:dyDescent="0.2">
      <c r="A1" s="36" t="s">
        <v>237</v>
      </c>
      <c r="B1" s="36" t="s">
        <v>238</v>
      </c>
      <c r="C1" s="36" t="s">
        <v>51</v>
      </c>
      <c r="D1" s="36" t="s">
        <v>239</v>
      </c>
    </row>
    <row r="2" spans="1:4" x14ac:dyDescent="0.2">
      <c r="A2">
        <v>1</v>
      </c>
      <c r="B2" t="s">
        <v>5</v>
      </c>
      <c r="C2" s="8">
        <v>148</v>
      </c>
      <c r="D2">
        <v>2007</v>
      </c>
    </row>
    <row r="3" spans="1:4" x14ac:dyDescent="0.2">
      <c r="A3">
        <v>1</v>
      </c>
      <c r="B3" t="s">
        <v>7</v>
      </c>
      <c r="C3" s="8">
        <v>56</v>
      </c>
      <c r="D3">
        <v>2007</v>
      </c>
    </row>
    <row r="4" spans="1:4" x14ac:dyDescent="0.2">
      <c r="A4">
        <v>1</v>
      </c>
      <c r="B4" t="s">
        <v>6</v>
      </c>
      <c r="C4" s="8">
        <v>52</v>
      </c>
      <c r="D4">
        <v>2007</v>
      </c>
    </row>
    <row r="5" spans="1:4" x14ac:dyDescent="0.2">
      <c r="A5">
        <v>1</v>
      </c>
      <c r="B5" t="s">
        <v>14</v>
      </c>
      <c r="C5" s="8">
        <v>0</v>
      </c>
      <c r="D5">
        <v>2007</v>
      </c>
    </row>
    <row r="6" spans="1:4" x14ac:dyDescent="0.2">
      <c r="A6">
        <v>1</v>
      </c>
      <c r="B6" t="s">
        <v>8</v>
      </c>
      <c r="C6" s="8">
        <v>150</v>
      </c>
      <c r="D6">
        <v>2007</v>
      </c>
    </row>
    <row r="7" spans="1:4" x14ac:dyDescent="0.2">
      <c r="A7">
        <v>1</v>
      </c>
      <c r="B7" t="s">
        <v>181</v>
      </c>
      <c r="C7" s="8"/>
      <c r="D7">
        <v>2007</v>
      </c>
    </row>
    <row r="8" spans="1:4" x14ac:dyDescent="0.2">
      <c r="A8">
        <v>1</v>
      </c>
      <c r="B8" t="s">
        <v>9</v>
      </c>
      <c r="C8" s="8">
        <v>82</v>
      </c>
      <c r="D8">
        <v>2007</v>
      </c>
    </row>
    <row r="9" spans="1:4" x14ac:dyDescent="0.2">
      <c r="A9">
        <v>1</v>
      </c>
      <c r="B9" t="s">
        <v>10</v>
      </c>
      <c r="C9" s="8">
        <v>31</v>
      </c>
      <c r="D9">
        <v>2007</v>
      </c>
    </row>
    <row r="10" spans="1:4" x14ac:dyDescent="0.2">
      <c r="A10">
        <v>1</v>
      </c>
      <c r="B10" t="s">
        <v>164</v>
      </c>
      <c r="C10" s="8">
        <v>1</v>
      </c>
      <c r="D10">
        <v>2007</v>
      </c>
    </row>
    <row r="11" spans="1:4" x14ac:dyDescent="0.2">
      <c r="A11">
        <v>1</v>
      </c>
      <c r="B11" t="s">
        <v>13</v>
      </c>
      <c r="C11" s="8">
        <v>1</v>
      </c>
      <c r="D11">
        <v>2007</v>
      </c>
    </row>
    <row r="12" spans="1:4" x14ac:dyDescent="0.2">
      <c r="A12">
        <v>1</v>
      </c>
      <c r="B12" t="s">
        <v>95</v>
      </c>
      <c r="C12" s="8">
        <v>1</v>
      </c>
      <c r="D12">
        <v>2007</v>
      </c>
    </row>
    <row r="13" spans="1:4" x14ac:dyDescent="0.2">
      <c r="A13">
        <v>1</v>
      </c>
      <c r="B13" t="s">
        <v>5</v>
      </c>
      <c r="C13" s="8">
        <v>9</v>
      </c>
      <c r="D13">
        <v>2008</v>
      </c>
    </row>
    <row r="14" spans="1:4" x14ac:dyDescent="0.2">
      <c r="A14">
        <v>1</v>
      </c>
      <c r="B14" t="s">
        <v>7</v>
      </c>
      <c r="C14" s="8">
        <v>0</v>
      </c>
      <c r="D14">
        <v>2008</v>
      </c>
    </row>
    <row r="15" spans="1:4" x14ac:dyDescent="0.2">
      <c r="A15">
        <v>1</v>
      </c>
      <c r="B15" t="s">
        <v>6</v>
      </c>
      <c r="C15" s="8">
        <v>1</v>
      </c>
      <c r="D15">
        <v>2008</v>
      </c>
    </row>
    <row r="16" spans="1:4" x14ac:dyDescent="0.2">
      <c r="A16">
        <v>1</v>
      </c>
      <c r="B16" t="s">
        <v>14</v>
      </c>
      <c r="C16" s="8">
        <v>3</v>
      </c>
      <c r="D16">
        <v>2008</v>
      </c>
    </row>
    <row r="17" spans="1:4" x14ac:dyDescent="0.2">
      <c r="A17">
        <v>1</v>
      </c>
      <c r="B17" t="s">
        <v>8</v>
      </c>
      <c r="C17" s="8">
        <v>102</v>
      </c>
      <c r="D17">
        <v>2008</v>
      </c>
    </row>
    <row r="18" spans="1:4" x14ac:dyDescent="0.2">
      <c r="A18">
        <v>1</v>
      </c>
      <c r="B18" t="s">
        <v>181</v>
      </c>
      <c r="C18" s="8"/>
      <c r="D18">
        <v>2008</v>
      </c>
    </row>
    <row r="19" spans="1:4" x14ac:dyDescent="0.2">
      <c r="A19">
        <v>1</v>
      </c>
      <c r="B19" t="s">
        <v>9</v>
      </c>
      <c r="C19" s="8">
        <v>217</v>
      </c>
      <c r="D19">
        <v>2008</v>
      </c>
    </row>
    <row r="20" spans="1:4" x14ac:dyDescent="0.2">
      <c r="A20">
        <v>1</v>
      </c>
      <c r="B20" t="s">
        <v>10</v>
      </c>
      <c r="C20" s="8">
        <v>72</v>
      </c>
      <c r="D20">
        <v>2008</v>
      </c>
    </row>
    <row r="21" spans="1:4" x14ac:dyDescent="0.2">
      <c r="A21">
        <v>1</v>
      </c>
      <c r="B21" t="s">
        <v>164</v>
      </c>
      <c r="C21" s="8">
        <v>1</v>
      </c>
      <c r="D21">
        <v>2008</v>
      </c>
    </row>
    <row r="22" spans="1:4" x14ac:dyDescent="0.2">
      <c r="A22">
        <v>1</v>
      </c>
      <c r="B22" t="s">
        <v>13</v>
      </c>
      <c r="C22" s="8">
        <v>1</v>
      </c>
      <c r="D22">
        <v>2008</v>
      </c>
    </row>
    <row r="23" spans="1:4" x14ac:dyDescent="0.2">
      <c r="A23">
        <v>1</v>
      </c>
      <c r="B23" t="s">
        <v>95</v>
      </c>
      <c r="C23" s="8">
        <v>0</v>
      </c>
      <c r="D23">
        <v>2008</v>
      </c>
    </row>
    <row r="24" spans="1:4" x14ac:dyDescent="0.2">
      <c r="A24">
        <v>1</v>
      </c>
      <c r="B24" t="s">
        <v>5</v>
      </c>
      <c r="C24" s="8">
        <v>1</v>
      </c>
      <c r="D24">
        <v>2009</v>
      </c>
    </row>
    <row r="25" spans="1:4" x14ac:dyDescent="0.2">
      <c r="A25">
        <v>1</v>
      </c>
      <c r="B25" t="s">
        <v>7</v>
      </c>
      <c r="C25" s="8">
        <v>0</v>
      </c>
      <c r="D25">
        <v>2009</v>
      </c>
    </row>
    <row r="26" spans="1:4" x14ac:dyDescent="0.2">
      <c r="A26">
        <v>1</v>
      </c>
      <c r="B26" t="s">
        <v>6</v>
      </c>
      <c r="C26" s="8">
        <v>0</v>
      </c>
      <c r="D26">
        <v>2009</v>
      </c>
    </row>
    <row r="27" spans="1:4" x14ac:dyDescent="0.2">
      <c r="A27">
        <v>1</v>
      </c>
      <c r="B27" t="s">
        <v>14</v>
      </c>
      <c r="C27" s="8">
        <v>1</v>
      </c>
      <c r="D27">
        <v>2009</v>
      </c>
    </row>
    <row r="28" spans="1:4" x14ac:dyDescent="0.2">
      <c r="A28">
        <v>1</v>
      </c>
      <c r="B28" t="s">
        <v>8</v>
      </c>
      <c r="C28" s="8">
        <v>226</v>
      </c>
      <c r="D28">
        <v>2009</v>
      </c>
    </row>
    <row r="29" spans="1:4" x14ac:dyDescent="0.2">
      <c r="A29">
        <v>1</v>
      </c>
      <c r="B29" t="s">
        <v>181</v>
      </c>
      <c r="C29" s="8"/>
      <c r="D29">
        <v>2009</v>
      </c>
    </row>
    <row r="30" spans="1:4" x14ac:dyDescent="0.2">
      <c r="A30">
        <v>1</v>
      </c>
      <c r="B30" t="s">
        <v>9</v>
      </c>
      <c r="C30" s="8">
        <v>109</v>
      </c>
      <c r="D30">
        <v>2009</v>
      </c>
    </row>
    <row r="31" spans="1:4" x14ac:dyDescent="0.2">
      <c r="A31">
        <v>1</v>
      </c>
      <c r="B31" t="s">
        <v>10</v>
      </c>
      <c r="C31" s="8">
        <v>101</v>
      </c>
      <c r="D31">
        <v>2009</v>
      </c>
    </row>
    <row r="32" spans="1:4" x14ac:dyDescent="0.2">
      <c r="A32">
        <v>1</v>
      </c>
      <c r="B32" t="s">
        <v>164</v>
      </c>
      <c r="C32" s="8">
        <v>10</v>
      </c>
      <c r="D32">
        <v>2009</v>
      </c>
    </row>
    <row r="33" spans="1:4" x14ac:dyDescent="0.2">
      <c r="A33">
        <v>1</v>
      </c>
      <c r="B33" t="s">
        <v>13</v>
      </c>
      <c r="C33" s="8">
        <v>1</v>
      </c>
      <c r="D33">
        <v>2009</v>
      </c>
    </row>
    <row r="34" spans="1:4" x14ac:dyDescent="0.2">
      <c r="A34">
        <v>1</v>
      </c>
      <c r="B34" t="s">
        <v>95</v>
      </c>
      <c r="C34" s="8">
        <v>0</v>
      </c>
      <c r="D34">
        <v>2009</v>
      </c>
    </row>
    <row r="35" spans="1:4" x14ac:dyDescent="0.2">
      <c r="A35">
        <v>1</v>
      </c>
      <c r="B35" t="s">
        <v>5</v>
      </c>
      <c r="C35" s="8">
        <v>0</v>
      </c>
      <c r="D35">
        <v>2010</v>
      </c>
    </row>
    <row r="36" spans="1:4" x14ac:dyDescent="0.2">
      <c r="A36">
        <v>1</v>
      </c>
      <c r="B36" t="s">
        <v>7</v>
      </c>
      <c r="C36" s="8">
        <v>0</v>
      </c>
      <c r="D36">
        <v>2010</v>
      </c>
    </row>
    <row r="37" spans="1:4" x14ac:dyDescent="0.2">
      <c r="A37">
        <v>1</v>
      </c>
      <c r="B37" t="s">
        <v>6</v>
      </c>
      <c r="C37" s="8">
        <v>0</v>
      </c>
      <c r="D37">
        <v>2010</v>
      </c>
    </row>
    <row r="38" spans="1:4" x14ac:dyDescent="0.2">
      <c r="A38">
        <v>1</v>
      </c>
      <c r="B38" t="s">
        <v>14</v>
      </c>
      <c r="C38" s="8">
        <v>0</v>
      </c>
      <c r="D38">
        <v>2010</v>
      </c>
    </row>
    <row r="39" spans="1:4" x14ac:dyDescent="0.2">
      <c r="A39">
        <v>1</v>
      </c>
      <c r="B39" t="s">
        <v>8</v>
      </c>
      <c r="C39" s="8">
        <v>37</v>
      </c>
      <c r="D39">
        <v>2010</v>
      </c>
    </row>
    <row r="40" spans="1:4" x14ac:dyDescent="0.2">
      <c r="A40">
        <v>1</v>
      </c>
      <c r="B40" t="s">
        <v>181</v>
      </c>
      <c r="C40" s="8">
        <v>15</v>
      </c>
      <c r="D40">
        <v>2010</v>
      </c>
    </row>
    <row r="41" spans="1:4" x14ac:dyDescent="0.2">
      <c r="A41">
        <v>1</v>
      </c>
      <c r="B41" t="s">
        <v>9</v>
      </c>
      <c r="C41" s="8">
        <v>279</v>
      </c>
      <c r="D41">
        <v>2010</v>
      </c>
    </row>
    <row r="42" spans="1:4" x14ac:dyDescent="0.2">
      <c r="A42">
        <v>1</v>
      </c>
      <c r="B42" t="s">
        <v>10</v>
      </c>
      <c r="C42" s="8">
        <v>74</v>
      </c>
      <c r="D42">
        <v>2010</v>
      </c>
    </row>
    <row r="43" spans="1:4" x14ac:dyDescent="0.2">
      <c r="A43">
        <v>1</v>
      </c>
      <c r="B43" t="s">
        <v>164</v>
      </c>
      <c r="C43" s="8">
        <v>3</v>
      </c>
      <c r="D43">
        <v>2010</v>
      </c>
    </row>
    <row r="44" spans="1:4" x14ac:dyDescent="0.2">
      <c r="A44">
        <v>1</v>
      </c>
      <c r="B44" t="s">
        <v>13</v>
      </c>
      <c r="C44" s="8">
        <v>1</v>
      </c>
      <c r="D44">
        <v>2010</v>
      </c>
    </row>
    <row r="45" spans="1:4" x14ac:dyDescent="0.2">
      <c r="A45">
        <v>1</v>
      </c>
      <c r="B45" t="s">
        <v>95</v>
      </c>
      <c r="C45" s="8">
        <v>1</v>
      </c>
      <c r="D45">
        <v>2010</v>
      </c>
    </row>
    <row r="46" spans="1:4" x14ac:dyDescent="0.2">
      <c r="A46">
        <v>1</v>
      </c>
      <c r="B46" t="s">
        <v>5</v>
      </c>
      <c r="C46" s="8">
        <v>0</v>
      </c>
      <c r="D46">
        <v>2011</v>
      </c>
    </row>
    <row r="47" spans="1:4" x14ac:dyDescent="0.2">
      <c r="A47">
        <v>1</v>
      </c>
      <c r="B47" t="s">
        <v>7</v>
      </c>
      <c r="C47" s="8">
        <v>0</v>
      </c>
      <c r="D47">
        <v>2011</v>
      </c>
    </row>
    <row r="48" spans="1:4" x14ac:dyDescent="0.2">
      <c r="A48">
        <v>1</v>
      </c>
      <c r="B48" t="s">
        <v>6</v>
      </c>
      <c r="C48" s="8">
        <v>0</v>
      </c>
      <c r="D48">
        <v>2011</v>
      </c>
    </row>
    <row r="49" spans="1:4" x14ac:dyDescent="0.2">
      <c r="A49">
        <v>1</v>
      </c>
      <c r="B49" t="s">
        <v>14</v>
      </c>
      <c r="C49" s="8">
        <v>0</v>
      </c>
      <c r="D49">
        <v>2011</v>
      </c>
    </row>
    <row r="50" spans="1:4" x14ac:dyDescent="0.2">
      <c r="A50">
        <v>1</v>
      </c>
      <c r="B50" t="s">
        <v>8</v>
      </c>
      <c r="C50" s="8">
        <v>302</v>
      </c>
      <c r="D50">
        <v>2011</v>
      </c>
    </row>
    <row r="51" spans="1:4" x14ac:dyDescent="0.2">
      <c r="A51">
        <v>1</v>
      </c>
      <c r="B51" t="s">
        <v>181</v>
      </c>
      <c r="C51" s="8">
        <v>0</v>
      </c>
      <c r="D51">
        <v>2011</v>
      </c>
    </row>
    <row r="52" spans="1:4" x14ac:dyDescent="0.2">
      <c r="A52">
        <v>1</v>
      </c>
      <c r="B52" t="s">
        <v>9</v>
      </c>
      <c r="C52" s="8">
        <v>35</v>
      </c>
      <c r="D52">
        <v>2011</v>
      </c>
    </row>
    <row r="53" spans="1:4" x14ac:dyDescent="0.2">
      <c r="A53">
        <v>1</v>
      </c>
      <c r="B53" t="s">
        <v>10</v>
      </c>
      <c r="C53" s="8">
        <v>146</v>
      </c>
      <c r="D53">
        <v>2011</v>
      </c>
    </row>
    <row r="54" spans="1:4" x14ac:dyDescent="0.2">
      <c r="A54">
        <v>1</v>
      </c>
      <c r="B54" t="s">
        <v>164</v>
      </c>
      <c r="C54" s="8">
        <v>11</v>
      </c>
      <c r="D54">
        <v>2011</v>
      </c>
    </row>
    <row r="55" spans="1:4" x14ac:dyDescent="0.2">
      <c r="A55">
        <v>1</v>
      </c>
      <c r="B55" t="s">
        <v>13</v>
      </c>
      <c r="C55" s="8">
        <v>1</v>
      </c>
      <c r="D55">
        <v>2011</v>
      </c>
    </row>
    <row r="56" spans="1:4" x14ac:dyDescent="0.2">
      <c r="A56">
        <v>1</v>
      </c>
      <c r="B56" t="s">
        <v>95</v>
      </c>
      <c r="C56" s="8">
        <v>0</v>
      </c>
      <c r="D56">
        <v>2011</v>
      </c>
    </row>
    <row r="57" spans="1:4" x14ac:dyDescent="0.2">
      <c r="A57">
        <v>1</v>
      </c>
      <c r="B57" t="s">
        <v>5</v>
      </c>
      <c r="C57">
        <v>0</v>
      </c>
      <c r="D57">
        <v>2012</v>
      </c>
    </row>
    <row r="58" spans="1:4" x14ac:dyDescent="0.2">
      <c r="A58">
        <v>1</v>
      </c>
      <c r="B58" t="s">
        <v>7</v>
      </c>
      <c r="C58">
        <v>0</v>
      </c>
      <c r="D58">
        <v>2012</v>
      </c>
    </row>
    <row r="59" spans="1:4" x14ac:dyDescent="0.2">
      <c r="A59">
        <v>1</v>
      </c>
      <c r="B59" t="s">
        <v>6</v>
      </c>
      <c r="C59">
        <v>0</v>
      </c>
      <c r="D59">
        <v>2012</v>
      </c>
    </row>
    <row r="60" spans="1:4" x14ac:dyDescent="0.2">
      <c r="A60">
        <v>1</v>
      </c>
      <c r="B60" t="s">
        <v>14</v>
      </c>
      <c r="C60">
        <v>0</v>
      </c>
      <c r="D60">
        <v>2012</v>
      </c>
    </row>
    <row r="61" spans="1:4" x14ac:dyDescent="0.2">
      <c r="A61">
        <v>1</v>
      </c>
      <c r="B61" t="s">
        <v>8</v>
      </c>
      <c r="C61">
        <v>13</v>
      </c>
      <c r="D61">
        <v>2012</v>
      </c>
    </row>
    <row r="62" spans="1:4" x14ac:dyDescent="0.2">
      <c r="A62">
        <v>1</v>
      </c>
      <c r="B62" t="s">
        <v>181</v>
      </c>
      <c r="C62">
        <v>0</v>
      </c>
      <c r="D62">
        <v>2012</v>
      </c>
    </row>
    <row r="63" spans="1:4" x14ac:dyDescent="0.2">
      <c r="A63">
        <v>1</v>
      </c>
      <c r="B63" t="s">
        <v>9</v>
      </c>
      <c r="C63">
        <v>260</v>
      </c>
      <c r="D63">
        <v>2012</v>
      </c>
    </row>
    <row r="64" spans="1:4" x14ac:dyDescent="0.2">
      <c r="A64">
        <v>1</v>
      </c>
      <c r="B64" t="s">
        <v>10</v>
      </c>
      <c r="C64">
        <v>123</v>
      </c>
      <c r="D64">
        <v>2012</v>
      </c>
    </row>
    <row r="65" spans="1:4" x14ac:dyDescent="0.2">
      <c r="A65">
        <v>1</v>
      </c>
      <c r="B65" t="s">
        <v>164</v>
      </c>
      <c r="C65">
        <v>3</v>
      </c>
      <c r="D65">
        <v>2012</v>
      </c>
    </row>
    <row r="66" spans="1:4" x14ac:dyDescent="0.2">
      <c r="A66">
        <v>1</v>
      </c>
      <c r="B66" t="s">
        <v>13</v>
      </c>
      <c r="C66">
        <v>1</v>
      </c>
      <c r="D66">
        <v>2012</v>
      </c>
    </row>
    <row r="67" spans="1:4" x14ac:dyDescent="0.2">
      <c r="A67">
        <v>1</v>
      </c>
      <c r="B67" t="s">
        <v>95</v>
      </c>
      <c r="C67">
        <v>1</v>
      </c>
      <c r="D67">
        <v>2012</v>
      </c>
    </row>
    <row r="68" spans="1:4" x14ac:dyDescent="0.2">
      <c r="A68">
        <v>7</v>
      </c>
      <c r="B68" t="s">
        <v>5</v>
      </c>
      <c r="C68" s="8">
        <v>12</v>
      </c>
      <c r="D68">
        <v>2008</v>
      </c>
    </row>
    <row r="69" spans="1:4" x14ac:dyDescent="0.2">
      <c r="A69">
        <v>7</v>
      </c>
      <c r="B69" t="s">
        <v>7</v>
      </c>
      <c r="C69" s="8">
        <v>0</v>
      </c>
      <c r="D69">
        <v>2008</v>
      </c>
    </row>
    <row r="70" spans="1:4" x14ac:dyDescent="0.2">
      <c r="A70">
        <v>7</v>
      </c>
      <c r="B70" t="s">
        <v>6</v>
      </c>
      <c r="C70" s="8">
        <v>0</v>
      </c>
      <c r="D70">
        <v>2008</v>
      </c>
    </row>
    <row r="71" spans="1:4" x14ac:dyDescent="0.2">
      <c r="A71">
        <v>7</v>
      </c>
      <c r="B71" t="s">
        <v>14</v>
      </c>
      <c r="C71" s="8">
        <v>0</v>
      </c>
      <c r="D71">
        <v>2008</v>
      </c>
    </row>
    <row r="72" spans="1:4" x14ac:dyDescent="0.2">
      <c r="A72">
        <v>7</v>
      </c>
      <c r="B72" t="s">
        <v>8</v>
      </c>
      <c r="C72" s="8">
        <v>63</v>
      </c>
      <c r="D72">
        <v>2008</v>
      </c>
    </row>
    <row r="73" spans="1:4" x14ac:dyDescent="0.2">
      <c r="A73">
        <v>7</v>
      </c>
      <c r="B73" t="s">
        <v>9</v>
      </c>
      <c r="C73" s="8">
        <v>47</v>
      </c>
      <c r="D73">
        <v>2008</v>
      </c>
    </row>
    <row r="74" spans="1:4" x14ac:dyDescent="0.2">
      <c r="A74">
        <v>7</v>
      </c>
      <c r="B74" t="s">
        <v>10</v>
      </c>
      <c r="C74" s="8">
        <v>28</v>
      </c>
      <c r="D74">
        <v>2008</v>
      </c>
    </row>
    <row r="75" spans="1:4" x14ac:dyDescent="0.2">
      <c r="A75">
        <v>7</v>
      </c>
      <c r="B75" t="s">
        <v>164</v>
      </c>
      <c r="C75" s="8">
        <v>7</v>
      </c>
      <c r="D75">
        <v>2008</v>
      </c>
    </row>
    <row r="76" spans="1:4" x14ac:dyDescent="0.2">
      <c r="A76">
        <v>7</v>
      </c>
      <c r="B76" t="s">
        <v>13</v>
      </c>
      <c r="C76" s="8">
        <v>121</v>
      </c>
      <c r="D76">
        <v>2008</v>
      </c>
    </row>
    <row r="77" spans="1:4" x14ac:dyDescent="0.2">
      <c r="A77">
        <v>7</v>
      </c>
      <c r="B77" t="s">
        <v>95</v>
      </c>
      <c r="C77" s="8">
        <v>1</v>
      </c>
      <c r="D77">
        <v>2008</v>
      </c>
    </row>
    <row r="78" spans="1:4" x14ac:dyDescent="0.2">
      <c r="A78">
        <v>7</v>
      </c>
      <c r="B78" t="s">
        <v>30</v>
      </c>
      <c r="C78" s="8">
        <v>1</v>
      </c>
      <c r="D78">
        <v>2008</v>
      </c>
    </row>
    <row r="79" spans="1:4" x14ac:dyDescent="0.2">
      <c r="A79">
        <v>7</v>
      </c>
      <c r="B79" t="s">
        <v>5</v>
      </c>
      <c r="C79" s="8">
        <v>0</v>
      </c>
      <c r="D79">
        <v>2009</v>
      </c>
    </row>
    <row r="80" spans="1:4" x14ac:dyDescent="0.2">
      <c r="A80">
        <v>7</v>
      </c>
      <c r="B80" t="s">
        <v>7</v>
      </c>
      <c r="C80" s="8">
        <v>0</v>
      </c>
      <c r="D80">
        <v>2009</v>
      </c>
    </row>
    <row r="81" spans="1:4" x14ac:dyDescent="0.2">
      <c r="A81">
        <v>7</v>
      </c>
      <c r="B81" t="s">
        <v>6</v>
      </c>
      <c r="C81" s="8">
        <v>1</v>
      </c>
      <c r="D81">
        <v>2009</v>
      </c>
    </row>
    <row r="82" spans="1:4" x14ac:dyDescent="0.2">
      <c r="A82">
        <v>7</v>
      </c>
      <c r="B82" t="s">
        <v>14</v>
      </c>
      <c r="C82" s="8">
        <v>0</v>
      </c>
      <c r="D82">
        <v>2009</v>
      </c>
    </row>
    <row r="83" spans="1:4" x14ac:dyDescent="0.2">
      <c r="A83">
        <v>7</v>
      </c>
      <c r="B83" t="s">
        <v>8</v>
      </c>
      <c r="C83" s="8">
        <v>6</v>
      </c>
      <c r="D83">
        <v>2009</v>
      </c>
    </row>
    <row r="84" spans="1:4" x14ac:dyDescent="0.2">
      <c r="A84">
        <v>7</v>
      </c>
      <c r="B84" t="s">
        <v>9</v>
      </c>
      <c r="C84" s="8">
        <v>75</v>
      </c>
      <c r="D84">
        <v>2009</v>
      </c>
    </row>
    <row r="85" spans="1:4" x14ac:dyDescent="0.2">
      <c r="A85">
        <v>7</v>
      </c>
      <c r="B85" t="s">
        <v>10</v>
      </c>
      <c r="C85" s="8">
        <v>33</v>
      </c>
      <c r="D85">
        <v>2009</v>
      </c>
    </row>
    <row r="86" spans="1:4" x14ac:dyDescent="0.2">
      <c r="A86">
        <v>7</v>
      </c>
      <c r="B86" t="s">
        <v>164</v>
      </c>
      <c r="C86" s="8">
        <v>3</v>
      </c>
      <c r="D86">
        <v>2009</v>
      </c>
    </row>
    <row r="87" spans="1:4" x14ac:dyDescent="0.2">
      <c r="A87">
        <v>7</v>
      </c>
      <c r="B87" t="s">
        <v>13</v>
      </c>
      <c r="C87" s="8">
        <v>125</v>
      </c>
      <c r="D87">
        <v>2009</v>
      </c>
    </row>
    <row r="88" spans="1:4" x14ac:dyDescent="0.2">
      <c r="A88">
        <v>7</v>
      </c>
      <c r="B88" t="s">
        <v>95</v>
      </c>
      <c r="C88" s="8">
        <v>0</v>
      </c>
      <c r="D88">
        <v>2009</v>
      </c>
    </row>
    <row r="89" spans="1:4" x14ac:dyDescent="0.2">
      <c r="A89">
        <v>7</v>
      </c>
      <c r="B89" t="s">
        <v>30</v>
      </c>
      <c r="C89" s="8">
        <v>1</v>
      </c>
      <c r="D89">
        <v>2009</v>
      </c>
    </row>
    <row r="90" spans="1:4" x14ac:dyDescent="0.2">
      <c r="A90">
        <v>7</v>
      </c>
      <c r="B90" t="s">
        <v>5</v>
      </c>
      <c r="C90" s="8">
        <v>0</v>
      </c>
      <c r="D90">
        <v>2010</v>
      </c>
    </row>
    <row r="91" spans="1:4" x14ac:dyDescent="0.2">
      <c r="A91">
        <v>7</v>
      </c>
      <c r="B91" t="s">
        <v>7</v>
      </c>
      <c r="C91" s="8">
        <v>0</v>
      </c>
      <c r="D91">
        <v>2010</v>
      </c>
    </row>
    <row r="92" spans="1:4" x14ac:dyDescent="0.2">
      <c r="A92">
        <v>7</v>
      </c>
      <c r="B92" t="s">
        <v>6</v>
      </c>
      <c r="C92" s="8">
        <v>0</v>
      </c>
      <c r="D92">
        <v>2010</v>
      </c>
    </row>
    <row r="93" spans="1:4" x14ac:dyDescent="0.2">
      <c r="A93">
        <v>7</v>
      </c>
      <c r="B93" t="s">
        <v>14</v>
      </c>
      <c r="C93" s="8">
        <v>0</v>
      </c>
      <c r="D93">
        <v>2010</v>
      </c>
    </row>
    <row r="94" spans="1:4" x14ac:dyDescent="0.2">
      <c r="A94">
        <v>7</v>
      </c>
      <c r="B94" t="s">
        <v>8</v>
      </c>
      <c r="C94" s="8">
        <v>37</v>
      </c>
      <c r="D94">
        <v>2010</v>
      </c>
    </row>
    <row r="95" spans="1:4" x14ac:dyDescent="0.2">
      <c r="A95">
        <v>7</v>
      </c>
      <c r="B95" t="s">
        <v>9</v>
      </c>
      <c r="C95" s="8">
        <v>42</v>
      </c>
      <c r="D95">
        <v>2010</v>
      </c>
    </row>
    <row r="96" spans="1:4" x14ac:dyDescent="0.2">
      <c r="A96">
        <v>7</v>
      </c>
      <c r="B96" t="s">
        <v>10</v>
      </c>
      <c r="C96" s="8">
        <v>45</v>
      </c>
      <c r="D96">
        <v>2010</v>
      </c>
    </row>
    <row r="97" spans="1:4" x14ac:dyDescent="0.2">
      <c r="A97">
        <v>7</v>
      </c>
      <c r="B97" t="s">
        <v>164</v>
      </c>
      <c r="C97" s="8">
        <v>4</v>
      </c>
      <c r="D97">
        <v>2010</v>
      </c>
    </row>
    <row r="98" spans="1:4" x14ac:dyDescent="0.2">
      <c r="A98">
        <v>7</v>
      </c>
      <c r="B98" t="s">
        <v>13</v>
      </c>
      <c r="C98" s="8">
        <v>138</v>
      </c>
      <c r="D98">
        <v>2010</v>
      </c>
    </row>
    <row r="99" spans="1:4" x14ac:dyDescent="0.2">
      <c r="A99">
        <v>7</v>
      </c>
      <c r="B99" t="s">
        <v>95</v>
      </c>
      <c r="C99" s="8">
        <v>0</v>
      </c>
      <c r="D99">
        <v>2010</v>
      </c>
    </row>
    <row r="100" spans="1:4" x14ac:dyDescent="0.2">
      <c r="A100">
        <v>7</v>
      </c>
      <c r="B100" t="s">
        <v>30</v>
      </c>
      <c r="C100" s="8">
        <v>0</v>
      </c>
      <c r="D100">
        <v>2010</v>
      </c>
    </row>
    <row r="101" spans="1:4" x14ac:dyDescent="0.2">
      <c r="A101">
        <v>7</v>
      </c>
      <c r="B101" t="s">
        <v>5</v>
      </c>
      <c r="C101" s="8">
        <v>0</v>
      </c>
      <c r="D101">
        <v>2011</v>
      </c>
    </row>
    <row r="102" spans="1:4" x14ac:dyDescent="0.2">
      <c r="A102">
        <v>7</v>
      </c>
      <c r="B102" t="s">
        <v>7</v>
      </c>
      <c r="C102" s="8">
        <v>0</v>
      </c>
      <c r="D102">
        <v>2011</v>
      </c>
    </row>
    <row r="103" spans="1:4" x14ac:dyDescent="0.2">
      <c r="A103">
        <v>7</v>
      </c>
      <c r="B103" t="s">
        <v>6</v>
      </c>
      <c r="C103" s="8">
        <v>0</v>
      </c>
      <c r="D103">
        <v>2011</v>
      </c>
    </row>
    <row r="104" spans="1:4" x14ac:dyDescent="0.2">
      <c r="A104">
        <v>7</v>
      </c>
      <c r="B104" t="s">
        <v>14</v>
      </c>
      <c r="C104" s="8">
        <v>0</v>
      </c>
      <c r="D104">
        <v>2011</v>
      </c>
    </row>
    <row r="105" spans="1:4" x14ac:dyDescent="0.2">
      <c r="A105">
        <v>7</v>
      </c>
      <c r="B105" t="s">
        <v>8</v>
      </c>
      <c r="C105" s="8">
        <v>94</v>
      </c>
      <c r="D105">
        <v>2011</v>
      </c>
    </row>
    <row r="106" spans="1:4" x14ac:dyDescent="0.2">
      <c r="A106">
        <v>7</v>
      </c>
      <c r="B106" t="s">
        <v>9</v>
      </c>
      <c r="C106" s="8">
        <v>10</v>
      </c>
      <c r="D106">
        <v>2011</v>
      </c>
    </row>
    <row r="107" spans="1:4" x14ac:dyDescent="0.2">
      <c r="A107">
        <v>7</v>
      </c>
      <c r="B107" t="s">
        <v>10</v>
      </c>
      <c r="C107" s="8">
        <v>61</v>
      </c>
      <c r="D107">
        <v>2011</v>
      </c>
    </row>
    <row r="108" spans="1:4" x14ac:dyDescent="0.2">
      <c r="A108">
        <v>7</v>
      </c>
      <c r="B108" t="s">
        <v>164</v>
      </c>
      <c r="C108" s="8">
        <v>10</v>
      </c>
      <c r="D108">
        <v>2011</v>
      </c>
    </row>
    <row r="109" spans="1:4" x14ac:dyDescent="0.2">
      <c r="A109">
        <v>7</v>
      </c>
      <c r="B109" t="s">
        <v>13</v>
      </c>
      <c r="C109" s="8">
        <v>133</v>
      </c>
      <c r="D109">
        <v>2011</v>
      </c>
    </row>
    <row r="110" spans="1:4" x14ac:dyDescent="0.2">
      <c r="A110">
        <v>7</v>
      </c>
      <c r="B110" t="s">
        <v>95</v>
      </c>
      <c r="C110" s="8">
        <v>0</v>
      </c>
      <c r="D110">
        <v>2011</v>
      </c>
    </row>
    <row r="111" spans="1:4" x14ac:dyDescent="0.2">
      <c r="A111">
        <v>7</v>
      </c>
      <c r="B111" t="s">
        <v>30</v>
      </c>
      <c r="C111" s="8">
        <v>0</v>
      </c>
      <c r="D111">
        <v>2011</v>
      </c>
    </row>
    <row r="112" spans="1:4" x14ac:dyDescent="0.2">
      <c r="A112">
        <v>7</v>
      </c>
      <c r="B112" t="s">
        <v>5</v>
      </c>
      <c r="C112" s="8">
        <v>0</v>
      </c>
      <c r="D112">
        <v>2012</v>
      </c>
    </row>
    <row r="113" spans="1:4" x14ac:dyDescent="0.2">
      <c r="A113">
        <v>7</v>
      </c>
      <c r="B113" t="s">
        <v>7</v>
      </c>
      <c r="C113" s="8">
        <v>0</v>
      </c>
      <c r="D113">
        <v>2012</v>
      </c>
    </row>
    <row r="114" spans="1:4" x14ac:dyDescent="0.2">
      <c r="A114">
        <v>7</v>
      </c>
      <c r="B114" t="s">
        <v>6</v>
      </c>
      <c r="C114" s="8">
        <v>0</v>
      </c>
      <c r="D114">
        <v>2012</v>
      </c>
    </row>
    <row r="115" spans="1:4" x14ac:dyDescent="0.2">
      <c r="A115">
        <v>7</v>
      </c>
      <c r="B115" t="s">
        <v>14</v>
      </c>
      <c r="C115" s="8">
        <v>0</v>
      </c>
      <c r="D115">
        <v>2012</v>
      </c>
    </row>
    <row r="116" spans="1:4" x14ac:dyDescent="0.2">
      <c r="A116">
        <v>7</v>
      </c>
      <c r="B116" t="s">
        <v>8</v>
      </c>
      <c r="C116" s="8">
        <v>1</v>
      </c>
      <c r="D116">
        <v>2012</v>
      </c>
    </row>
    <row r="117" spans="1:4" x14ac:dyDescent="0.2">
      <c r="A117">
        <v>7</v>
      </c>
      <c r="B117" t="s">
        <v>9</v>
      </c>
      <c r="C117" s="8">
        <v>79</v>
      </c>
      <c r="D117">
        <v>2012</v>
      </c>
    </row>
    <row r="118" spans="1:4" x14ac:dyDescent="0.2">
      <c r="A118">
        <v>7</v>
      </c>
      <c r="B118" t="s">
        <v>10</v>
      </c>
      <c r="C118" s="8">
        <v>51</v>
      </c>
      <c r="D118">
        <v>2012</v>
      </c>
    </row>
    <row r="119" spans="1:4" x14ac:dyDescent="0.2">
      <c r="A119">
        <v>7</v>
      </c>
      <c r="B119" t="s">
        <v>164</v>
      </c>
      <c r="C119" s="8">
        <v>4</v>
      </c>
      <c r="D119">
        <v>2012</v>
      </c>
    </row>
    <row r="120" spans="1:4" x14ac:dyDescent="0.2">
      <c r="A120">
        <v>7</v>
      </c>
      <c r="B120" t="s">
        <v>13</v>
      </c>
      <c r="C120" s="8">
        <v>115</v>
      </c>
      <c r="D120">
        <v>2012</v>
      </c>
    </row>
    <row r="121" spans="1:4" x14ac:dyDescent="0.2">
      <c r="A121">
        <v>7</v>
      </c>
      <c r="B121" t="s">
        <v>95</v>
      </c>
      <c r="C121" s="8">
        <v>0</v>
      </c>
      <c r="D121">
        <v>2012</v>
      </c>
    </row>
    <row r="122" spans="1:4" x14ac:dyDescent="0.2">
      <c r="A122">
        <v>7</v>
      </c>
      <c r="B122" t="s">
        <v>30</v>
      </c>
      <c r="C122" s="8">
        <v>0</v>
      </c>
      <c r="D122">
        <v>2012</v>
      </c>
    </row>
    <row r="123" spans="1:4" x14ac:dyDescent="0.2">
      <c r="A123">
        <v>10</v>
      </c>
      <c r="B123" t="s">
        <v>5</v>
      </c>
      <c r="C123" s="8">
        <v>36</v>
      </c>
      <c r="D123">
        <v>2007</v>
      </c>
    </row>
    <row r="124" spans="1:4" x14ac:dyDescent="0.2">
      <c r="A124">
        <v>10</v>
      </c>
      <c r="B124" t="s">
        <v>7</v>
      </c>
      <c r="C124" s="8">
        <v>2</v>
      </c>
      <c r="D124">
        <v>2007</v>
      </c>
    </row>
    <row r="125" spans="1:4" x14ac:dyDescent="0.2">
      <c r="A125">
        <v>10</v>
      </c>
      <c r="B125" t="s">
        <v>6</v>
      </c>
      <c r="C125" s="8">
        <v>5</v>
      </c>
      <c r="D125">
        <v>2007</v>
      </c>
    </row>
    <row r="126" spans="1:4" x14ac:dyDescent="0.2">
      <c r="A126">
        <v>10</v>
      </c>
      <c r="B126" t="s">
        <v>8</v>
      </c>
      <c r="C126" s="8">
        <v>126</v>
      </c>
      <c r="D126">
        <v>2007</v>
      </c>
    </row>
    <row r="127" spans="1:4" x14ac:dyDescent="0.2">
      <c r="A127">
        <v>10</v>
      </c>
      <c r="B127" t="s">
        <v>181</v>
      </c>
      <c r="C127" s="8"/>
      <c r="D127">
        <v>2007</v>
      </c>
    </row>
    <row r="128" spans="1:4" x14ac:dyDescent="0.2">
      <c r="A128">
        <v>10</v>
      </c>
      <c r="B128" t="s">
        <v>9</v>
      </c>
      <c r="C128" s="8">
        <v>88</v>
      </c>
      <c r="D128">
        <v>2007</v>
      </c>
    </row>
    <row r="129" spans="1:4" x14ac:dyDescent="0.2">
      <c r="A129">
        <v>10</v>
      </c>
      <c r="B129" t="s">
        <v>10</v>
      </c>
      <c r="C129" s="8">
        <v>1</v>
      </c>
      <c r="D129">
        <v>2007</v>
      </c>
    </row>
    <row r="130" spans="1:4" x14ac:dyDescent="0.2">
      <c r="A130">
        <v>10</v>
      </c>
      <c r="B130" t="s">
        <v>95</v>
      </c>
      <c r="C130" s="8">
        <v>1</v>
      </c>
      <c r="D130">
        <v>2007</v>
      </c>
    </row>
    <row r="131" spans="1:4" x14ac:dyDescent="0.2">
      <c r="A131">
        <v>10</v>
      </c>
      <c r="B131" t="s">
        <v>13</v>
      </c>
      <c r="C131" s="8">
        <v>1</v>
      </c>
      <c r="D131">
        <v>2007</v>
      </c>
    </row>
    <row r="132" spans="1:4" x14ac:dyDescent="0.2">
      <c r="A132">
        <v>10</v>
      </c>
      <c r="B132" t="s">
        <v>5</v>
      </c>
      <c r="C132" s="8">
        <v>15</v>
      </c>
      <c r="D132">
        <v>2008</v>
      </c>
    </row>
    <row r="133" spans="1:4" x14ac:dyDescent="0.2">
      <c r="A133">
        <v>10</v>
      </c>
      <c r="B133" t="s">
        <v>7</v>
      </c>
      <c r="C133" s="8">
        <v>0</v>
      </c>
      <c r="D133">
        <v>2008</v>
      </c>
    </row>
    <row r="134" spans="1:4" x14ac:dyDescent="0.2">
      <c r="A134">
        <v>10</v>
      </c>
      <c r="B134" t="s">
        <v>6</v>
      </c>
      <c r="C134" s="8">
        <v>1</v>
      </c>
      <c r="D134">
        <v>2008</v>
      </c>
    </row>
    <row r="135" spans="1:4" x14ac:dyDescent="0.2">
      <c r="A135">
        <v>10</v>
      </c>
      <c r="B135" t="s">
        <v>8</v>
      </c>
      <c r="C135" s="8">
        <v>141</v>
      </c>
      <c r="D135">
        <v>2008</v>
      </c>
    </row>
    <row r="136" spans="1:4" x14ac:dyDescent="0.2">
      <c r="A136">
        <v>10</v>
      </c>
      <c r="B136" t="s">
        <v>181</v>
      </c>
      <c r="C136" s="8"/>
      <c r="D136">
        <v>2008</v>
      </c>
    </row>
    <row r="137" spans="1:4" x14ac:dyDescent="0.2">
      <c r="A137">
        <v>10</v>
      </c>
      <c r="B137" t="s">
        <v>9</v>
      </c>
      <c r="C137" s="8">
        <v>86</v>
      </c>
      <c r="D137">
        <v>2008</v>
      </c>
    </row>
    <row r="138" spans="1:4" x14ac:dyDescent="0.2">
      <c r="A138">
        <v>10</v>
      </c>
      <c r="B138" t="s">
        <v>10</v>
      </c>
      <c r="C138" s="8">
        <v>1</v>
      </c>
      <c r="D138">
        <v>2008</v>
      </c>
    </row>
    <row r="139" spans="1:4" x14ac:dyDescent="0.2">
      <c r="A139">
        <v>10</v>
      </c>
      <c r="B139" t="s">
        <v>95</v>
      </c>
      <c r="C139" s="8">
        <v>2</v>
      </c>
      <c r="D139">
        <v>2008</v>
      </c>
    </row>
    <row r="140" spans="1:4" x14ac:dyDescent="0.2">
      <c r="A140">
        <v>10</v>
      </c>
      <c r="B140" t="s">
        <v>13</v>
      </c>
      <c r="C140" s="8">
        <v>2</v>
      </c>
      <c r="D140">
        <v>2008</v>
      </c>
    </row>
    <row r="141" spans="1:4" x14ac:dyDescent="0.2">
      <c r="A141">
        <v>10</v>
      </c>
      <c r="B141" t="s">
        <v>5</v>
      </c>
      <c r="C141" s="8">
        <v>8</v>
      </c>
      <c r="D141">
        <v>2009</v>
      </c>
    </row>
    <row r="142" spans="1:4" x14ac:dyDescent="0.2">
      <c r="A142">
        <v>10</v>
      </c>
      <c r="B142" t="s">
        <v>7</v>
      </c>
      <c r="C142" s="8">
        <v>0</v>
      </c>
      <c r="D142">
        <v>2009</v>
      </c>
    </row>
    <row r="143" spans="1:4" x14ac:dyDescent="0.2">
      <c r="A143">
        <v>10</v>
      </c>
      <c r="B143" t="s">
        <v>6</v>
      </c>
      <c r="C143" s="8">
        <v>0</v>
      </c>
      <c r="D143">
        <v>2009</v>
      </c>
    </row>
    <row r="144" spans="1:4" x14ac:dyDescent="0.2">
      <c r="A144">
        <v>10</v>
      </c>
      <c r="B144" t="s">
        <v>8</v>
      </c>
      <c r="C144" s="8">
        <v>97</v>
      </c>
      <c r="D144">
        <v>2009</v>
      </c>
    </row>
    <row r="145" spans="1:4" x14ac:dyDescent="0.2">
      <c r="A145">
        <v>10</v>
      </c>
      <c r="B145" t="s">
        <v>181</v>
      </c>
      <c r="C145" s="8"/>
      <c r="D145">
        <v>2009</v>
      </c>
    </row>
    <row r="146" spans="1:4" x14ac:dyDescent="0.2">
      <c r="A146">
        <v>10</v>
      </c>
      <c r="B146" t="s">
        <v>9</v>
      </c>
      <c r="C146" s="8">
        <v>134</v>
      </c>
      <c r="D146">
        <v>2009</v>
      </c>
    </row>
    <row r="147" spans="1:4" x14ac:dyDescent="0.2">
      <c r="A147">
        <v>10</v>
      </c>
      <c r="B147" t="s">
        <v>10</v>
      </c>
      <c r="C147" s="8">
        <v>2</v>
      </c>
      <c r="D147">
        <v>2009</v>
      </c>
    </row>
    <row r="148" spans="1:4" x14ac:dyDescent="0.2">
      <c r="A148">
        <v>10</v>
      </c>
      <c r="B148" t="s">
        <v>95</v>
      </c>
      <c r="C148" s="8">
        <v>0</v>
      </c>
      <c r="D148">
        <v>2009</v>
      </c>
    </row>
    <row r="149" spans="1:4" x14ac:dyDescent="0.2">
      <c r="A149">
        <v>10</v>
      </c>
      <c r="B149" t="s">
        <v>13</v>
      </c>
      <c r="C149" s="8">
        <v>1</v>
      </c>
      <c r="D149">
        <v>2009</v>
      </c>
    </row>
    <row r="150" spans="1:4" x14ac:dyDescent="0.2">
      <c r="A150">
        <v>10</v>
      </c>
      <c r="B150" t="s">
        <v>5</v>
      </c>
      <c r="C150" s="8">
        <v>7</v>
      </c>
      <c r="D150">
        <v>2010</v>
      </c>
    </row>
    <row r="151" spans="1:4" x14ac:dyDescent="0.2">
      <c r="A151">
        <v>10</v>
      </c>
      <c r="B151" t="s">
        <v>7</v>
      </c>
      <c r="C151" s="8">
        <v>0</v>
      </c>
      <c r="D151">
        <v>2010</v>
      </c>
    </row>
    <row r="152" spans="1:4" x14ac:dyDescent="0.2">
      <c r="A152">
        <v>10</v>
      </c>
      <c r="B152" t="s">
        <v>6</v>
      </c>
      <c r="C152" s="8">
        <v>0</v>
      </c>
      <c r="D152">
        <v>2010</v>
      </c>
    </row>
    <row r="153" spans="1:4" x14ac:dyDescent="0.2">
      <c r="A153">
        <v>10</v>
      </c>
      <c r="B153" t="s">
        <v>8</v>
      </c>
      <c r="C153" s="8">
        <v>51</v>
      </c>
      <c r="D153">
        <v>2010</v>
      </c>
    </row>
    <row r="154" spans="1:4" x14ac:dyDescent="0.2">
      <c r="A154">
        <v>10</v>
      </c>
      <c r="B154" t="s">
        <v>181</v>
      </c>
      <c r="C154" s="8">
        <v>60</v>
      </c>
      <c r="D154">
        <v>2010</v>
      </c>
    </row>
    <row r="155" spans="1:4" x14ac:dyDescent="0.2">
      <c r="A155">
        <v>10</v>
      </c>
      <c r="B155" t="s">
        <v>9</v>
      </c>
      <c r="C155" s="8">
        <v>123</v>
      </c>
      <c r="D155">
        <v>2010</v>
      </c>
    </row>
    <row r="156" spans="1:4" x14ac:dyDescent="0.2">
      <c r="A156">
        <v>10</v>
      </c>
      <c r="B156" t="s">
        <v>10</v>
      </c>
      <c r="C156" s="8">
        <v>2</v>
      </c>
      <c r="D156">
        <v>2010</v>
      </c>
    </row>
    <row r="157" spans="1:4" x14ac:dyDescent="0.2">
      <c r="A157">
        <v>10</v>
      </c>
      <c r="B157" t="s">
        <v>95</v>
      </c>
      <c r="C157" s="8">
        <v>1</v>
      </c>
      <c r="D157">
        <v>2010</v>
      </c>
    </row>
    <row r="158" spans="1:4" x14ac:dyDescent="0.2">
      <c r="A158">
        <v>10</v>
      </c>
      <c r="B158" t="s">
        <v>13</v>
      </c>
      <c r="C158" s="8">
        <v>2</v>
      </c>
      <c r="D158">
        <v>2010</v>
      </c>
    </row>
    <row r="159" spans="1:4" x14ac:dyDescent="0.2">
      <c r="A159">
        <v>10</v>
      </c>
      <c r="B159" t="s">
        <v>5</v>
      </c>
      <c r="C159" s="8">
        <v>0</v>
      </c>
      <c r="D159">
        <v>2011</v>
      </c>
    </row>
    <row r="160" spans="1:4" x14ac:dyDescent="0.2">
      <c r="A160">
        <v>10</v>
      </c>
      <c r="B160" t="s">
        <v>7</v>
      </c>
      <c r="C160" s="8">
        <v>0</v>
      </c>
      <c r="D160">
        <v>2011</v>
      </c>
    </row>
    <row r="161" spans="1:4" x14ac:dyDescent="0.2">
      <c r="A161">
        <v>10</v>
      </c>
      <c r="B161" t="s">
        <v>6</v>
      </c>
      <c r="C161" s="8">
        <v>0</v>
      </c>
      <c r="D161">
        <v>2011</v>
      </c>
    </row>
    <row r="162" spans="1:4" x14ac:dyDescent="0.2">
      <c r="A162">
        <v>10</v>
      </c>
      <c r="B162" t="s">
        <v>8</v>
      </c>
      <c r="C162" s="8">
        <v>206</v>
      </c>
      <c r="D162">
        <v>2011</v>
      </c>
    </row>
    <row r="163" spans="1:4" x14ac:dyDescent="0.2">
      <c r="A163">
        <v>10</v>
      </c>
      <c r="B163" t="s">
        <v>181</v>
      </c>
      <c r="C163" s="8">
        <v>0</v>
      </c>
      <c r="D163">
        <v>2011</v>
      </c>
    </row>
    <row r="164" spans="1:4" x14ac:dyDescent="0.2">
      <c r="A164">
        <v>10</v>
      </c>
      <c r="B164" t="s">
        <v>9</v>
      </c>
      <c r="C164" s="8">
        <v>32</v>
      </c>
      <c r="D164">
        <v>2011</v>
      </c>
    </row>
    <row r="165" spans="1:4" x14ac:dyDescent="0.2">
      <c r="A165">
        <v>10</v>
      </c>
      <c r="B165" t="s">
        <v>10</v>
      </c>
      <c r="C165" s="8">
        <v>4</v>
      </c>
      <c r="D165">
        <v>2011</v>
      </c>
    </row>
    <row r="166" spans="1:4" x14ac:dyDescent="0.2">
      <c r="A166">
        <v>10</v>
      </c>
      <c r="B166" t="s">
        <v>95</v>
      </c>
      <c r="C166" s="8">
        <v>0</v>
      </c>
      <c r="D166">
        <v>2011</v>
      </c>
    </row>
    <row r="167" spans="1:4" x14ac:dyDescent="0.2">
      <c r="A167">
        <v>10</v>
      </c>
      <c r="B167" t="s">
        <v>13</v>
      </c>
      <c r="C167" s="91">
        <v>2</v>
      </c>
      <c r="D167">
        <v>2011</v>
      </c>
    </row>
    <row r="168" spans="1:4" x14ac:dyDescent="0.2">
      <c r="A168">
        <v>10</v>
      </c>
      <c r="B168" t="s">
        <v>5</v>
      </c>
      <c r="C168" s="91">
        <v>0</v>
      </c>
      <c r="D168">
        <v>2012</v>
      </c>
    </row>
    <row r="169" spans="1:4" x14ac:dyDescent="0.2">
      <c r="A169">
        <v>10</v>
      </c>
      <c r="B169" t="s">
        <v>7</v>
      </c>
      <c r="C169" s="91">
        <v>0</v>
      </c>
      <c r="D169">
        <v>2012</v>
      </c>
    </row>
    <row r="170" spans="1:4" x14ac:dyDescent="0.2">
      <c r="A170">
        <v>10</v>
      </c>
      <c r="B170" t="s">
        <v>6</v>
      </c>
      <c r="C170" s="91">
        <v>1</v>
      </c>
      <c r="D170">
        <v>2012</v>
      </c>
    </row>
    <row r="171" spans="1:4" x14ac:dyDescent="0.2">
      <c r="A171">
        <v>10</v>
      </c>
      <c r="B171" t="s">
        <v>8</v>
      </c>
      <c r="C171" s="91">
        <v>0</v>
      </c>
      <c r="D171">
        <v>2012</v>
      </c>
    </row>
    <row r="172" spans="1:4" x14ac:dyDescent="0.2">
      <c r="A172">
        <v>10</v>
      </c>
      <c r="B172" t="s">
        <v>181</v>
      </c>
      <c r="C172" s="91">
        <v>0</v>
      </c>
      <c r="D172">
        <v>2012</v>
      </c>
    </row>
    <row r="173" spans="1:4" x14ac:dyDescent="0.2">
      <c r="A173">
        <v>10</v>
      </c>
      <c r="B173" t="s">
        <v>9</v>
      </c>
      <c r="C173" s="91">
        <v>236</v>
      </c>
      <c r="D173">
        <v>2012</v>
      </c>
    </row>
    <row r="174" spans="1:4" x14ac:dyDescent="0.2">
      <c r="A174">
        <v>10</v>
      </c>
      <c r="B174" t="s">
        <v>10</v>
      </c>
      <c r="C174" s="91">
        <v>4</v>
      </c>
      <c r="D174">
        <v>2012</v>
      </c>
    </row>
    <row r="175" spans="1:4" x14ac:dyDescent="0.2">
      <c r="A175">
        <v>10</v>
      </c>
      <c r="B175" t="s">
        <v>95</v>
      </c>
      <c r="C175" s="91">
        <v>0</v>
      </c>
      <c r="D175">
        <v>2012</v>
      </c>
    </row>
    <row r="176" spans="1:4" x14ac:dyDescent="0.2">
      <c r="A176">
        <v>10</v>
      </c>
      <c r="B176" t="s">
        <v>13</v>
      </c>
      <c r="C176" s="91">
        <v>0</v>
      </c>
      <c r="D176">
        <v>2012</v>
      </c>
    </row>
    <row r="177" spans="1:4" x14ac:dyDescent="0.2">
      <c r="A177">
        <v>8</v>
      </c>
      <c r="B177" t="s">
        <v>5</v>
      </c>
      <c r="C177" s="8">
        <v>1</v>
      </c>
      <c r="D177">
        <v>2006</v>
      </c>
    </row>
    <row r="178" spans="1:4" x14ac:dyDescent="0.2">
      <c r="A178">
        <v>8</v>
      </c>
      <c r="B178" t="s">
        <v>7</v>
      </c>
      <c r="C178" s="8"/>
      <c r="D178">
        <v>2006</v>
      </c>
    </row>
    <row r="179" spans="1:4" x14ac:dyDescent="0.2">
      <c r="A179">
        <v>8</v>
      </c>
      <c r="B179" t="s">
        <v>6</v>
      </c>
      <c r="C179" s="8"/>
      <c r="D179">
        <v>2006</v>
      </c>
    </row>
    <row r="180" spans="1:4" x14ac:dyDescent="0.2">
      <c r="A180">
        <v>8</v>
      </c>
      <c r="B180" t="s">
        <v>14</v>
      </c>
      <c r="C180" s="8">
        <v>0</v>
      </c>
      <c r="D180">
        <v>2006</v>
      </c>
    </row>
    <row r="181" spans="1:4" x14ac:dyDescent="0.2">
      <c r="A181">
        <v>8</v>
      </c>
      <c r="B181" t="s">
        <v>8</v>
      </c>
      <c r="C181" s="8">
        <v>35</v>
      </c>
      <c r="D181">
        <v>2006</v>
      </c>
    </row>
    <row r="182" spans="1:4" x14ac:dyDescent="0.2">
      <c r="A182">
        <v>8</v>
      </c>
      <c r="B182" t="s">
        <v>9</v>
      </c>
      <c r="C182" s="8">
        <v>191</v>
      </c>
      <c r="D182">
        <v>2006</v>
      </c>
    </row>
    <row r="183" spans="1:4" x14ac:dyDescent="0.2">
      <c r="A183">
        <v>8</v>
      </c>
      <c r="B183" t="s">
        <v>10</v>
      </c>
      <c r="C183" s="8">
        <v>7</v>
      </c>
      <c r="D183">
        <v>2006</v>
      </c>
    </row>
    <row r="184" spans="1:4" x14ac:dyDescent="0.2">
      <c r="A184">
        <v>8</v>
      </c>
      <c r="B184" t="s">
        <v>13</v>
      </c>
      <c r="C184" s="8">
        <v>4</v>
      </c>
      <c r="D184">
        <v>2006</v>
      </c>
    </row>
    <row r="185" spans="1:4" x14ac:dyDescent="0.2">
      <c r="A185">
        <v>8</v>
      </c>
      <c r="B185" t="s">
        <v>95</v>
      </c>
      <c r="C185" s="8">
        <v>1</v>
      </c>
      <c r="D185">
        <v>2006</v>
      </c>
    </row>
    <row r="186" spans="1:4" x14ac:dyDescent="0.2">
      <c r="A186">
        <v>8</v>
      </c>
      <c r="B186" t="s">
        <v>5</v>
      </c>
      <c r="C186" s="8">
        <v>1</v>
      </c>
      <c r="D186">
        <v>2008</v>
      </c>
    </row>
    <row r="187" spans="1:4" x14ac:dyDescent="0.2">
      <c r="A187">
        <v>8</v>
      </c>
      <c r="B187" t="s">
        <v>7</v>
      </c>
      <c r="C187" s="8">
        <v>0</v>
      </c>
      <c r="D187">
        <v>2008</v>
      </c>
    </row>
    <row r="188" spans="1:4" x14ac:dyDescent="0.2">
      <c r="A188">
        <v>8</v>
      </c>
      <c r="B188" t="s">
        <v>6</v>
      </c>
      <c r="C188" s="8">
        <v>0</v>
      </c>
      <c r="D188">
        <v>2008</v>
      </c>
    </row>
    <row r="189" spans="1:4" x14ac:dyDescent="0.2">
      <c r="A189">
        <v>8</v>
      </c>
      <c r="B189" t="s">
        <v>14</v>
      </c>
      <c r="C189" s="8">
        <v>0</v>
      </c>
      <c r="D189">
        <v>2008</v>
      </c>
    </row>
    <row r="190" spans="1:4" x14ac:dyDescent="0.2">
      <c r="A190">
        <v>8</v>
      </c>
      <c r="B190" t="s">
        <v>8</v>
      </c>
      <c r="C190" s="8">
        <v>139</v>
      </c>
      <c r="D190">
        <v>2008</v>
      </c>
    </row>
    <row r="191" spans="1:4" x14ac:dyDescent="0.2">
      <c r="A191">
        <v>8</v>
      </c>
      <c r="B191" t="s">
        <v>9</v>
      </c>
      <c r="C191" s="8">
        <v>93</v>
      </c>
      <c r="D191">
        <v>2008</v>
      </c>
    </row>
    <row r="192" spans="1:4" x14ac:dyDescent="0.2">
      <c r="A192">
        <v>8</v>
      </c>
      <c r="B192" t="s">
        <v>10</v>
      </c>
      <c r="C192" s="8">
        <v>10</v>
      </c>
      <c r="D192">
        <v>2008</v>
      </c>
    </row>
    <row r="193" spans="1:4" x14ac:dyDescent="0.2">
      <c r="A193">
        <v>8</v>
      </c>
      <c r="B193" t="s">
        <v>13</v>
      </c>
      <c r="C193" s="8">
        <v>5</v>
      </c>
      <c r="D193">
        <v>2008</v>
      </c>
    </row>
    <row r="194" spans="1:4" x14ac:dyDescent="0.2">
      <c r="A194">
        <v>8</v>
      </c>
      <c r="B194" t="s">
        <v>95</v>
      </c>
      <c r="C194" s="8">
        <v>0</v>
      </c>
      <c r="D194">
        <v>2008</v>
      </c>
    </row>
    <row r="195" spans="1:4" x14ac:dyDescent="0.2">
      <c r="A195">
        <v>8</v>
      </c>
      <c r="B195" t="s">
        <v>5</v>
      </c>
      <c r="C195" s="8">
        <v>0</v>
      </c>
      <c r="D195">
        <v>2010</v>
      </c>
    </row>
    <row r="196" spans="1:4" x14ac:dyDescent="0.2">
      <c r="A196">
        <v>8</v>
      </c>
      <c r="B196" t="s">
        <v>7</v>
      </c>
      <c r="C196" s="8">
        <v>0</v>
      </c>
      <c r="D196">
        <v>2010</v>
      </c>
    </row>
    <row r="197" spans="1:4" x14ac:dyDescent="0.2">
      <c r="A197">
        <v>8</v>
      </c>
      <c r="B197" t="s">
        <v>6</v>
      </c>
      <c r="C197" s="8">
        <v>0</v>
      </c>
      <c r="D197">
        <v>2010</v>
      </c>
    </row>
    <row r="198" spans="1:4" x14ac:dyDescent="0.2">
      <c r="A198">
        <v>8</v>
      </c>
      <c r="B198" t="s">
        <v>14</v>
      </c>
      <c r="C198" s="8">
        <v>0</v>
      </c>
      <c r="D198">
        <v>2010</v>
      </c>
    </row>
    <row r="199" spans="1:4" x14ac:dyDescent="0.2">
      <c r="A199">
        <v>8</v>
      </c>
      <c r="B199" t="s">
        <v>8</v>
      </c>
      <c r="C199" s="8">
        <v>124</v>
      </c>
      <c r="D199">
        <v>2010</v>
      </c>
    </row>
    <row r="200" spans="1:4" x14ac:dyDescent="0.2">
      <c r="A200">
        <v>8</v>
      </c>
      <c r="B200" t="s">
        <v>9</v>
      </c>
      <c r="C200" s="8">
        <v>103</v>
      </c>
      <c r="D200">
        <v>2010</v>
      </c>
    </row>
    <row r="201" spans="1:4" x14ac:dyDescent="0.2">
      <c r="A201">
        <v>8</v>
      </c>
      <c r="B201" t="s">
        <v>10</v>
      </c>
      <c r="C201" s="8">
        <v>15</v>
      </c>
      <c r="D201">
        <v>2010</v>
      </c>
    </row>
    <row r="202" spans="1:4" x14ac:dyDescent="0.2">
      <c r="A202">
        <v>8</v>
      </c>
      <c r="B202" t="s">
        <v>13</v>
      </c>
      <c r="C202" s="8">
        <v>3</v>
      </c>
      <c r="D202">
        <v>2010</v>
      </c>
    </row>
    <row r="203" spans="1:4" x14ac:dyDescent="0.2">
      <c r="A203">
        <v>8</v>
      </c>
      <c r="B203" t="s">
        <v>95</v>
      </c>
      <c r="C203" s="8">
        <v>2</v>
      </c>
      <c r="D203">
        <v>2010</v>
      </c>
    </row>
    <row r="204" spans="1:4" x14ac:dyDescent="0.2">
      <c r="A204">
        <v>8</v>
      </c>
      <c r="B204" t="s">
        <v>5</v>
      </c>
      <c r="C204" s="8">
        <v>0</v>
      </c>
      <c r="D204">
        <v>2012</v>
      </c>
    </row>
    <row r="205" spans="1:4" x14ac:dyDescent="0.2">
      <c r="A205">
        <v>8</v>
      </c>
      <c r="B205" t="s">
        <v>7</v>
      </c>
      <c r="C205" s="8">
        <v>0</v>
      </c>
      <c r="D205">
        <v>2012</v>
      </c>
    </row>
    <row r="206" spans="1:4" x14ac:dyDescent="0.2">
      <c r="A206">
        <v>8</v>
      </c>
      <c r="B206" t="s">
        <v>6</v>
      </c>
      <c r="C206" s="8">
        <v>0</v>
      </c>
      <c r="D206">
        <v>2012</v>
      </c>
    </row>
    <row r="207" spans="1:4" x14ac:dyDescent="0.2">
      <c r="A207">
        <v>8</v>
      </c>
      <c r="B207" t="s">
        <v>14</v>
      </c>
      <c r="C207" s="8">
        <v>0</v>
      </c>
      <c r="D207">
        <v>2012</v>
      </c>
    </row>
    <row r="208" spans="1:4" x14ac:dyDescent="0.2">
      <c r="A208">
        <v>8</v>
      </c>
      <c r="B208" t="s">
        <v>8</v>
      </c>
      <c r="C208" s="8">
        <v>0</v>
      </c>
      <c r="D208">
        <v>2012</v>
      </c>
    </row>
    <row r="209" spans="1:4" x14ac:dyDescent="0.2">
      <c r="A209">
        <v>8</v>
      </c>
      <c r="B209" t="s">
        <v>9</v>
      </c>
      <c r="C209" s="8">
        <v>217</v>
      </c>
      <c r="D209">
        <v>2012</v>
      </c>
    </row>
    <row r="210" spans="1:4" x14ac:dyDescent="0.2">
      <c r="A210">
        <v>8</v>
      </c>
      <c r="B210" t="s">
        <v>10</v>
      </c>
      <c r="C210" s="8">
        <v>20</v>
      </c>
      <c r="D210">
        <v>2012</v>
      </c>
    </row>
    <row r="211" spans="1:4" x14ac:dyDescent="0.2">
      <c r="A211">
        <v>8</v>
      </c>
      <c r="B211" t="s">
        <v>13</v>
      </c>
      <c r="C211" s="8">
        <v>1</v>
      </c>
      <c r="D211">
        <v>2012</v>
      </c>
    </row>
    <row r="212" spans="1:4" x14ac:dyDescent="0.2">
      <c r="A212">
        <v>8</v>
      </c>
      <c r="B212" t="s">
        <v>95</v>
      </c>
      <c r="C212" s="8">
        <v>0</v>
      </c>
      <c r="D212">
        <v>2012</v>
      </c>
    </row>
    <row r="213" spans="1:4" x14ac:dyDescent="0.2">
      <c r="A213">
        <v>13</v>
      </c>
      <c r="B213" t="s">
        <v>5</v>
      </c>
      <c r="C213" s="8">
        <v>5</v>
      </c>
      <c r="D213">
        <v>2008</v>
      </c>
    </row>
    <row r="214" spans="1:4" x14ac:dyDescent="0.2">
      <c r="A214">
        <v>13</v>
      </c>
      <c r="B214" t="s">
        <v>7</v>
      </c>
      <c r="C214" s="8">
        <v>0</v>
      </c>
      <c r="D214">
        <v>2008</v>
      </c>
    </row>
    <row r="215" spans="1:4" x14ac:dyDescent="0.2">
      <c r="A215">
        <v>13</v>
      </c>
      <c r="B215" t="s">
        <v>6</v>
      </c>
      <c r="C215" s="8">
        <v>4</v>
      </c>
      <c r="D215">
        <v>2008</v>
      </c>
    </row>
    <row r="216" spans="1:4" x14ac:dyDescent="0.2">
      <c r="A216">
        <v>13</v>
      </c>
      <c r="B216" t="s">
        <v>8</v>
      </c>
      <c r="C216" s="8">
        <v>123</v>
      </c>
      <c r="D216">
        <v>2008</v>
      </c>
    </row>
    <row r="217" spans="1:4" x14ac:dyDescent="0.2">
      <c r="A217">
        <v>13</v>
      </c>
      <c r="B217" t="s">
        <v>9</v>
      </c>
      <c r="C217" s="8">
        <v>114</v>
      </c>
      <c r="D217">
        <v>2008</v>
      </c>
    </row>
    <row r="218" spans="1:4" x14ac:dyDescent="0.2">
      <c r="A218">
        <v>13</v>
      </c>
      <c r="B218" t="s">
        <v>5</v>
      </c>
      <c r="C218" s="59">
        <v>1</v>
      </c>
      <c r="D218">
        <v>2009</v>
      </c>
    </row>
    <row r="219" spans="1:4" x14ac:dyDescent="0.2">
      <c r="A219">
        <v>13</v>
      </c>
      <c r="B219" t="s">
        <v>7</v>
      </c>
      <c r="C219" s="59">
        <v>0</v>
      </c>
      <c r="D219">
        <v>2009</v>
      </c>
    </row>
    <row r="220" spans="1:4" x14ac:dyDescent="0.2">
      <c r="A220">
        <v>13</v>
      </c>
      <c r="B220" t="s">
        <v>6</v>
      </c>
      <c r="C220" s="59">
        <v>0</v>
      </c>
      <c r="D220">
        <v>2009</v>
      </c>
    </row>
    <row r="221" spans="1:4" x14ac:dyDescent="0.2">
      <c r="A221">
        <v>13</v>
      </c>
      <c r="B221" t="s">
        <v>8</v>
      </c>
      <c r="C221" s="59">
        <v>22</v>
      </c>
      <c r="D221">
        <v>2009</v>
      </c>
    </row>
    <row r="222" spans="1:4" x14ac:dyDescent="0.2">
      <c r="A222">
        <v>13</v>
      </c>
      <c r="B222" t="s">
        <v>9</v>
      </c>
      <c r="C222" s="59">
        <v>220</v>
      </c>
      <c r="D222">
        <v>2009</v>
      </c>
    </row>
    <row r="223" spans="1:4" x14ac:dyDescent="0.2">
      <c r="A223">
        <v>13</v>
      </c>
      <c r="B223" t="s">
        <v>5</v>
      </c>
      <c r="C223" s="59">
        <v>1</v>
      </c>
      <c r="D223">
        <v>2010</v>
      </c>
    </row>
    <row r="224" spans="1:4" x14ac:dyDescent="0.2">
      <c r="A224">
        <v>13</v>
      </c>
      <c r="B224" t="s">
        <v>7</v>
      </c>
      <c r="C224" s="59">
        <v>0</v>
      </c>
      <c r="D224">
        <v>2010</v>
      </c>
    </row>
    <row r="225" spans="1:4" x14ac:dyDescent="0.2">
      <c r="A225">
        <v>13</v>
      </c>
      <c r="B225" t="s">
        <v>6</v>
      </c>
      <c r="C225" s="59">
        <v>0</v>
      </c>
      <c r="D225">
        <v>2010</v>
      </c>
    </row>
    <row r="226" spans="1:4" x14ac:dyDescent="0.2">
      <c r="A226">
        <v>13</v>
      </c>
      <c r="B226" t="s">
        <v>8</v>
      </c>
      <c r="C226" s="59">
        <v>72</v>
      </c>
      <c r="D226">
        <v>2010</v>
      </c>
    </row>
    <row r="227" spans="1:4" x14ac:dyDescent="0.2">
      <c r="A227">
        <v>13</v>
      </c>
      <c r="B227" t="s">
        <v>9</v>
      </c>
      <c r="C227" s="59">
        <v>169</v>
      </c>
      <c r="D227">
        <v>2010</v>
      </c>
    </row>
    <row r="228" spans="1:4" x14ac:dyDescent="0.2">
      <c r="A228">
        <v>13</v>
      </c>
      <c r="B228" t="s">
        <v>5</v>
      </c>
      <c r="C228" s="59">
        <v>0</v>
      </c>
      <c r="D228">
        <v>2011</v>
      </c>
    </row>
    <row r="229" spans="1:4" x14ac:dyDescent="0.2">
      <c r="A229">
        <v>13</v>
      </c>
      <c r="B229" t="s">
        <v>7</v>
      </c>
      <c r="C229" s="59">
        <v>0</v>
      </c>
      <c r="D229">
        <v>2011</v>
      </c>
    </row>
    <row r="230" spans="1:4" x14ac:dyDescent="0.2">
      <c r="A230">
        <v>13</v>
      </c>
      <c r="B230" t="s">
        <v>6</v>
      </c>
      <c r="C230" s="59">
        <v>0</v>
      </c>
      <c r="D230">
        <v>2011</v>
      </c>
    </row>
    <row r="231" spans="1:4" x14ac:dyDescent="0.2">
      <c r="A231">
        <v>13</v>
      </c>
      <c r="B231" t="s">
        <v>8</v>
      </c>
      <c r="C231" s="59">
        <v>77</v>
      </c>
      <c r="D231">
        <v>2011</v>
      </c>
    </row>
    <row r="232" spans="1:4" x14ac:dyDescent="0.2">
      <c r="A232">
        <v>13</v>
      </c>
      <c r="B232" t="s">
        <v>9</v>
      </c>
      <c r="C232" s="59">
        <v>165</v>
      </c>
      <c r="D232">
        <v>2011</v>
      </c>
    </row>
    <row r="233" spans="1:4" x14ac:dyDescent="0.2">
      <c r="A233">
        <v>13</v>
      </c>
      <c r="B233" t="s">
        <v>5</v>
      </c>
      <c r="C233" s="36">
        <v>0</v>
      </c>
      <c r="D233">
        <v>2012</v>
      </c>
    </row>
    <row r="234" spans="1:4" x14ac:dyDescent="0.2">
      <c r="A234">
        <v>13</v>
      </c>
      <c r="B234" t="s">
        <v>7</v>
      </c>
      <c r="C234" s="36">
        <v>0</v>
      </c>
      <c r="D234">
        <v>2012</v>
      </c>
    </row>
    <row r="235" spans="1:4" x14ac:dyDescent="0.2">
      <c r="A235">
        <v>13</v>
      </c>
      <c r="B235" t="s">
        <v>6</v>
      </c>
      <c r="C235" s="36">
        <v>0</v>
      </c>
      <c r="D235">
        <v>2012</v>
      </c>
    </row>
    <row r="236" spans="1:4" x14ac:dyDescent="0.2">
      <c r="A236">
        <v>13</v>
      </c>
      <c r="B236" t="s">
        <v>8</v>
      </c>
      <c r="C236" s="36">
        <v>0</v>
      </c>
      <c r="D236">
        <v>2012</v>
      </c>
    </row>
    <row r="237" spans="1:4" x14ac:dyDescent="0.2">
      <c r="A237">
        <v>13</v>
      </c>
      <c r="B237" t="s">
        <v>9</v>
      </c>
      <c r="C237" s="36">
        <v>242</v>
      </c>
      <c r="D237">
        <v>2012</v>
      </c>
    </row>
    <row r="238" spans="1:4" x14ac:dyDescent="0.2">
      <c r="A238">
        <v>14</v>
      </c>
      <c r="B238" t="s">
        <v>5</v>
      </c>
      <c r="C238">
        <v>1</v>
      </c>
      <c r="D238">
        <v>2006</v>
      </c>
    </row>
    <row r="239" spans="1:4" x14ac:dyDescent="0.2">
      <c r="A239">
        <v>14</v>
      </c>
      <c r="B239" t="s">
        <v>7</v>
      </c>
      <c r="C239">
        <v>137</v>
      </c>
      <c r="D239">
        <v>2006</v>
      </c>
    </row>
    <row r="240" spans="1:4" x14ac:dyDescent="0.2">
      <c r="A240">
        <v>14</v>
      </c>
      <c r="B240" t="s">
        <v>6</v>
      </c>
      <c r="C240">
        <v>104</v>
      </c>
      <c r="D240">
        <v>2006</v>
      </c>
    </row>
    <row r="241" spans="1:4" x14ac:dyDescent="0.2">
      <c r="A241">
        <v>14</v>
      </c>
      <c r="B241" t="s">
        <v>14</v>
      </c>
      <c r="C241">
        <v>16</v>
      </c>
      <c r="D241">
        <v>2006</v>
      </c>
    </row>
    <row r="242" spans="1:4" x14ac:dyDescent="0.2">
      <c r="A242">
        <v>14</v>
      </c>
      <c r="B242" t="s">
        <v>8</v>
      </c>
      <c r="C242">
        <v>47</v>
      </c>
      <c r="D242">
        <v>2006</v>
      </c>
    </row>
    <row r="243" spans="1:4" x14ac:dyDescent="0.2">
      <c r="A243">
        <v>14</v>
      </c>
      <c r="B243" t="s">
        <v>9</v>
      </c>
      <c r="C243">
        <v>27</v>
      </c>
      <c r="D243">
        <v>2006</v>
      </c>
    </row>
    <row r="244" spans="1:4" x14ac:dyDescent="0.2">
      <c r="A244">
        <v>14</v>
      </c>
      <c r="B244" t="s">
        <v>10</v>
      </c>
      <c r="C244">
        <v>35</v>
      </c>
      <c r="D244">
        <v>2006</v>
      </c>
    </row>
    <row r="245" spans="1:4" x14ac:dyDescent="0.2">
      <c r="A245">
        <v>14</v>
      </c>
      <c r="B245" t="s">
        <v>164</v>
      </c>
      <c r="C245">
        <v>1</v>
      </c>
      <c r="D245">
        <v>2006</v>
      </c>
    </row>
    <row r="246" spans="1:4" x14ac:dyDescent="0.2">
      <c r="A246">
        <v>14</v>
      </c>
      <c r="B246" t="s">
        <v>253</v>
      </c>
      <c r="D246">
        <v>2006</v>
      </c>
    </row>
    <row r="247" spans="1:4" x14ac:dyDescent="0.2">
      <c r="A247">
        <v>14</v>
      </c>
      <c r="B247" s="36" t="s">
        <v>13</v>
      </c>
      <c r="C247">
        <v>1</v>
      </c>
      <c r="D247">
        <v>2006</v>
      </c>
    </row>
    <row r="248" spans="1:4" x14ac:dyDescent="0.2">
      <c r="A248">
        <v>14</v>
      </c>
      <c r="B248" t="s">
        <v>95</v>
      </c>
      <c r="C248">
        <v>5</v>
      </c>
      <c r="D248">
        <v>2006</v>
      </c>
    </row>
    <row r="249" spans="1:4" x14ac:dyDescent="0.2">
      <c r="A249">
        <v>14</v>
      </c>
      <c r="B249" t="s">
        <v>5</v>
      </c>
      <c r="C249">
        <v>2</v>
      </c>
      <c r="D249">
        <v>2007</v>
      </c>
    </row>
    <row r="250" spans="1:4" x14ac:dyDescent="0.2">
      <c r="A250">
        <v>14</v>
      </c>
      <c r="B250" t="s">
        <v>7</v>
      </c>
      <c r="C250">
        <v>0</v>
      </c>
      <c r="D250">
        <v>2007</v>
      </c>
    </row>
    <row r="251" spans="1:4" x14ac:dyDescent="0.2">
      <c r="A251">
        <v>14</v>
      </c>
      <c r="B251" t="s">
        <v>6</v>
      </c>
      <c r="C251">
        <v>103</v>
      </c>
      <c r="D251">
        <v>2007</v>
      </c>
    </row>
    <row r="252" spans="1:4" x14ac:dyDescent="0.2">
      <c r="A252">
        <v>14</v>
      </c>
      <c r="B252" t="s">
        <v>14</v>
      </c>
      <c r="C252">
        <v>16</v>
      </c>
      <c r="D252">
        <v>2007</v>
      </c>
    </row>
    <row r="253" spans="1:4" x14ac:dyDescent="0.2">
      <c r="A253">
        <v>14</v>
      </c>
      <c r="B253" t="s">
        <v>8</v>
      </c>
      <c r="C253">
        <v>41</v>
      </c>
      <c r="D253">
        <v>2007</v>
      </c>
    </row>
    <row r="254" spans="1:4" x14ac:dyDescent="0.2">
      <c r="A254">
        <v>14</v>
      </c>
      <c r="B254" t="s">
        <v>9</v>
      </c>
      <c r="C254">
        <v>68</v>
      </c>
      <c r="D254">
        <v>2007</v>
      </c>
    </row>
    <row r="255" spans="1:4" x14ac:dyDescent="0.2">
      <c r="A255">
        <v>14</v>
      </c>
      <c r="B255" t="s">
        <v>10</v>
      </c>
      <c r="C255">
        <v>14</v>
      </c>
      <c r="D255">
        <v>2007</v>
      </c>
    </row>
    <row r="256" spans="1:4" x14ac:dyDescent="0.2">
      <c r="A256">
        <v>14</v>
      </c>
      <c r="B256" t="s">
        <v>164</v>
      </c>
      <c r="C256">
        <v>31</v>
      </c>
      <c r="D256">
        <v>2007</v>
      </c>
    </row>
    <row r="257" spans="1:4" x14ac:dyDescent="0.2">
      <c r="A257">
        <v>14</v>
      </c>
      <c r="B257" t="s">
        <v>253</v>
      </c>
      <c r="D257">
        <v>2007</v>
      </c>
    </row>
    <row r="258" spans="1:4" x14ac:dyDescent="0.2">
      <c r="A258">
        <v>14</v>
      </c>
      <c r="B258" s="36" t="s">
        <v>13</v>
      </c>
      <c r="C258">
        <v>0</v>
      </c>
      <c r="D258">
        <v>2007</v>
      </c>
    </row>
    <row r="259" spans="1:4" x14ac:dyDescent="0.2">
      <c r="A259">
        <v>14</v>
      </c>
      <c r="B259" t="s">
        <v>95</v>
      </c>
      <c r="C259">
        <v>1</v>
      </c>
      <c r="D259">
        <v>2007</v>
      </c>
    </row>
    <row r="260" spans="1:4" x14ac:dyDescent="0.2">
      <c r="A260">
        <v>14</v>
      </c>
      <c r="B260" t="s">
        <v>5</v>
      </c>
      <c r="C260">
        <v>2</v>
      </c>
      <c r="D260">
        <v>2008</v>
      </c>
    </row>
    <row r="261" spans="1:4" x14ac:dyDescent="0.2">
      <c r="A261">
        <v>14</v>
      </c>
      <c r="B261" t="s">
        <v>7</v>
      </c>
      <c r="C261">
        <v>0</v>
      </c>
      <c r="D261">
        <v>2008</v>
      </c>
    </row>
    <row r="262" spans="1:4" x14ac:dyDescent="0.2">
      <c r="A262">
        <v>14</v>
      </c>
      <c r="B262" t="s">
        <v>6</v>
      </c>
      <c r="C262">
        <v>0</v>
      </c>
      <c r="D262">
        <v>2008</v>
      </c>
    </row>
    <row r="263" spans="1:4" x14ac:dyDescent="0.2">
      <c r="A263">
        <v>14</v>
      </c>
      <c r="B263" t="s">
        <v>14</v>
      </c>
      <c r="C263">
        <v>56</v>
      </c>
      <c r="D263">
        <v>2008</v>
      </c>
    </row>
    <row r="264" spans="1:4" x14ac:dyDescent="0.2">
      <c r="A264">
        <v>14</v>
      </c>
      <c r="B264" t="s">
        <v>8</v>
      </c>
      <c r="C264">
        <v>11</v>
      </c>
      <c r="D264">
        <v>2008</v>
      </c>
    </row>
    <row r="265" spans="1:4" x14ac:dyDescent="0.2">
      <c r="A265">
        <v>14</v>
      </c>
      <c r="B265" t="s">
        <v>9</v>
      </c>
      <c r="C265">
        <v>106</v>
      </c>
      <c r="D265">
        <v>2008</v>
      </c>
    </row>
    <row r="266" spans="1:4" x14ac:dyDescent="0.2">
      <c r="A266">
        <v>14</v>
      </c>
      <c r="B266" t="s">
        <v>10</v>
      </c>
      <c r="C266">
        <v>40</v>
      </c>
      <c r="D266">
        <v>2008</v>
      </c>
    </row>
    <row r="267" spans="1:4" x14ac:dyDescent="0.2">
      <c r="A267">
        <v>14</v>
      </c>
      <c r="B267" t="s">
        <v>164</v>
      </c>
      <c r="C267">
        <v>54</v>
      </c>
      <c r="D267">
        <v>2008</v>
      </c>
    </row>
    <row r="268" spans="1:4" x14ac:dyDescent="0.2">
      <c r="A268">
        <v>14</v>
      </c>
      <c r="B268" t="s">
        <v>253</v>
      </c>
      <c r="D268">
        <v>2008</v>
      </c>
    </row>
    <row r="269" spans="1:4" x14ac:dyDescent="0.2">
      <c r="A269">
        <v>14</v>
      </c>
      <c r="B269" s="36" t="s">
        <v>13</v>
      </c>
      <c r="C269">
        <v>0</v>
      </c>
      <c r="D269">
        <v>2008</v>
      </c>
    </row>
    <row r="270" spans="1:4" x14ac:dyDescent="0.2">
      <c r="A270">
        <v>14</v>
      </c>
      <c r="B270" t="s">
        <v>95</v>
      </c>
      <c r="C270">
        <v>3</v>
      </c>
      <c r="D270">
        <v>2008</v>
      </c>
    </row>
    <row r="271" spans="1:4" x14ac:dyDescent="0.2">
      <c r="A271">
        <v>14</v>
      </c>
      <c r="B271" t="s">
        <v>5</v>
      </c>
      <c r="C271">
        <v>6</v>
      </c>
      <c r="D271">
        <v>2009</v>
      </c>
    </row>
    <row r="272" spans="1:4" x14ac:dyDescent="0.2">
      <c r="A272">
        <v>14</v>
      </c>
      <c r="B272" t="s">
        <v>7</v>
      </c>
      <c r="C272">
        <v>0</v>
      </c>
      <c r="D272">
        <v>2009</v>
      </c>
    </row>
    <row r="273" spans="1:4" x14ac:dyDescent="0.2">
      <c r="A273">
        <v>14</v>
      </c>
      <c r="B273" t="s">
        <v>6</v>
      </c>
      <c r="C273">
        <v>0</v>
      </c>
      <c r="D273">
        <v>2009</v>
      </c>
    </row>
    <row r="274" spans="1:4" x14ac:dyDescent="0.2">
      <c r="A274">
        <v>14</v>
      </c>
      <c r="B274" t="s">
        <v>14</v>
      </c>
      <c r="C274">
        <v>66</v>
      </c>
      <c r="D274">
        <v>2009</v>
      </c>
    </row>
    <row r="275" spans="1:4" x14ac:dyDescent="0.2">
      <c r="A275">
        <v>14</v>
      </c>
      <c r="B275" t="s">
        <v>8</v>
      </c>
      <c r="C275">
        <v>48</v>
      </c>
      <c r="D275">
        <v>2009</v>
      </c>
    </row>
    <row r="276" spans="1:4" x14ac:dyDescent="0.2">
      <c r="A276">
        <v>14</v>
      </c>
      <c r="B276" t="s">
        <v>9</v>
      </c>
      <c r="C276">
        <v>76</v>
      </c>
      <c r="D276">
        <v>2009</v>
      </c>
    </row>
    <row r="277" spans="1:4" x14ac:dyDescent="0.2">
      <c r="A277">
        <v>14</v>
      </c>
      <c r="B277" t="s">
        <v>10</v>
      </c>
      <c r="C277">
        <v>41</v>
      </c>
      <c r="D277">
        <v>2009</v>
      </c>
    </row>
    <row r="278" spans="1:4" x14ac:dyDescent="0.2">
      <c r="A278">
        <v>14</v>
      </c>
      <c r="B278" t="s">
        <v>164</v>
      </c>
      <c r="C278">
        <v>31</v>
      </c>
      <c r="D278">
        <v>2009</v>
      </c>
    </row>
    <row r="279" spans="1:4" x14ac:dyDescent="0.2">
      <c r="A279">
        <v>14</v>
      </c>
      <c r="B279" t="s">
        <v>253</v>
      </c>
      <c r="C279">
        <v>7</v>
      </c>
      <c r="D279">
        <v>2009</v>
      </c>
    </row>
    <row r="280" spans="1:4" x14ac:dyDescent="0.2">
      <c r="A280">
        <v>14</v>
      </c>
      <c r="B280" s="36" t="s">
        <v>13</v>
      </c>
      <c r="C280">
        <v>0</v>
      </c>
      <c r="D280">
        <v>2009</v>
      </c>
    </row>
    <row r="281" spans="1:4" x14ac:dyDescent="0.2">
      <c r="A281">
        <v>14</v>
      </c>
      <c r="B281" t="s">
        <v>95</v>
      </c>
      <c r="C281">
        <v>2</v>
      </c>
      <c r="D281">
        <v>2009</v>
      </c>
    </row>
    <row r="282" spans="1:4" x14ac:dyDescent="0.2">
      <c r="A282">
        <v>14</v>
      </c>
      <c r="B282" t="s">
        <v>5</v>
      </c>
      <c r="C282" s="8">
        <v>3</v>
      </c>
      <c r="D282">
        <v>2010</v>
      </c>
    </row>
    <row r="283" spans="1:4" x14ac:dyDescent="0.2">
      <c r="A283">
        <v>14</v>
      </c>
      <c r="B283" t="s">
        <v>7</v>
      </c>
      <c r="C283" s="8">
        <v>0</v>
      </c>
      <c r="D283">
        <v>2010</v>
      </c>
    </row>
    <row r="284" spans="1:4" x14ac:dyDescent="0.2">
      <c r="A284">
        <v>14</v>
      </c>
      <c r="B284" t="s">
        <v>6</v>
      </c>
      <c r="C284" s="8">
        <v>0</v>
      </c>
      <c r="D284">
        <v>2010</v>
      </c>
    </row>
    <row r="285" spans="1:4" x14ac:dyDescent="0.2">
      <c r="A285">
        <v>14</v>
      </c>
      <c r="B285" t="s">
        <v>14</v>
      </c>
      <c r="C285" s="8">
        <v>30</v>
      </c>
      <c r="D285">
        <v>2010</v>
      </c>
    </row>
    <row r="286" spans="1:4" x14ac:dyDescent="0.2">
      <c r="A286">
        <v>14</v>
      </c>
      <c r="B286" t="s">
        <v>8</v>
      </c>
      <c r="C286" s="8">
        <v>72</v>
      </c>
      <c r="D286">
        <v>2010</v>
      </c>
    </row>
    <row r="287" spans="1:4" x14ac:dyDescent="0.2">
      <c r="A287">
        <v>14</v>
      </c>
      <c r="B287" t="s">
        <v>9</v>
      </c>
      <c r="C287" s="8">
        <v>90</v>
      </c>
      <c r="D287">
        <v>2010</v>
      </c>
    </row>
    <row r="288" spans="1:4" x14ac:dyDescent="0.2">
      <c r="A288">
        <v>14</v>
      </c>
      <c r="B288" t="s">
        <v>10</v>
      </c>
      <c r="C288" s="8">
        <v>51</v>
      </c>
      <c r="D288">
        <v>2010</v>
      </c>
    </row>
    <row r="289" spans="1:4" x14ac:dyDescent="0.2">
      <c r="A289">
        <v>14</v>
      </c>
      <c r="B289" t="s">
        <v>164</v>
      </c>
      <c r="C289" s="8">
        <v>24</v>
      </c>
      <c r="D289">
        <v>2010</v>
      </c>
    </row>
    <row r="290" spans="1:4" x14ac:dyDescent="0.2">
      <c r="A290">
        <v>14</v>
      </c>
      <c r="B290" t="s">
        <v>253</v>
      </c>
      <c r="C290" s="8">
        <v>0</v>
      </c>
      <c r="D290">
        <v>2010</v>
      </c>
    </row>
    <row r="291" spans="1:4" x14ac:dyDescent="0.2">
      <c r="A291">
        <v>14</v>
      </c>
      <c r="B291" s="36" t="s">
        <v>13</v>
      </c>
      <c r="C291" s="8">
        <v>0</v>
      </c>
      <c r="D291">
        <v>2010</v>
      </c>
    </row>
    <row r="292" spans="1:4" x14ac:dyDescent="0.2">
      <c r="A292">
        <v>14</v>
      </c>
      <c r="B292" t="s">
        <v>95</v>
      </c>
      <c r="C292" s="8">
        <v>0</v>
      </c>
      <c r="D292">
        <v>2010</v>
      </c>
    </row>
    <row r="293" spans="1:4" x14ac:dyDescent="0.2">
      <c r="A293">
        <v>14</v>
      </c>
      <c r="B293" t="s">
        <v>5</v>
      </c>
      <c r="C293" s="8">
        <v>1</v>
      </c>
      <c r="D293">
        <v>2011</v>
      </c>
    </row>
    <row r="294" spans="1:4" x14ac:dyDescent="0.2">
      <c r="A294">
        <v>14</v>
      </c>
      <c r="B294" t="s">
        <v>7</v>
      </c>
      <c r="C294" s="8">
        <v>0</v>
      </c>
      <c r="D294">
        <v>2011</v>
      </c>
    </row>
    <row r="295" spans="1:4" x14ac:dyDescent="0.2">
      <c r="A295">
        <v>14</v>
      </c>
      <c r="B295" t="s">
        <v>6</v>
      </c>
      <c r="C295" s="8">
        <v>0</v>
      </c>
      <c r="D295">
        <v>2011</v>
      </c>
    </row>
    <row r="296" spans="1:4" x14ac:dyDescent="0.2">
      <c r="A296">
        <v>14</v>
      </c>
      <c r="B296" t="s">
        <v>14</v>
      </c>
      <c r="C296" s="8">
        <v>15</v>
      </c>
      <c r="D296">
        <v>2011</v>
      </c>
    </row>
    <row r="297" spans="1:4" x14ac:dyDescent="0.2">
      <c r="A297">
        <v>14</v>
      </c>
      <c r="B297" t="s">
        <v>8</v>
      </c>
      <c r="C297" s="8">
        <v>156</v>
      </c>
      <c r="D297">
        <v>2011</v>
      </c>
    </row>
    <row r="298" spans="1:4" x14ac:dyDescent="0.2">
      <c r="A298">
        <v>14</v>
      </c>
      <c r="B298" t="s">
        <v>9</v>
      </c>
      <c r="C298" s="8">
        <v>37</v>
      </c>
      <c r="D298">
        <v>2011</v>
      </c>
    </row>
    <row r="299" spans="1:4" x14ac:dyDescent="0.2">
      <c r="A299">
        <v>14</v>
      </c>
      <c r="B299" t="s">
        <v>10</v>
      </c>
      <c r="C299" s="8">
        <v>35</v>
      </c>
      <c r="D299">
        <v>2011</v>
      </c>
    </row>
    <row r="300" spans="1:4" x14ac:dyDescent="0.2">
      <c r="A300">
        <v>14</v>
      </c>
      <c r="B300" t="s">
        <v>164</v>
      </c>
      <c r="C300" s="8">
        <v>45</v>
      </c>
      <c r="D300">
        <v>2011</v>
      </c>
    </row>
    <row r="301" spans="1:4" x14ac:dyDescent="0.2">
      <c r="A301">
        <v>14</v>
      </c>
      <c r="B301" t="s">
        <v>253</v>
      </c>
      <c r="C301" s="8">
        <v>0</v>
      </c>
      <c r="D301">
        <v>2011</v>
      </c>
    </row>
    <row r="302" spans="1:4" x14ac:dyDescent="0.2">
      <c r="A302">
        <v>14</v>
      </c>
      <c r="B302" s="36" t="s">
        <v>13</v>
      </c>
      <c r="C302" s="8">
        <v>0</v>
      </c>
      <c r="D302">
        <v>2011</v>
      </c>
    </row>
    <row r="303" spans="1:4" x14ac:dyDescent="0.2">
      <c r="A303">
        <v>14</v>
      </c>
      <c r="B303" t="s">
        <v>95</v>
      </c>
      <c r="C303" s="8">
        <v>0</v>
      </c>
      <c r="D303">
        <v>2011</v>
      </c>
    </row>
    <row r="304" spans="1:4" x14ac:dyDescent="0.2">
      <c r="A304">
        <v>14</v>
      </c>
      <c r="B304" t="s">
        <v>5</v>
      </c>
      <c r="C304">
        <v>1</v>
      </c>
      <c r="D304">
        <v>2012</v>
      </c>
    </row>
    <row r="305" spans="1:4" x14ac:dyDescent="0.2">
      <c r="A305">
        <v>14</v>
      </c>
      <c r="B305" t="s">
        <v>7</v>
      </c>
      <c r="C305">
        <v>0</v>
      </c>
      <c r="D305">
        <v>2012</v>
      </c>
    </row>
    <row r="306" spans="1:4" x14ac:dyDescent="0.2">
      <c r="A306">
        <v>14</v>
      </c>
      <c r="B306" t="s">
        <v>6</v>
      </c>
      <c r="C306">
        <v>0</v>
      </c>
      <c r="D306">
        <v>2012</v>
      </c>
    </row>
    <row r="307" spans="1:4" x14ac:dyDescent="0.2">
      <c r="A307">
        <v>14</v>
      </c>
      <c r="B307" t="s">
        <v>14</v>
      </c>
      <c r="C307">
        <v>2</v>
      </c>
      <c r="D307">
        <v>2012</v>
      </c>
    </row>
    <row r="308" spans="1:4" x14ac:dyDescent="0.2">
      <c r="A308">
        <v>14</v>
      </c>
      <c r="B308" t="s">
        <v>8</v>
      </c>
      <c r="C308">
        <v>7</v>
      </c>
      <c r="D308">
        <v>2012</v>
      </c>
    </row>
    <row r="309" spans="1:4" x14ac:dyDescent="0.2">
      <c r="A309">
        <v>14</v>
      </c>
      <c r="B309" t="s">
        <v>9</v>
      </c>
      <c r="C309">
        <v>192</v>
      </c>
      <c r="D309">
        <v>2012</v>
      </c>
    </row>
    <row r="310" spans="1:4" x14ac:dyDescent="0.2">
      <c r="A310">
        <v>14</v>
      </c>
      <c r="B310" t="s">
        <v>10</v>
      </c>
      <c r="C310">
        <v>30</v>
      </c>
      <c r="D310">
        <v>2012</v>
      </c>
    </row>
    <row r="311" spans="1:4" x14ac:dyDescent="0.2">
      <c r="A311">
        <v>14</v>
      </c>
      <c r="B311" t="s">
        <v>164</v>
      </c>
      <c r="C311">
        <v>11</v>
      </c>
      <c r="D311">
        <v>2012</v>
      </c>
    </row>
    <row r="312" spans="1:4" x14ac:dyDescent="0.2">
      <c r="A312">
        <v>14</v>
      </c>
      <c r="B312" t="s">
        <v>253</v>
      </c>
      <c r="C312">
        <v>0</v>
      </c>
      <c r="D312">
        <v>2012</v>
      </c>
    </row>
    <row r="313" spans="1:4" x14ac:dyDescent="0.2">
      <c r="A313">
        <v>14</v>
      </c>
      <c r="B313" s="36" t="s">
        <v>13</v>
      </c>
      <c r="C313">
        <v>0</v>
      </c>
      <c r="D313">
        <v>2012</v>
      </c>
    </row>
    <row r="314" spans="1:4" x14ac:dyDescent="0.2">
      <c r="A314">
        <v>14</v>
      </c>
      <c r="B314" t="s">
        <v>95</v>
      </c>
      <c r="C314">
        <v>0</v>
      </c>
      <c r="D314">
        <v>2012</v>
      </c>
    </row>
    <row r="315" spans="1:4" x14ac:dyDescent="0.2">
      <c r="A315">
        <v>15</v>
      </c>
      <c r="B315" t="s">
        <v>5</v>
      </c>
      <c r="C315">
        <v>4</v>
      </c>
      <c r="D315">
        <v>2006</v>
      </c>
    </row>
    <row r="316" spans="1:4" x14ac:dyDescent="0.2">
      <c r="A316">
        <v>15</v>
      </c>
      <c r="B316" t="s">
        <v>7</v>
      </c>
      <c r="C316">
        <v>153</v>
      </c>
      <c r="D316">
        <v>2006</v>
      </c>
    </row>
    <row r="317" spans="1:4" x14ac:dyDescent="0.2">
      <c r="A317">
        <v>15</v>
      </c>
      <c r="B317" t="s">
        <v>6</v>
      </c>
      <c r="C317">
        <v>88</v>
      </c>
      <c r="D317">
        <v>2006</v>
      </c>
    </row>
    <row r="318" spans="1:4" x14ac:dyDescent="0.2">
      <c r="A318">
        <v>15</v>
      </c>
      <c r="B318" t="s">
        <v>14</v>
      </c>
      <c r="C318">
        <v>8</v>
      </c>
      <c r="D318">
        <v>2006</v>
      </c>
    </row>
    <row r="319" spans="1:4" x14ac:dyDescent="0.2">
      <c r="A319">
        <v>15</v>
      </c>
      <c r="B319" t="s">
        <v>8</v>
      </c>
      <c r="C319">
        <v>4</v>
      </c>
      <c r="D319">
        <v>2006</v>
      </c>
    </row>
    <row r="320" spans="1:4" x14ac:dyDescent="0.2">
      <c r="A320">
        <v>15</v>
      </c>
      <c r="B320" t="s">
        <v>9</v>
      </c>
      <c r="C320">
        <v>21</v>
      </c>
      <c r="D320">
        <v>2006</v>
      </c>
    </row>
    <row r="321" spans="1:4" x14ac:dyDescent="0.2">
      <c r="A321">
        <v>15</v>
      </c>
      <c r="B321" t="s">
        <v>10</v>
      </c>
      <c r="C321">
        <v>87</v>
      </c>
      <c r="D321">
        <v>2006</v>
      </c>
    </row>
    <row r="322" spans="1:4" x14ac:dyDescent="0.2">
      <c r="A322">
        <v>15</v>
      </c>
      <c r="B322" t="s">
        <v>164</v>
      </c>
      <c r="C322">
        <v>0</v>
      </c>
      <c r="D322">
        <v>2006</v>
      </c>
    </row>
    <row r="323" spans="1:4" x14ac:dyDescent="0.2">
      <c r="A323">
        <v>15</v>
      </c>
      <c r="B323" t="s">
        <v>253</v>
      </c>
      <c r="D323">
        <v>2006</v>
      </c>
    </row>
    <row r="324" spans="1:4" x14ac:dyDescent="0.2">
      <c r="A324">
        <v>15</v>
      </c>
      <c r="B324" t="s">
        <v>13</v>
      </c>
      <c r="C324">
        <v>0</v>
      </c>
      <c r="D324">
        <v>2006</v>
      </c>
    </row>
    <row r="325" spans="1:4" x14ac:dyDescent="0.2">
      <c r="A325">
        <v>15</v>
      </c>
      <c r="B325" t="s">
        <v>95</v>
      </c>
      <c r="C325">
        <v>1</v>
      </c>
      <c r="D325">
        <v>2006</v>
      </c>
    </row>
    <row r="326" spans="1:4" x14ac:dyDescent="0.2">
      <c r="A326">
        <v>15</v>
      </c>
      <c r="B326" t="s">
        <v>127</v>
      </c>
      <c r="C326">
        <v>0</v>
      </c>
      <c r="D326">
        <v>2006</v>
      </c>
    </row>
    <row r="327" spans="1:4" x14ac:dyDescent="0.2">
      <c r="A327">
        <v>15</v>
      </c>
      <c r="B327" t="s">
        <v>5</v>
      </c>
      <c r="C327">
        <v>5</v>
      </c>
      <c r="D327">
        <v>2007</v>
      </c>
    </row>
    <row r="328" spans="1:4" x14ac:dyDescent="0.2">
      <c r="A328">
        <v>15</v>
      </c>
      <c r="B328" t="s">
        <v>7</v>
      </c>
      <c r="C328">
        <v>4</v>
      </c>
      <c r="D328">
        <v>2007</v>
      </c>
    </row>
    <row r="329" spans="1:4" x14ac:dyDescent="0.2">
      <c r="A329">
        <v>15</v>
      </c>
      <c r="B329" t="s">
        <v>6</v>
      </c>
      <c r="C329">
        <v>91</v>
      </c>
      <c r="D329">
        <v>2007</v>
      </c>
    </row>
    <row r="330" spans="1:4" x14ac:dyDescent="0.2">
      <c r="A330">
        <v>15</v>
      </c>
      <c r="B330" t="s">
        <v>14</v>
      </c>
      <c r="C330">
        <v>21</v>
      </c>
      <c r="D330">
        <v>2007</v>
      </c>
    </row>
    <row r="331" spans="1:4" x14ac:dyDescent="0.2">
      <c r="A331">
        <v>15</v>
      </c>
      <c r="B331" t="s">
        <v>8</v>
      </c>
      <c r="C331">
        <v>13</v>
      </c>
      <c r="D331">
        <v>2007</v>
      </c>
    </row>
    <row r="332" spans="1:4" x14ac:dyDescent="0.2">
      <c r="A332">
        <v>15</v>
      </c>
      <c r="B332" t="s">
        <v>9</v>
      </c>
      <c r="C332">
        <v>89</v>
      </c>
      <c r="D332">
        <v>2007</v>
      </c>
    </row>
    <row r="333" spans="1:4" x14ac:dyDescent="0.2">
      <c r="A333">
        <v>15</v>
      </c>
      <c r="B333" t="s">
        <v>10</v>
      </c>
      <c r="C333">
        <v>54</v>
      </c>
      <c r="D333">
        <v>2007</v>
      </c>
    </row>
    <row r="334" spans="1:4" x14ac:dyDescent="0.2">
      <c r="A334">
        <v>15</v>
      </c>
      <c r="B334" t="s">
        <v>164</v>
      </c>
      <c r="C334">
        <v>2</v>
      </c>
      <c r="D334">
        <v>2007</v>
      </c>
    </row>
    <row r="335" spans="1:4" x14ac:dyDescent="0.2">
      <c r="A335">
        <v>15</v>
      </c>
      <c r="B335" t="s">
        <v>253</v>
      </c>
      <c r="D335">
        <v>2007</v>
      </c>
    </row>
    <row r="336" spans="1:4" x14ac:dyDescent="0.2">
      <c r="A336">
        <v>15</v>
      </c>
      <c r="B336" t="s">
        <v>13</v>
      </c>
      <c r="C336">
        <v>0</v>
      </c>
      <c r="D336">
        <v>2007</v>
      </c>
    </row>
    <row r="337" spans="1:4" x14ac:dyDescent="0.2">
      <c r="A337">
        <v>15</v>
      </c>
      <c r="B337" t="s">
        <v>95</v>
      </c>
      <c r="C337">
        <v>4</v>
      </c>
      <c r="D337">
        <v>2007</v>
      </c>
    </row>
    <row r="338" spans="1:4" x14ac:dyDescent="0.2">
      <c r="A338">
        <v>15</v>
      </c>
      <c r="B338" t="s">
        <v>127</v>
      </c>
      <c r="C338">
        <v>0</v>
      </c>
      <c r="D338">
        <v>2007</v>
      </c>
    </row>
    <row r="339" spans="1:4" x14ac:dyDescent="0.2">
      <c r="A339">
        <v>15</v>
      </c>
      <c r="B339" t="s">
        <v>5</v>
      </c>
      <c r="C339">
        <v>9</v>
      </c>
      <c r="D339">
        <v>2008</v>
      </c>
    </row>
    <row r="340" spans="1:4" x14ac:dyDescent="0.2">
      <c r="A340">
        <v>15</v>
      </c>
      <c r="B340" t="s">
        <v>7</v>
      </c>
      <c r="C340">
        <v>0</v>
      </c>
      <c r="D340">
        <v>2008</v>
      </c>
    </row>
    <row r="341" spans="1:4" x14ac:dyDescent="0.2">
      <c r="A341">
        <v>15</v>
      </c>
      <c r="B341" t="s">
        <v>6</v>
      </c>
      <c r="C341">
        <v>0</v>
      </c>
      <c r="D341">
        <v>2008</v>
      </c>
    </row>
    <row r="342" spans="1:4" x14ac:dyDescent="0.2">
      <c r="A342">
        <v>15</v>
      </c>
      <c r="B342" t="s">
        <v>14</v>
      </c>
      <c r="C342">
        <v>70</v>
      </c>
      <c r="D342">
        <v>2008</v>
      </c>
    </row>
    <row r="343" spans="1:4" x14ac:dyDescent="0.2">
      <c r="A343">
        <v>15</v>
      </c>
      <c r="B343" t="s">
        <v>8</v>
      </c>
      <c r="C343">
        <v>9</v>
      </c>
      <c r="D343">
        <v>2008</v>
      </c>
    </row>
    <row r="344" spans="1:4" x14ac:dyDescent="0.2">
      <c r="A344">
        <v>15</v>
      </c>
      <c r="B344" t="s">
        <v>9</v>
      </c>
      <c r="C344">
        <v>73</v>
      </c>
      <c r="D344">
        <v>2008</v>
      </c>
    </row>
    <row r="345" spans="1:4" x14ac:dyDescent="0.2">
      <c r="A345">
        <v>15</v>
      </c>
      <c r="B345" t="s">
        <v>10</v>
      </c>
      <c r="C345">
        <v>124</v>
      </c>
      <c r="D345">
        <v>2008</v>
      </c>
    </row>
    <row r="346" spans="1:4" x14ac:dyDescent="0.2">
      <c r="A346">
        <v>15</v>
      </c>
      <c r="B346" t="s">
        <v>164</v>
      </c>
      <c r="C346">
        <v>13</v>
      </c>
      <c r="D346">
        <v>2008</v>
      </c>
    </row>
    <row r="347" spans="1:4" x14ac:dyDescent="0.2">
      <c r="A347">
        <v>15</v>
      </c>
      <c r="B347" t="s">
        <v>253</v>
      </c>
      <c r="D347">
        <v>2008</v>
      </c>
    </row>
    <row r="348" spans="1:4" x14ac:dyDescent="0.2">
      <c r="A348">
        <v>15</v>
      </c>
      <c r="B348" t="s">
        <v>13</v>
      </c>
      <c r="C348">
        <v>0</v>
      </c>
      <c r="D348">
        <v>2008</v>
      </c>
    </row>
    <row r="349" spans="1:4" x14ac:dyDescent="0.2">
      <c r="A349">
        <v>15</v>
      </c>
      <c r="B349" t="s">
        <v>95</v>
      </c>
      <c r="C349">
        <v>4</v>
      </c>
      <c r="D349">
        <v>2008</v>
      </c>
    </row>
    <row r="350" spans="1:4" x14ac:dyDescent="0.2">
      <c r="A350">
        <v>15</v>
      </c>
      <c r="B350" t="s">
        <v>127</v>
      </c>
      <c r="C350">
        <v>1</v>
      </c>
      <c r="D350">
        <v>2008</v>
      </c>
    </row>
    <row r="351" spans="1:4" x14ac:dyDescent="0.2">
      <c r="A351">
        <v>15</v>
      </c>
      <c r="B351" t="s">
        <v>5</v>
      </c>
      <c r="C351">
        <v>4</v>
      </c>
      <c r="D351">
        <v>2009</v>
      </c>
    </row>
    <row r="352" spans="1:4" x14ac:dyDescent="0.2">
      <c r="A352">
        <v>15</v>
      </c>
      <c r="B352" t="s">
        <v>7</v>
      </c>
      <c r="C352">
        <v>0</v>
      </c>
      <c r="D352">
        <v>2009</v>
      </c>
    </row>
    <row r="353" spans="1:4" x14ac:dyDescent="0.2">
      <c r="A353">
        <v>15</v>
      </c>
      <c r="B353" t="s">
        <v>6</v>
      </c>
      <c r="C353">
        <v>0</v>
      </c>
      <c r="D353">
        <v>2009</v>
      </c>
    </row>
    <row r="354" spans="1:4" x14ac:dyDescent="0.2">
      <c r="A354">
        <v>15</v>
      </c>
      <c r="B354" t="s">
        <v>14</v>
      </c>
      <c r="C354">
        <v>63</v>
      </c>
      <c r="D354">
        <v>2009</v>
      </c>
    </row>
    <row r="355" spans="1:4" x14ac:dyDescent="0.2">
      <c r="A355">
        <v>15</v>
      </c>
      <c r="B355" t="s">
        <v>8</v>
      </c>
      <c r="C355">
        <v>21</v>
      </c>
      <c r="D355">
        <v>2009</v>
      </c>
    </row>
    <row r="356" spans="1:4" x14ac:dyDescent="0.2">
      <c r="A356">
        <v>15</v>
      </c>
      <c r="B356" t="s">
        <v>9</v>
      </c>
      <c r="C356">
        <v>81</v>
      </c>
      <c r="D356">
        <v>2009</v>
      </c>
    </row>
    <row r="357" spans="1:4" x14ac:dyDescent="0.2">
      <c r="A357">
        <v>15</v>
      </c>
      <c r="B357" t="s">
        <v>10</v>
      </c>
      <c r="C357">
        <v>117</v>
      </c>
      <c r="D357">
        <v>2009</v>
      </c>
    </row>
    <row r="358" spans="1:4" x14ac:dyDescent="0.2">
      <c r="A358">
        <v>15</v>
      </c>
      <c r="B358" t="s">
        <v>164</v>
      </c>
      <c r="C358">
        <v>4</v>
      </c>
      <c r="D358">
        <v>2009</v>
      </c>
    </row>
    <row r="359" spans="1:4" x14ac:dyDescent="0.2">
      <c r="A359">
        <v>15</v>
      </c>
      <c r="B359" t="s">
        <v>253</v>
      </c>
      <c r="C359">
        <v>1</v>
      </c>
      <c r="D359">
        <v>2009</v>
      </c>
    </row>
    <row r="360" spans="1:4" x14ac:dyDescent="0.2">
      <c r="A360">
        <v>15</v>
      </c>
      <c r="B360" t="s">
        <v>13</v>
      </c>
      <c r="C360">
        <v>0</v>
      </c>
      <c r="D360">
        <v>2009</v>
      </c>
    </row>
    <row r="361" spans="1:4" x14ac:dyDescent="0.2">
      <c r="A361">
        <v>15</v>
      </c>
      <c r="B361" t="s">
        <v>95</v>
      </c>
      <c r="C361">
        <v>7</v>
      </c>
      <c r="D361">
        <v>2009</v>
      </c>
    </row>
    <row r="362" spans="1:4" x14ac:dyDescent="0.2">
      <c r="A362">
        <v>15</v>
      </c>
      <c r="B362" t="s">
        <v>127</v>
      </c>
      <c r="C362">
        <v>0</v>
      </c>
      <c r="D362">
        <v>2009</v>
      </c>
    </row>
    <row r="363" spans="1:4" x14ac:dyDescent="0.2">
      <c r="A363">
        <v>15</v>
      </c>
      <c r="B363" t="s">
        <v>5</v>
      </c>
      <c r="C363">
        <v>0</v>
      </c>
      <c r="D363">
        <v>2010</v>
      </c>
    </row>
    <row r="364" spans="1:4" x14ac:dyDescent="0.2">
      <c r="A364">
        <v>15</v>
      </c>
      <c r="B364" t="s">
        <v>7</v>
      </c>
      <c r="C364">
        <v>0</v>
      </c>
      <c r="D364">
        <v>2010</v>
      </c>
    </row>
    <row r="365" spans="1:4" x14ac:dyDescent="0.2">
      <c r="A365">
        <v>15</v>
      </c>
      <c r="B365" t="s">
        <v>6</v>
      </c>
      <c r="C365">
        <v>0</v>
      </c>
      <c r="D365">
        <v>2010</v>
      </c>
    </row>
    <row r="366" spans="1:4" x14ac:dyDescent="0.2">
      <c r="A366">
        <v>15</v>
      </c>
      <c r="B366" t="s">
        <v>14</v>
      </c>
      <c r="C366">
        <v>29</v>
      </c>
      <c r="D366">
        <v>2010</v>
      </c>
    </row>
    <row r="367" spans="1:4" x14ac:dyDescent="0.2">
      <c r="A367">
        <v>15</v>
      </c>
      <c r="B367" t="s">
        <v>8</v>
      </c>
      <c r="C367">
        <v>32</v>
      </c>
      <c r="D367">
        <v>2010</v>
      </c>
    </row>
    <row r="368" spans="1:4" x14ac:dyDescent="0.2">
      <c r="A368">
        <v>15</v>
      </c>
      <c r="B368" t="s">
        <v>9</v>
      </c>
      <c r="C368">
        <v>56</v>
      </c>
      <c r="D368">
        <v>2010</v>
      </c>
    </row>
    <row r="369" spans="1:4" x14ac:dyDescent="0.2">
      <c r="A369">
        <v>15</v>
      </c>
      <c r="B369" t="s">
        <v>10</v>
      </c>
      <c r="C369">
        <v>150</v>
      </c>
      <c r="D369">
        <v>2010</v>
      </c>
    </row>
    <row r="370" spans="1:4" x14ac:dyDescent="0.2">
      <c r="A370">
        <v>15</v>
      </c>
      <c r="B370" t="s">
        <v>164</v>
      </c>
      <c r="C370">
        <v>8</v>
      </c>
      <c r="D370">
        <v>2010</v>
      </c>
    </row>
    <row r="371" spans="1:4" x14ac:dyDescent="0.2">
      <c r="A371">
        <v>15</v>
      </c>
      <c r="B371" t="s">
        <v>253</v>
      </c>
      <c r="C371">
        <v>0</v>
      </c>
      <c r="D371">
        <v>2010</v>
      </c>
    </row>
    <row r="372" spans="1:4" x14ac:dyDescent="0.2">
      <c r="A372">
        <v>15</v>
      </c>
      <c r="B372" t="s">
        <v>13</v>
      </c>
      <c r="C372">
        <v>0</v>
      </c>
      <c r="D372">
        <v>2010</v>
      </c>
    </row>
    <row r="373" spans="1:4" x14ac:dyDescent="0.2">
      <c r="A373">
        <v>15</v>
      </c>
      <c r="B373" t="s">
        <v>95</v>
      </c>
      <c r="C373">
        <v>2</v>
      </c>
      <c r="D373">
        <v>2010</v>
      </c>
    </row>
    <row r="374" spans="1:4" x14ac:dyDescent="0.2">
      <c r="A374">
        <v>15</v>
      </c>
      <c r="B374" t="s">
        <v>127</v>
      </c>
      <c r="C374">
        <v>0</v>
      </c>
      <c r="D374">
        <v>2010</v>
      </c>
    </row>
    <row r="375" spans="1:4" x14ac:dyDescent="0.2">
      <c r="A375">
        <v>15</v>
      </c>
      <c r="B375" t="s">
        <v>5</v>
      </c>
      <c r="C375">
        <v>0</v>
      </c>
      <c r="D375">
        <v>2011</v>
      </c>
    </row>
    <row r="376" spans="1:4" x14ac:dyDescent="0.2">
      <c r="A376">
        <v>15</v>
      </c>
      <c r="B376" t="s">
        <v>7</v>
      </c>
      <c r="C376">
        <v>0</v>
      </c>
      <c r="D376">
        <v>2011</v>
      </c>
    </row>
    <row r="377" spans="1:4" x14ac:dyDescent="0.2">
      <c r="A377">
        <v>15</v>
      </c>
      <c r="B377" t="s">
        <v>6</v>
      </c>
      <c r="C377">
        <v>0</v>
      </c>
      <c r="D377">
        <v>2011</v>
      </c>
    </row>
    <row r="378" spans="1:4" x14ac:dyDescent="0.2">
      <c r="A378">
        <v>15</v>
      </c>
      <c r="B378" t="s">
        <v>14</v>
      </c>
      <c r="C378">
        <v>3</v>
      </c>
      <c r="D378">
        <v>2011</v>
      </c>
    </row>
    <row r="379" spans="1:4" x14ac:dyDescent="0.2">
      <c r="A379">
        <v>15</v>
      </c>
      <c r="B379" t="s">
        <v>8</v>
      </c>
      <c r="C379">
        <v>126</v>
      </c>
      <c r="D379">
        <v>2011</v>
      </c>
    </row>
    <row r="380" spans="1:4" x14ac:dyDescent="0.2">
      <c r="A380">
        <v>15</v>
      </c>
      <c r="B380" t="s">
        <v>9</v>
      </c>
      <c r="C380">
        <v>30</v>
      </c>
      <c r="D380">
        <v>2011</v>
      </c>
    </row>
    <row r="381" spans="1:4" x14ac:dyDescent="0.2">
      <c r="A381">
        <v>15</v>
      </c>
      <c r="B381" t="s">
        <v>10</v>
      </c>
      <c r="C381">
        <v>140</v>
      </c>
      <c r="D381">
        <v>2011</v>
      </c>
    </row>
    <row r="382" spans="1:4" x14ac:dyDescent="0.2">
      <c r="A382">
        <v>15</v>
      </c>
      <c r="B382" t="s">
        <v>164</v>
      </c>
      <c r="C382">
        <v>28</v>
      </c>
      <c r="D382">
        <v>2011</v>
      </c>
    </row>
    <row r="383" spans="1:4" x14ac:dyDescent="0.2">
      <c r="A383">
        <v>15</v>
      </c>
      <c r="B383" t="s">
        <v>253</v>
      </c>
      <c r="C383">
        <v>0</v>
      </c>
      <c r="D383">
        <v>2011</v>
      </c>
    </row>
    <row r="384" spans="1:4" x14ac:dyDescent="0.2">
      <c r="A384">
        <v>15</v>
      </c>
      <c r="B384" t="s">
        <v>13</v>
      </c>
      <c r="C384">
        <v>0</v>
      </c>
      <c r="D384">
        <v>2011</v>
      </c>
    </row>
    <row r="385" spans="1:4" x14ac:dyDescent="0.2">
      <c r="A385">
        <v>15</v>
      </c>
      <c r="B385" t="s">
        <v>95</v>
      </c>
      <c r="C385">
        <v>1</v>
      </c>
      <c r="D385">
        <v>2011</v>
      </c>
    </row>
    <row r="386" spans="1:4" x14ac:dyDescent="0.2">
      <c r="A386">
        <v>15</v>
      </c>
      <c r="B386" t="s">
        <v>127</v>
      </c>
      <c r="C386">
        <v>0</v>
      </c>
      <c r="D386">
        <v>2011</v>
      </c>
    </row>
    <row r="387" spans="1:4" x14ac:dyDescent="0.2">
      <c r="A387">
        <v>15</v>
      </c>
      <c r="B387" t="s">
        <v>5</v>
      </c>
      <c r="C387">
        <v>0</v>
      </c>
      <c r="D387">
        <v>2012</v>
      </c>
    </row>
    <row r="388" spans="1:4" x14ac:dyDescent="0.2">
      <c r="A388">
        <v>15</v>
      </c>
      <c r="B388" t="s">
        <v>7</v>
      </c>
      <c r="C388">
        <v>0</v>
      </c>
      <c r="D388">
        <v>2012</v>
      </c>
    </row>
    <row r="389" spans="1:4" x14ac:dyDescent="0.2">
      <c r="A389">
        <v>15</v>
      </c>
      <c r="B389" t="s">
        <v>6</v>
      </c>
      <c r="C389">
        <v>0</v>
      </c>
      <c r="D389">
        <v>2012</v>
      </c>
    </row>
    <row r="390" spans="1:4" x14ac:dyDescent="0.2">
      <c r="A390">
        <v>15</v>
      </c>
      <c r="B390" t="s">
        <v>14</v>
      </c>
      <c r="C390">
        <v>7</v>
      </c>
      <c r="D390">
        <v>2012</v>
      </c>
    </row>
    <row r="391" spans="1:4" x14ac:dyDescent="0.2">
      <c r="A391">
        <v>15</v>
      </c>
      <c r="B391" t="s">
        <v>8</v>
      </c>
      <c r="C391">
        <v>6</v>
      </c>
      <c r="D391">
        <v>2012</v>
      </c>
    </row>
    <row r="392" spans="1:4" x14ac:dyDescent="0.2">
      <c r="A392">
        <v>15</v>
      </c>
      <c r="B392" t="s">
        <v>9</v>
      </c>
      <c r="C392">
        <v>131</v>
      </c>
      <c r="D392">
        <v>2012</v>
      </c>
    </row>
    <row r="393" spans="1:4" x14ac:dyDescent="0.2">
      <c r="A393">
        <v>15</v>
      </c>
      <c r="B393" t="s">
        <v>10</v>
      </c>
      <c r="C393">
        <v>98</v>
      </c>
      <c r="D393">
        <v>2012</v>
      </c>
    </row>
    <row r="394" spans="1:4" x14ac:dyDescent="0.2">
      <c r="A394">
        <v>15</v>
      </c>
      <c r="B394" t="s">
        <v>164</v>
      </c>
      <c r="C394">
        <v>3</v>
      </c>
      <c r="D394">
        <v>2012</v>
      </c>
    </row>
    <row r="395" spans="1:4" x14ac:dyDescent="0.2">
      <c r="A395">
        <v>15</v>
      </c>
      <c r="B395" t="s">
        <v>253</v>
      </c>
      <c r="C395">
        <v>0</v>
      </c>
      <c r="D395">
        <v>2012</v>
      </c>
    </row>
    <row r="396" spans="1:4" x14ac:dyDescent="0.2">
      <c r="A396">
        <v>15</v>
      </c>
      <c r="B396" t="s">
        <v>13</v>
      </c>
      <c r="C396">
        <v>0</v>
      </c>
      <c r="D396">
        <v>2012</v>
      </c>
    </row>
    <row r="397" spans="1:4" x14ac:dyDescent="0.2">
      <c r="A397">
        <v>15</v>
      </c>
      <c r="B397" t="s">
        <v>95</v>
      </c>
      <c r="C397">
        <v>5</v>
      </c>
      <c r="D397">
        <v>2012</v>
      </c>
    </row>
    <row r="398" spans="1:4" x14ac:dyDescent="0.2">
      <c r="A398">
        <v>15</v>
      </c>
      <c r="B398" t="s">
        <v>127</v>
      </c>
      <c r="C398">
        <v>0</v>
      </c>
      <c r="D398">
        <v>2012</v>
      </c>
    </row>
    <row r="399" spans="1:4" x14ac:dyDescent="0.2">
      <c r="A399">
        <v>16</v>
      </c>
      <c r="B399" t="s">
        <v>5</v>
      </c>
      <c r="C399">
        <v>0</v>
      </c>
      <c r="D399">
        <v>2007</v>
      </c>
    </row>
    <row r="400" spans="1:4" x14ac:dyDescent="0.2">
      <c r="A400">
        <v>16</v>
      </c>
      <c r="B400" t="s">
        <v>7</v>
      </c>
      <c r="C400">
        <v>139</v>
      </c>
      <c r="D400">
        <v>2007</v>
      </c>
    </row>
    <row r="401" spans="1:4" x14ac:dyDescent="0.2">
      <c r="A401">
        <v>16</v>
      </c>
      <c r="B401" t="s">
        <v>6</v>
      </c>
      <c r="C401">
        <v>0</v>
      </c>
      <c r="D401">
        <v>2007</v>
      </c>
    </row>
    <row r="402" spans="1:4" x14ac:dyDescent="0.2">
      <c r="A402">
        <v>16</v>
      </c>
      <c r="B402" t="s">
        <v>14</v>
      </c>
      <c r="C402">
        <v>34</v>
      </c>
      <c r="D402">
        <v>2007</v>
      </c>
    </row>
    <row r="403" spans="1:4" x14ac:dyDescent="0.2">
      <c r="A403">
        <v>16</v>
      </c>
      <c r="B403" t="s">
        <v>8</v>
      </c>
      <c r="C403">
        <v>58</v>
      </c>
      <c r="D403">
        <v>2007</v>
      </c>
    </row>
    <row r="404" spans="1:4" x14ac:dyDescent="0.2">
      <c r="A404">
        <v>16</v>
      </c>
      <c r="B404" t="s">
        <v>9</v>
      </c>
      <c r="C404">
        <v>22</v>
      </c>
      <c r="D404">
        <v>2007</v>
      </c>
    </row>
    <row r="405" spans="1:4" x14ac:dyDescent="0.2">
      <c r="A405">
        <v>16</v>
      </c>
      <c r="B405" t="s">
        <v>10</v>
      </c>
      <c r="C405">
        <v>22</v>
      </c>
      <c r="D405">
        <v>2007</v>
      </c>
    </row>
    <row r="406" spans="1:4" x14ac:dyDescent="0.2">
      <c r="A406">
        <v>16</v>
      </c>
      <c r="B406" t="s">
        <v>164</v>
      </c>
      <c r="C406">
        <v>0</v>
      </c>
      <c r="D406">
        <v>2007</v>
      </c>
    </row>
    <row r="407" spans="1:4" x14ac:dyDescent="0.2">
      <c r="A407">
        <v>16</v>
      </c>
      <c r="B407" t="s">
        <v>13</v>
      </c>
      <c r="C407">
        <v>1</v>
      </c>
      <c r="D407">
        <v>2007</v>
      </c>
    </row>
    <row r="408" spans="1:4" x14ac:dyDescent="0.2">
      <c r="A408">
        <v>16</v>
      </c>
      <c r="B408" t="s">
        <v>95</v>
      </c>
      <c r="C408">
        <v>0</v>
      </c>
      <c r="D408">
        <v>2007</v>
      </c>
    </row>
    <row r="409" spans="1:4" x14ac:dyDescent="0.2">
      <c r="A409">
        <v>16</v>
      </c>
      <c r="B409" t="s">
        <v>127</v>
      </c>
      <c r="C409">
        <v>4</v>
      </c>
      <c r="D409">
        <v>2007</v>
      </c>
    </row>
    <row r="410" spans="1:4" x14ac:dyDescent="0.2">
      <c r="A410">
        <v>16</v>
      </c>
      <c r="B410" s="36" t="s">
        <v>252</v>
      </c>
      <c r="C410">
        <v>70</v>
      </c>
      <c r="D410">
        <v>2007</v>
      </c>
    </row>
    <row r="411" spans="1:4" x14ac:dyDescent="0.2">
      <c r="A411">
        <v>16</v>
      </c>
      <c r="B411" t="s">
        <v>129</v>
      </c>
      <c r="C411">
        <f>C405+C407+C406+C410</f>
        <v>93</v>
      </c>
      <c r="D411">
        <v>2007</v>
      </c>
    </row>
    <row r="412" spans="1:4" x14ac:dyDescent="0.2">
      <c r="A412">
        <v>16</v>
      </c>
      <c r="B412" t="s">
        <v>98</v>
      </c>
      <c r="C412">
        <v>5</v>
      </c>
      <c r="D412">
        <v>2007</v>
      </c>
    </row>
    <row r="413" spans="1:4" x14ac:dyDescent="0.2">
      <c r="A413">
        <v>16</v>
      </c>
      <c r="B413" t="s">
        <v>5</v>
      </c>
      <c r="C413">
        <v>22</v>
      </c>
      <c r="D413">
        <v>2008</v>
      </c>
    </row>
    <row r="414" spans="1:4" x14ac:dyDescent="0.2">
      <c r="A414">
        <v>16</v>
      </c>
      <c r="B414" t="s">
        <v>7</v>
      </c>
      <c r="C414">
        <v>0</v>
      </c>
      <c r="D414">
        <v>2008</v>
      </c>
    </row>
    <row r="415" spans="1:4" x14ac:dyDescent="0.2">
      <c r="A415">
        <v>16</v>
      </c>
      <c r="B415" t="s">
        <v>6</v>
      </c>
      <c r="C415">
        <v>0</v>
      </c>
      <c r="D415">
        <v>2008</v>
      </c>
    </row>
    <row r="416" spans="1:4" x14ac:dyDescent="0.2">
      <c r="A416">
        <v>16</v>
      </c>
      <c r="B416" t="s">
        <v>14</v>
      </c>
      <c r="C416">
        <v>58</v>
      </c>
      <c r="D416">
        <v>2008</v>
      </c>
    </row>
    <row r="417" spans="1:4" x14ac:dyDescent="0.2">
      <c r="A417">
        <v>16</v>
      </c>
      <c r="B417" t="s">
        <v>8</v>
      </c>
      <c r="C417">
        <v>25</v>
      </c>
      <c r="D417">
        <v>2008</v>
      </c>
    </row>
    <row r="418" spans="1:4" x14ac:dyDescent="0.2">
      <c r="A418">
        <v>16</v>
      </c>
      <c r="B418" t="s">
        <v>9</v>
      </c>
      <c r="C418">
        <v>40</v>
      </c>
      <c r="D418">
        <v>2008</v>
      </c>
    </row>
    <row r="419" spans="1:4" x14ac:dyDescent="0.2">
      <c r="A419">
        <v>16</v>
      </c>
      <c r="B419" t="s">
        <v>10</v>
      </c>
      <c r="C419">
        <v>147</v>
      </c>
      <c r="D419">
        <v>2008</v>
      </c>
    </row>
    <row r="420" spans="1:4" x14ac:dyDescent="0.2">
      <c r="A420">
        <v>16</v>
      </c>
      <c r="B420" t="s">
        <v>164</v>
      </c>
      <c r="C420">
        <v>3</v>
      </c>
      <c r="D420">
        <v>2008</v>
      </c>
    </row>
    <row r="421" spans="1:4" x14ac:dyDescent="0.2">
      <c r="A421">
        <v>16</v>
      </c>
      <c r="B421" t="s">
        <v>13</v>
      </c>
      <c r="C421">
        <v>1</v>
      </c>
      <c r="D421">
        <v>2008</v>
      </c>
    </row>
    <row r="422" spans="1:4" x14ac:dyDescent="0.2">
      <c r="A422">
        <v>16</v>
      </c>
      <c r="B422" t="s">
        <v>95</v>
      </c>
      <c r="C422">
        <v>1</v>
      </c>
      <c r="D422">
        <v>2008</v>
      </c>
    </row>
    <row r="423" spans="1:4" x14ac:dyDescent="0.2">
      <c r="A423">
        <v>16</v>
      </c>
      <c r="B423" t="s">
        <v>127</v>
      </c>
      <c r="C423">
        <v>1</v>
      </c>
      <c r="D423">
        <v>2008</v>
      </c>
    </row>
    <row r="424" spans="1:4" x14ac:dyDescent="0.2">
      <c r="A424">
        <v>16</v>
      </c>
      <c r="B424" t="s">
        <v>252</v>
      </c>
      <c r="C424">
        <v>0</v>
      </c>
      <c r="D424">
        <v>2008</v>
      </c>
    </row>
    <row r="425" spans="1:4" x14ac:dyDescent="0.2">
      <c r="A425">
        <v>16</v>
      </c>
      <c r="B425" t="s">
        <v>129</v>
      </c>
      <c r="C425">
        <f>C419+C421+C420+C424</f>
        <v>151</v>
      </c>
      <c r="D425">
        <v>2008</v>
      </c>
    </row>
    <row r="426" spans="1:4" x14ac:dyDescent="0.2">
      <c r="A426">
        <v>16</v>
      </c>
      <c r="B426" t="s">
        <v>98</v>
      </c>
      <c r="C426">
        <v>0</v>
      </c>
      <c r="D426">
        <v>2008</v>
      </c>
    </row>
    <row r="427" spans="1:4" x14ac:dyDescent="0.2">
      <c r="A427">
        <v>16</v>
      </c>
      <c r="B427" t="s">
        <v>5</v>
      </c>
      <c r="C427">
        <v>9</v>
      </c>
      <c r="D427">
        <v>2009</v>
      </c>
    </row>
    <row r="428" spans="1:4" x14ac:dyDescent="0.2">
      <c r="A428">
        <v>16</v>
      </c>
      <c r="B428" t="s">
        <v>7</v>
      </c>
      <c r="C428">
        <v>8</v>
      </c>
      <c r="D428">
        <v>2009</v>
      </c>
    </row>
    <row r="429" spans="1:4" x14ac:dyDescent="0.2">
      <c r="A429">
        <v>16</v>
      </c>
      <c r="B429" t="s">
        <v>6</v>
      </c>
      <c r="C429">
        <v>1</v>
      </c>
      <c r="D429">
        <v>2009</v>
      </c>
    </row>
    <row r="430" spans="1:4" x14ac:dyDescent="0.2">
      <c r="A430">
        <v>16</v>
      </c>
      <c r="B430" t="s">
        <v>14</v>
      </c>
      <c r="C430">
        <v>31</v>
      </c>
      <c r="D430">
        <v>2009</v>
      </c>
    </row>
    <row r="431" spans="1:4" x14ac:dyDescent="0.2">
      <c r="A431">
        <v>16</v>
      </c>
      <c r="B431" t="s">
        <v>8</v>
      </c>
      <c r="C431">
        <v>36</v>
      </c>
      <c r="D431">
        <v>2009</v>
      </c>
    </row>
    <row r="432" spans="1:4" x14ac:dyDescent="0.2">
      <c r="A432">
        <v>16</v>
      </c>
      <c r="B432" t="s">
        <v>9</v>
      </c>
      <c r="C432">
        <v>29</v>
      </c>
      <c r="D432">
        <v>2009</v>
      </c>
    </row>
    <row r="433" spans="1:4" x14ac:dyDescent="0.2">
      <c r="A433">
        <v>16</v>
      </c>
      <c r="B433" t="s">
        <v>10</v>
      </c>
      <c r="C433">
        <v>164</v>
      </c>
      <c r="D433">
        <v>2009</v>
      </c>
    </row>
    <row r="434" spans="1:4" x14ac:dyDescent="0.2">
      <c r="A434">
        <v>16</v>
      </c>
      <c r="B434" t="s">
        <v>164</v>
      </c>
      <c r="C434">
        <v>2</v>
      </c>
      <c r="D434">
        <v>2009</v>
      </c>
    </row>
    <row r="435" spans="1:4" x14ac:dyDescent="0.2">
      <c r="A435">
        <v>16</v>
      </c>
      <c r="B435" t="s">
        <v>13</v>
      </c>
      <c r="C435">
        <v>2</v>
      </c>
      <c r="D435">
        <v>2009</v>
      </c>
    </row>
    <row r="436" spans="1:4" x14ac:dyDescent="0.2">
      <c r="A436">
        <v>16</v>
      </c>
      <c r="B436" t="s">
        <v>95</v>
      </c>
      <c r="C436">
        <v>2</v>
      </c>
      <c r="D436">
        <v>2009</v>
      </c>
    </row>
    <row r="437" spans="1:4" x14ac:dyDescent="0.2">
      <c r="A437">
        <v>16</v>
      </c>
      <c r="B437" t="s">
        <v>127</v>
      </c>
      <c r="C437">
        <v>0</v>
      </c>
      <c r="D437">
        <v>2009</v>
      </c>
    </row>
    <row r="438" spans="1:4" x14ac:dyDescent="0.2">
      <c r="A438">
        <v>16</v>
      </c>
      <c r="B438" t="s">
        <v>252</v>
      </c>
      <c r="C438">
        <v>0</v>
      </c>
      <c r="D438">
        <v>2009</v>
      </c>
    </row>
    <row r="439" spans="1:4" x14ac:dyDescent="0.2">
      <c r="A439">
        <v>16</v>
      </c>
      <c r="B439" t="s">
        <v>129</v>
      </c>
      <c r="C439">
        <f>C433+C435+C434+C438</f>
        <v>168</v>
      </c>
      <c r="D439">
        <v>2009</v>
      </c>
    </row>
    <row r="440" spans="1:4" x14ac:dyDescent="0.2">
      <c r="A440">
        <v>16</v>
      </c>
      <c r="B440" t="s">
        <v>98</v>
      </c>
      <c r="C440">
        <v>0</v>
      </c>
      <c r="D440">
        <v>2009</v>
      </c>
    </row>
    <row r="441" spans="1:4" x14ac:dyDescent="0.2">
      <c r="A441">
        <v>16</v>
      </c>
      <c r="B441" t="s">
        <v>5</v>
      </c>
      <c r="C441">
        <v>1</v>
      </c>
      <c r="D441">
        <v>2010</v>
      </c>
    </row>
    <row r="442" spans="1:4" x14ac:dyDescent="0.2">
      <c r="A442">
        <v>16</v>
      </c>
      <c r="B442" t="s">
        <v>7</v>
      </c>
      <c r="C442">
        <v>0</v>
      </c>
      <c r="D442">
        <v>2010</v>
      </c>
    </row>
    <row r="443" spans="1:4" x14ac:dyDescent="0.2">
      <c r="A443">
        <v>16</v>
      </c>
      <c r="B443" t="s">
        <v>6</v>
      </c>
      <c r="C443">
        <v>0</v>
      </c>
      <c r="D443">
        <v>2010</v>
      </c>
    </row>
    <row r="444" spans="1:4" x14ac:dyDescent="0.2">
      <c r="A444">
        <v>16</v>
      </c>
      <c r="B444" t="s">
        <v>14</v>
      </c>
      <c r="C444">
        <v>11</v>
      </c>
      <c r="D444">
        <v>2010</v>
      </c>
    </row>
    <row r="445" spans="1:4" x14ac:dyDescent="0.2">
      <c r="A445">
        <v>16</v>
      </c>
      <c r="B445" t="s">
        <v>8</v>
      </c>
      <c r="C445">
        <v>59</v>
      </c>
      <c r="D445">
        <v>2010</v>
      </c>
    </row>
    <row r="446" spans="1:4" x14ac:dyDescent="0.2">
      <c r="A446">
        <v>16</v>
      </c>
      <c r="B446" t="s">
        <v>9</v>
      </c>
      <c r="C446">
        <v>20</v>
      </c>
      <c r="D446">
        <v>2010</v>
      </c>
    </row>
    <row r="447" spans="1:4" x14ac:dyDescent="0.2">
      <c r="A447">
        <v>16</v>
      </c>
      <c r="B447" t="s">
        <v>10</v>
      </c>
      <c r="C447">
        <v>196</v>
      </c>
      <c r="D447">
        <v>2010</v>
      </c>
    </row>
    <row r="448" spans="1:4" x14ac:dyDescent="0.2">
      <c r="A448">
        <v>16</v>
      </c>
      <c r="B448" t="s">
        <v>164</v>
      </c>
      <c r="C448">
        <v>1</v>
      </c>
      <c r="D448">
        <v>2010</v>
      </c>
    </row>
    <row r="449" spans="1:4" x14ac:dyDescent="0.2">
      <c r="A449">
        <v>16</v>
      </c>
      <c r="B449" t="s">
        <v>13</v>
      </c>
      <c r="C449">
        <v>2</v>
      </c>
      <c r="D449">
        <v>2010</v>
      </c>
    </row>
    <row r="450" spans="1:4" x14ac:dyDescent="0.2">
      <c r="A450">
        <v>16</v>
      </c>
      <c r="B450" t="s">
        <v>95</v>
      </c>
      <c r="C450">
        <v>0</v>
      </c>
      <c r="D450">
        <v>2010</v>
      </c>
    </row>
    <row r="451" spans="1:4" x14ac:dyDescent="0.2">
      <c r="A451">
        <v>16</v>
      </c>
      <c r="B451" t="s">
        <v>127</v>
      </c>
      <c r="C451">
        <v>0</v>
      </c>
      <c r="D451">
        <v>2010</v>
      </c>
    </row>
    <row r="452" spans="1:4" x14ac:dyDescent="0.2">
      <c r="A452">
        <v>16</v>
      </c>
      <c r="B452" t="s">
        <v>252</v>
      </c>
      <c r="C452">
        <v>0</v>
      </c>
      <c r="D452">
        <v>2010</v>
      </c>
    </row>
    <row r="453" spans="1:4" x14ac:dyDescent="0.2">
      <c r="A453">
        <v>16</v>
      </c>
      <c r="B453" t="s">
        <v>129</v>
      </c>
      <c r="C453">
        <f>C447+C449+C448+C452</f>
        <v>199</v>
      </c>
      <c r="D453">
        <v>2010</v>
      </c>
    </row>
    <row r="454" spans="1:4" x14ac:dyDescent="0.2">
      <c r="A454">
        <v>16</v>
      </c>
      <c r="B454" t="s">
        <v>98</v>
      </c>
      <c r="C454">
        <v>0</v>
      </c>
      <c r="D454">
        <v>2010</v>
      </c>
    </row>
    <row r="455" spans="1:4" x14ac:dyDescent="0.2">
      <c r="A455">
        <v>16</v>
      </c>
      <c r="B455" t="s">
        <v>5</v>
      </c>
      <c r="C455">
        <v>0</v>
      </c>
      <c r="D455">
        <v>2011</v>
      </c>
    </row>
    <row r="456" spans="1:4" x14ac:dyDescent="0.2">
      <c r="A456">
        <v>16</v>
      </c>
      <c r="B456" t="s">
        <v>7</v>
      </c>
      <c r="C456">
        <v>0</v>
      </c>
      <c r="D456">
        <v>2011</v>
      </c>
    </row>
    <row r="457" spans="1:4" x14ac:dyDescent="0.2">
      <c r="A457">
        <v>16</v>
      </c>
      <c r="B457" t="s">
        <v>6</v>
      </c>
      <c r="C457">
        <v>0</v>
      </c>
      <c r="D457">
        <v>2011</v>
      </c>
    </row>
    <row r="458" spans="1:4" x14ac:dyDescent="0.2">
      <c r="A458">
        <v>16</v>
      </c>
      <c r="B458" t="s">
        <v>14</v>
      </c>
      <c r="C458">
        <v>1</v>
      </c>
      <c r="D458">
        <v>2011</v>
      </c>
    </row>
    <row r="459" spans="1:4" x14ac:dyDescent="0.2">
      <c r="A459">
        <v>16</v>
      </c>
      <c r="B459" t="s">
        <v>8</v>
      </c>
      <c r="C459">
        <v>152</v>
      </c>
      <c r="D459">
        <v>2011</v>
      </c>
    </row>
    <row r="460" spans="1:4" x14ac:dyDescent="0.2">
      <c r="A460">
        <v>16</v>
      </c>
      <c r="B460" t="s">
        <v>9</v>
      </c>
      <c r="C460">
        <v>4</v>
      </c>
      <c r="D460">
        <v>2011</v>
      </c>
    </row>
    <row r="461" spans="1:4" x14ac:dyDescent="0.2">
      <c r="A461">
        <v>16</v>
      </c>
      <c r="B461" t="s">
        <v>10</v>
      </c>
      <c r="C461">
        <v>196</v>
      </c>
      <c r="D461">
        <v>2011</v>
      </c>
    </row>
    <row r="462" spans="1:4" x14ac:dyDescent="0.2">
      <c r="A462">
        <v>16</v>
      </c>
      <c r="B462" t="s">
        <v>164</v>
      </c>
      <c r="C462">
        <v>6</v>
      </c>
      <c r="D462">
        <v>2011</v>
      </c>
    </row>
    <row r="463" spans="1:4" x14ac:dyDescent="0.2">
      <c r="A463">
        <v>16</v>
      </c>
      <c r="B463" t="s">
        <v>13</v>
      </c>
      <c r="C463">
        <v>2</v>
      </c>
      <c r="D463">
        <v>2011</v>
      </c>
    </row>
    <row r="464" spans="1:4" x14ac:dyDescent="0.2">
      <c r="A464">
        <v>16</v>
      </c>
      <c r="B464" t="s">
        <v>95</v>
      </c>
      <c r="C464">
        <v>0</v>
      </c>
      <c r="D464">
        <v>2011</v>
      </c>
    </row>
    <row r="465" spans="1:4" x14ac:dyDescent="0.2">
      <c r="A465">
        <v>16</v>
      </c>
      <c r="B465" t="s">
        <v>127</v>
      </c>
      <c r="C465">
        <v>0</v>
      </c>
      <c r="D465">
        <v>2011</v>
      </c>
    </row>
    <row r="466" spans="1:4" x14ac:dyDescent="0.2">
      <c r="A466">
        <v>16</v>
      </c>
      <c r="B466" t="s">
        <v>252</v>
      </c>
      <c r="C466">
        <v>0</v>
      </c>
      <c r="D466">
        <v>2011</v>
      </c>
    </row>
    <row r="467" spans="1:4" x14ac:dyDescent="0.2">
      <c r="A467">
        <v>16</v>
      </c>
      <c r="B467" t="s">
        <v>129</v>
      </c>
      <c r="C467">
        <f>C461+C463+C462+C466</f>
        <v>204</v>
      </c>
      <c r="D467">
        <v>2011</v>
      </c>
    </row>
    <row r="468" spans="1:4" x14ac:dyDescent="0.2">
      <c r="A468">
        <v>16</v>
      </c>
      <c r="B468" t="s">
        <v>98</v>
      </c>
      <c r="C468">
        <v>0</v>
      </c>
      <c r="D468">
        <v>2011</v>
      </c>
    </row>
    <row r="469" spans="1:4" x14ac:dyDescent="0.2">
      <c r="A469">
        <v>16</v>
      </c>
      <c r="B469" t="s">
        <v>5</v>
      </c>
      <c r="C469">
        <v>0</v>
      </c>
      <c r="D469">
        <v>2012</v>
      </c>
    </row>
    <row r="470" spans="1:4" x14ac:dyDescent="0.2">
      <c r="A470">
        <v>16</v>
      </c>
      <c r="B470" t="s">
        <v>7</v>
      </c>
      <c r="C470">
        <v>0</v>
      </c>
      <c r="D470">
        <v>2012</v>
      </c>
    </row>
    <row r="471" spans="1:4" x14ac:dyDescent="0.2">
      <c r="A471">
        <v>16</v>
      </c>
      <c r="B471" t="s">
        <v>6</v>
      </c>
      <c r="C471">
        <v>0</v>
      </c>
      <c r="D471">
        <v>2012</v>
      </c>
    </row>
    <row r="472" spans="1:4" x14ac:dyDescent="0.2">
      <c r="A472">
        <v>16</v>
      </c>
      <c r="B472" t="s">
        <v>14</v>
      </c>
      <c r="C472">
        <v>0</v>
      </c>
      <c r="D472">
        <v>2012</v>
      </c>
    </row>
    <row r="473" spans="1:4" x14ac:dyDescent="0.2">
      <c r="A473">
        <v>16</v>
      </c>
      <c r="B473" t="s">
        <v>8</v>
      </c>
      <c r="C473">
        <v>4</v>
      </c>
      <c r="D473">
        <v>2012</v>
      </c>
    </row>
    <row r="474" spans="1:4" x14ac:dyDescent="0.2">
      <c r="A474">
        <v>16</v>
      </c>
      <c r="B474" t="s">
        <v>9</v>
      </c>
      <c r="C474">
        <v>45</v>
      </c>
      <c r="D474">
        <v>2012</v>
      </c>
    </row>
    <row r="475" spans="1:4" x14ac:dyDescent="0.2">
      <c r="A475">
        <v>16</v>
      </c>
      <c r="B475" t="s">
        <v>10</v>
      </c>
      <c r="C475">
        <v>195</v>
      </c>
      <c r="D475">
        <v>2012</v>
      </c>
    </row>
    <row r="476" spans="1:4" x14ac:dyDescent="0.2">
      <c r="A476">
        <v>16</v>
      </c>
      <c r="B476" t="s">
        <v>164</v>
      </c>
      <c r="C476">
        <v>1</v>
      </c>
      <c r="D476">
        <v>2012</v>
      </c>
    </row>
    <row r="477" spans="1:4" x14ac:dyDescent="0.2">
      <c r="A477">
        <v>16</v>
      </c>
      <c r="B477" t="s">
        <v>13</v>
      </c>
      <c r="C477">
        <v>2</v>
      </c>
      <c r="D477">
        <v>2012</v>
      </c>
    </row>
    <row r="478" spans="1:4" x14ac:dyDescent="0.2">
      <c r="A478">
        <v>16</v>
      </c>
      <c r="B478" t="s">
        <v>95</v>
      </c>
      <c r="C478">
        <v>0</v>
      </c>
      <c r="D478">
        <v>2012</v>
      </c>
    </row>
    <row r="479" spans="1:4" x14ac:dyDescent="0.2">
      <c r="A479">
        <v>16</v>
      </c>
      <c r="B479" t="s">
        <v>127</v>
      </c>
      <c r="C479">
        <v>0</v>
      </c>
      <c r="D479">
        <v>2012</v>
      </c>
    </row>
    <row r="480" spans="1:4" x14ac:dyDescent="0.2">
      <c r="A480">
        <v>16</v>
      </c>
      <c r="B480" t="s">
        <v>252</v>
      </c>
      <c r="C480">
        <v>0</v>
      </c>
      <c r="D480">
        <v>2012</v>
      </c>
    </row>
    <row r="481" spans="1:4" x14ac:dyDescent="0.2">
      <c r="A481">
        <v>16</v>
      </c>
      <c r="B481" t="s">
        <v>129</v>
      </c>
      <c r="C481">
        <f>C475+C477+C476+C480</f>
        <v>198</v>
      </c>
      <c r="D481">
        <v>2012</v>
      </c>
    </row>
    <row r="482" spans="1:4" x14ac:dyDescent="0.2">
      <c r="A482">
        <v>16</v>
      </c>
      <c r="B482" t="s">
        <v>98</v>
      </c>
      <c r="C482">
        <v>0</v>
      </c>
      <c r="D482">
        <v>2012</v>
      </c>
    </row>
    <row r="483" spans="1:4" x14ac:dyDescent="0.2">
      <c r="A483">
        <v>17</v>
      </c>
      <c r="B483" t="s">
        <v>5</v>
      </c>
      <c r="C483" s="8">
        <v>0</v>
      </c>
      <c r="D483">
        <v>2009</v>
      </c>
    </row>
    <row r="484" spans="1:4" x14ac:dyDescent="0.2">
      <c r="A484">
        <v>17</v>
      </c>
      <c r="B484" t="s">
        <v>7</v>
      </c>
      <c r="C484" s="8">
        <v>88</v>
      </c>
      <c r="D484">
        <v>2009</v>
      </c>
    </row>
    <row r="485" spans="1:4" x14ac:dyDescent="0.2">
      <c r="A485">
        <v>17</v>
      </c>
      <c r="B485" t="s">
        <v>6</v>
      </c>
      <c r="C485" s="8">
        <v>3</v>
      </c>
      <c r="D485">
        <v>2009</v>
      </c>
    </row>
    <row r="486" spans="1:4" x14ac:dyDescent="0.2">
      <c r="A486">
        <v>17</v>
      </c>
      <c r="B486" t="s">
        <v>14</v>
      </c>
      <c r="C486" s="8">
        <v>52</v>
      </c>
      <c r="D486">
        <v>2009</v>
      </c>
    </row>
    <row r="487" spans="1:4" x14ac:dyDescent="0.2">
      <c r="A487">
        <v>17</v>
      </c>
      <c r="B487" t="s">
        <v>8</v>
      </c>
      <c r="C487" s="8">
        <v>21</v>
      </c>
      <c r="D487">
        <v>2009</v>
      </c>
    </row>
    <row r="488" spans="1:4" x14ac:dyDescent="0.2">
      <c r="A488">
        <v>17</v>
      </c>
      <c r="B488" t="s">
        <v>9</v>
      </c>
      <c r="C488" s="8">
        <v>24</v>
      </c>
      <c r="D488">
        <v>2009</v>
      </c>
    </row>
    <row r="489" spans="1:4" x14ac:dyDescent="0.2">
      <c r="A489">
        <v>17</v>
      </c>
      <c r="B489" t="s">
        <v>10</v>
      </c>
      <c r="C489" s="8">
        <v>134</v>
      </c>
      <c r="D489">
        <v>2009</v>
      </c>
    </row>
    <row r="490" spans="1:4" x14ac:dyDescent="0.2">
      <c r="A490">
        <v>17</v>
      </c>
      <c r="B490" t="s">
        <v>164</v>
      </c>
      <c r="C490" s="8">
        <v>1</v>
      </c>
      <c r="D490">
        <v>2009</v>
      </c>
    </row>
    <row r="491" spans="1:4" x14ac:dyDescent="0.2">
      <c r="A491">
        <v>17</v>
      </c>
      <c r="B491" t="s">
        <v>13</v>
      </c>
      <c r="C491" s="8">
        <v>0</v>
      </c>
      <c r="D491">
        <v>2009</v>
      </c>
    </row>
    <row r="492" spans="1:4" x14ac:dyDescent="0.2">
      <c r="A492">
        <v>17</v>
      </c>
      <c r="B492" t="s">
        <v>95</v>
      </c>
      <c r="C492" s="8">
        <v>1</v>
      </c>
      <c r="D492">
        <v>2009</v>
      </c>
    </row>
    <row r="493" spans="1:4" x14ac:dyDescent="0.2">
      <c r="A493">
        <v>17</v>
      </c>
      <c r="B493" t="s">
        <v>165</v>
      </c>
      <c r="C493" s="8">
        <v>2</v>
      </c>
      <c r="D493">
        <v>2009</v>
      </c>
    </row>
    <row r="494" spans="1:4" x14ac:dyDescent="0.2">
      <c r="A494">
        <v>17</v>
      </c>
      <c r="B494" t="s">
        <v>5</v>
      </c>
      <c r="C494" s="8">
        <v>0</v>
      </c>
      <c r="D494">
        <v>2010</v>
      </c>
    </row>
    <row r="495" spans="1:4" x14ac:dyDescent="0.2">
      <c r="A495">
        <v>17</v>
      </c>
      <c r="B495" t="s">
        <v>7</v>
      </c>
      <c r="C495" s="8">
        <v>0</v>
      </c>
      <c r="D495">
        <v>2010</v>
      </c>
    </row>
    <row r="496" spans="1:4" x14ac:dyDescent="0.2">
      <c r="A496">
        <v>17</v>
      </c>
      <c r="B496" t="s">
        <v>6</v>
      </c>
      <c r="C496" s="8">
        <v>0</v>
      </c>
      <c r="D496">
        <v>2010</v>
      </c>
    </row>
    <row r="497" spans="1:4" x14ac:dyDescent="0.2">
      <c r="A497">
        <v>17</v>
      </c>
      <c r="B497" t="s">
        <v>14</v>
      </c>
      <c r="C497" s="8">
        <v>2</v>
      </c>
      <c r="D497">
        <v>2010</v>
      </c>
    </row>
    <row r="498" spans="1:4" x14ac:dyDescent="0.2">
      <c r="A498">
        <v>17</v>
      </c>
      <c r="B498" t="s">
        <v>8</v>
      </c>
      <c r="C498" s="8">
        <v>27</v>
      </c>
      <c r="D498">
        <v>2010</v>
      </c>
    </row>
    <row r="499" spans="1:4" x14ac:dyDescent="0.2">
      <c r="A499">
        <v>17</v>
      </c>
      <c r="B499" t="s">
        <v>9</v>
      </c>
      <c r="C499" s="8">
        <v>58</v>
      </c>
      <c r="D499">
        <v>2010</v>
      </c>
    </row>
    <row r="500" spans="1:4" x14ac:dyDescent="0.2">
      <c r="A500">
        <v>17</v>
      </c>
      <c r="B500" t="s">
        <v>10</v>
      </c>
      <c r="C500" s="8">
        <v>159</v>
      </c>
      <c r="D500">
        <v>2010</v>
      </c>
    </row>
    <row r="501" spans="1:4" x14ac:dyDescent="0.2">
      <c r="A501">
        <v>17</v>
      </c>
      <c r="B501" t="s">
        <v>164</v>
      </c>
      <c r="C501" s="8">
        <v>0</v>
      </c>
      <c r="D501">
        <v>2010</v>
      </c>
    </row>
    <row r="502" spans="1:4" x14ac:dyDescent="0.2">
      <c r="A502">
        <v>17</v>
      </c>
      <c r="B502" t="s">
        <v>13</v>
      </c>
      <c r="C502" s="8">
        <v>2</v>
      </c>
      <c r="D502">
        <v>2010</v>
      </c>
    </row>
    <row r="503" spans="1:4" x14ac:dyDescent="0.2">
      <c r="A503">
        <v>17</v>
      </c>
      <c r="B503" t="s">
        <v>95</v>
      </c>
      <c r="C503" s="8">
        <v>4</v>
      </c>
      <c r="D503">
        <v>2010</v>
      </c>
    </row>
    <row r="504" spans="1:4" x14ac:dyDescent="0.2">
      <c r="A504">
        <v>17</v>
      </c>
      <c r="B504" t="s">
        <v>165</v>
      </c>
      <c r="C504" s="8">
        <v>0</v>
      </c>
      <c r="D504">
        <v>2010</v>
      </c>
    </row>
    <row r="505" spans="1:4" x14ac:dyDescent="0.2">
      <c r="A505">
        <v>17</v>
      </c>
      <c r="B505" t="s">
        <v>5</v>
      </c>
      <c r="C505" s="8">
        <v>1</v>
      </c>
      <c r="D505">
        <v>2011</v>
      </c>
    </row>
    <row r="506" spans="1:4" x14ac:dyDescent="0.2">
      <c r="A506">
        <v>17</v>
      </c>
      <c r="B506" t="s">
        <v>7</v>
      </c>
      <c r="C506" s="8">
        <v>0</v>
      </c>
      <c r="D506">
        <v>2011</v>
      </c>
    </row>
    <row r="507" spans="1:4" x14ac:dyDescent="0.2">
      <c r="A507">
        <v>17</v>
      </c>
      <c r="B507" t="s">
        <v>6</v>
      </c>
      <c r="C507" s="8">
        <v>0</v>
      </c>
      <c r="D507">
        <v>2011</v>
      </c>
    </row>
    <row r="508" spans="1:4" x14ac:dyDescent="0.2">
      <c r="A508">
        <v>17</v>
      </c>
      <c r="B508" t="s">
        <v>14</v>
      </c>
      <c r="C508" s="8">
        <v>0</v>
      </c>
      <c r="D508">
        <v>2011</v>
      </c>
    </row>
    <row r="509" spans="1:4" x14ac:dyDescent="0.2">
      <c r="A509">
        <v>17</v>
      </c>
      <c r="B509" t="s">
        <v>8</v>
      </c>
      <c r="C509" s="8">
        <v>110</v>
      </c>
      <c r="D509">
        <v>2011</v>
      </c>
    </row>
    <row r="510" spans="1:4" x14ac:dyDescent="0.2">
      <c r="A510">
        <v>17</v>
      </c>
      <c r="B510" t="s">
        <v>9</v>
      </c>
      <c r="C510" s="8">
        <v>15</v>
      </c>
      <c r="D510">
        <v>2011</v>
      </c>
    </row>
    <row r="511" spans="1:4" x14ac:dyDescent="0.2">
      <c r="A511">
        <v>17</v>
      </c>
      <c r="B511" t="s">
        <v>10</v>
      </c>
      <c r="C511" s="8">
        <v>158</v>
      </c>
      <c r="D511">
        <v>2011</v>
      </c>
    </row>
    <row r="512" spans="1:4" x14ac:dyDescent="0.2">
      <c r="A512">
        <v>17</v>
      </c>
      <c r="B512" t="s">
        <v>164</v>
      </c>
      <c r="C512" s="8">
        <v>2</v>
      </c>
      <c r="D512">
        <v>2011</v>
      </c>
    </row>
    <row r="513" spans="1:4" x14ac:dyDescent="0.2">
      <c r="A513">
        <v>17</v>
      </c>
      <c r="B513" t="s">
        <v>13</v>
      </c>
      <c r="C513" s="8">
        <v>0</v>
      </c>
      <c r="D513">
        <v>2011</v>
      </c>
    </row>
    <row r="514" spans="1:4" x14ac:dyDescent="0.2">
      <c r="A514">
        <v>17</v>
      </c>
      <c r="B514" t="s">
        <v>95</v>
      </c>
      <c r="C514" s="8">
        <v>7</v>
      </c>
      <c r="D514">
        <v>2011</v>
      </c>
    </row>
    <row r="515" spans="1:4" x14ac:dyDescent="0.2">
      <c r="A515">
        <v>17</v>
      </c>
      <c r="B515" t="s">
        <v>165</v>
      </c>
      <c r="C515" s="8">
        <v>1</v>
      </c>
      <c r="D515">
        <v>2011</v>
      </c>
    </row>
    <row r="516" spans="1:4" x14ac:dyDescent="0.2">
      <c r="A516">
        <v>17</v>
      </c>
      <c r="B516" t="s">
        <v>5</v>
      </c>
      <c r="C516" s="8">
        <v>0</v>
      </c>
      <c r="D516">
        <v>2012</v>
      </c>
    </row>
    <row r="517" spans="1:4" x14ac:dyDescent="0.2">
      <c r="A517">
        <v>17</v>
      </c>
      <c r="B517" t="s">
        <v>7</v>
      </c>
      <c r="C517" s="8">
        <v>0</v>
      </c>
      <c r="D517">
        <v>2012</v>
      </c>
    </row>
    <row r="518" spans="1:4" x14ac:dyDescent="0.2">
      <c r="A518">
        <v>17</v>
      </c>
      <c r="B518" t="s">
        <v>6</v>
      </c>
      <c r="C518" s="8">
        <v>0</v>
      </c>
      <c r="D518">
        <v>2012</v>
      </c>
    </row>
    <row r="519" spans="1:4" x14ac:dyDescent="0.2">
      <c r="A519">
        <v>17</v>
      </c>
      <c r="B519" t="s">
        <v>14</v>
      </c>
      <c r="C519" s="8">
        <v>4</v>
      </c>
      <c r="D519">
        <v>2012</v>
      </c>
    </row>
    <row r="520" spans="1:4" x14ac:dyDescent="0.2">
      <c r="A520">
        <v>17</v>
      </c>
      <c r="B520" t="s">
        <v>8</v>
      </c>
      <c r="C520" s="8">
        <v>0</v>
      </c>
      <c r="D520">
        <v>2012</v>
      </c>
    </row>
    <row r="521" spans="1:4" x14ac:dyDescent="0.2">
      <c r="A521">
        <v>17</v>
      </c>
      <c r="B521" t="s">
        <v>9</v>
      </c>
      <c r="C521" s="8">
        <v>93</v>
      </c>
      <c r="D521">
        <v>2012</v>
      </c>
    </row>
    <row r="522" spans="1:4" x14ac:dyDescent="0.2">
      <c r="A522">
        <v>17</v>
      </c>
      <c r="B522" t="s">
        <v>10</v>
      </c>
      <c r="C522" s="8">
        <v>141</v>
      </c>
      <c r="D522">
        <v>2012</v>
      </c>
    </row>
    <row r="523" spans="1:4" x14ac:dyDescent="0.2">
      <c r="A523">
        <v>17</v>
      </c>
      <c r="B523" t="s">
        <v>164</v>
      </c>
      <c r="C523" s="8">
        <v>0</v>
      </c>
      <c r="D523">
        <v>2012</v>
      </c>
    </row>
    <row r="524" spans="1:4" x14ac:dyDescent="0.2">
      <c r="A524">
        <v>17</v>
      </c>
      <c r="B524" t="s">
        <v>13</v>
      </c>
      <c r="C524" s="8">
        <v>0</v>
      </c>
      <c r="D524">
        <v>2012</v>
      </c>
    </row>
    <row r="525" spans="1:4" x14ac:dyDescent="0.2">
      <c r="A525">
        <v>17</v>
      </c>
      <c r="B525" t="s">
        <v>95</v>
      </c>
      <c r="C525" s="8">
        <v>11</v>
      </c>
      <c r="D525">
        <v>2012</v>
      </c>
    </row>
    <row r="526" spans="1:4" x14ac:dyDescent="0.2">
      <c r="A526">
        <v>17</v>
      </c>
      <c r="B526" t="s">
        <v>165</v>
      </c>
      <c r="C526" s="8">
        <v>0</v>
      </c>
      <c r="D526">
        <v>2012</v>
      </c>
    </row>
    <row r="527" spans="1:4" x14ac:dyDescent="0.2">
      <c r="A527" s="36" t="s">
        <v>251</v>
      </c>
      <c r="B527" t="s">
        <v>5</v>
      </c>
      <c r="C527">
        <v>51</v>
      </c>
      <c r="D527">
        <v>2010</v>
      </c>
    </row>
    <row r="528" spans="1:4" x14ac:dyDescent="0.2">
      <c r="A528" s="36" t="s">
        <v>251</v>
      </c>
      <c r="B528" t="s">
        <v>14</v>
      </c>
      <c r="C528">
        <v>29</v>
      </c>
      <c r="D528">
        <v>2010</v>
      </c>
    </row>
    <row r="529" spans="1:4" x14ac:dyDescent="0.2">
      <c r="A529" s="36" t="s">
        <v>251</v>
      </c>
      <c r="B529" t="s">
        <v>8</v>
      </c>
      <c r="C529">
        <v>48</v>
      </c>
      <c r="D529">
        <v>2010</v>
      </c>
    </row>
    <row r="530" spans="1:4" x14ac:dyDescent="0.2">
      <c r="A530" s="36" t="s">
        <v>251</v>
      </c>
      <c r="B530" t="s">
        <v>9</v>
      </c>
      <c r="C530">
        <v>127</v>
      </c>
      <c r="D530">
        <v>2010</v>
      </c>
    </row>
    <row r="531" spans="1:4" x14ac:dyDescent="0.2">
      <c r="A531" s="36" t="s">
        <v>251</v>
      </c>
      <c r="B531" t="s">
        <v>10</v>
      </c>
      <c r="C531">
        <v>0</v>
      </c>
      <c r="D531">
        <v>2010</v>
      </c>
    </row>
    <row r="532" spans="1:4" x14ac:dyDescent="0.2">
      <c r="A532" s="36" t="s">
        <v>251</v>
      </c>
      <c r="B532" t="s">
        <v>164</v>
      </c>
      <c r="C532">
        <v>0</v>
      </c>
      <c r="D532">
        <v>2010</v>
      </c>
    </row>
    <row r="533" spans="1:4" x14ac:dyDescent="0.2">
      <c r="A533" s="36" t="s">
        <v>251</v>
      </c>
      <c r="B533" t="s">
        <v>13</v>
      </c>
      <c r="C533">
        <v>1</v>
      </c>
      <c r="D533">
        <v>2010</v>
      </c>
    </row>
    <row r="534" spans="1:4" x14ac:dyDescent="0.2">
      <c r="A534" s="36" t="s">
        <v>251</v>
      </c>
      <c r="B534" t="s">
        <v>95</v>
      </c>
      <c r="C534">
        <v>2</v>
      </c>
      <c r="D534">
        <v>2010</v>
      </c>
    </row>
    <row r="535" spans="1:4" x14ac:dyDescent="0.2">
      <c r="A535" s="36" t="s">
        <v>251</v>
      </c>
      <c r="B535" t="s">
        <v>127</v>
      </c>
      <c r="C535">
        <v>1</v>
      </c>
      <c r="D535">
        <v>2010</v>
      </c>
    </row>
    <row r="536" spans="1:4" x14ac:dyDescent="0.2">
      <c r="A536" s="36" t="s">
        <v>251</v>
      </c>
      <c r="B536" t="s">
        <v>5</v>
      </c>
      <c r="C536">
        <v>2</v>
      </c>
      <c r="D536">
        <v>2011</v>
      </c>
    </row>
    <row r="537" spans="1:4" x14ac:dyDescent="0.2">
      <c r="A537" s="36" t="s">
        <v>251</v>
      </c>
      <c r="B537" t="s">
        <v>14</v>
      </c>
      <c r="C537">
        <v>2</v>
      </c>
      <c r="D537">
        <v>2011</v>
      </c>
    </row>
    <row r="538" spans="1:4" x14ac:dyDescent="0.2">
      <c r="A538" s="36" t="s">
        <v>251</v>
      </c>
      <c r="B538" t="s">
        <v>8</v>
      </c>
      <c r="C538">
        <v>144</v>
      </c>
      <c r="D538">
        <v>2011</v>
      </c>
    </row>
    <row r="539" spans="1:4" x14ac:dyDescent="0.2">
      <c r="A539" s="36" t="s">
        <v>251</v>
      </c>
      <c r="B539" t="s">
        <v>9</v>
      </c>
      <c r="C539">
        <v>94</v>
      </c>
      <c r="D539">
        <v>2011</v>
      </c>
    </row>
    <row r="540" spans="1:4" x14ac:dyDescent="0.2">
      <c r="A540" s="36" t="s">
        <v>251</v>
      </c>
      <c r="B540" t="s">
        <v>10</v>
      </c>
      <c r="C540">
        <v>0</v>
      </c>
      <c r="D540">
        <v>2011</v>
      </c>
    </row>
    <row r="541" spans="1:4" x14ac:dyDescent="0.2">
      <c r="A541" s="36" t="s">
        <v>251</v>
      </c>
      <c r="B541" t="s">
        <v>164</v>
      </c>
      <c r="C541">
        <v>0</v>
      </c>
      <c r="D541">
        <v>2011</v>
      </c>
    </row>
    <row r="542" spans="1:4" x14ac:dyDescent="0.2">
      <c r="A542" s="36" t="s">
        <v>251</v>
      </c>
      <c r="B542" t="s">
        <v>13</v>
      </c>
      <c r="C542">
        <v>1</v>
      </c>
      <c r="D542">
        <v>2011</v>
      </c>
    </row>
    <row r="543" spans="1:4" x14ac:dyDescent="0.2">
      <c r="A543" s="36" t="s">
        <v>251</v>
      </c>
      <c r="B543" t="s">
        <v>95</v>
      </c>
      <c r="C543">
        <v>0</v>
      </c>
      <c r="D543">
        <v>2011</v>
      </c>
    </row>
    <row r="544" spans="1:4" x14ac:dyDescent="0.2">
      <c r="A544" s="36" t="s">
        <v>251</v>
      </c>
      <c r="B544" t="s">
        <v>127</v>
      </c>
      <c r="C544">
        <v>4</v>
      </c>
      <c r="D544">
        <v>2011</v>
      </c>
    </row>
    <row r="545" spans="1:4" x14ac:dyDescent="0.2">
      <c r="A545" s="36" t="s">
        <v>251</v>
      </c>
      <c r="B545" t="s">
        <v>5</v>
      </c>
      <c r="C545">
        <v>19</v>
      </c>
      <c r="D545">
        <v>2012</v>
      </c>
    </row>
    <row r="546" spans="1:4" x14ac:dyDescent="0.2">
      <c r="A546" s="36" t="s">
        <v>251</v>
      </c>
      <c r="B546" t="s">
        <v>14</v>
      </c>
      <c r="C546">
        <v>3</v>
      </c>
      <c r="D546">
        <v>2012</v>
      </c>
    </row>
    <row r="547" spans="1:4" x14ac:dyDescent="0.2">
      <c r="A547" s="36" t="s">
        <v>251</v>
      </c>
      <c r="B547" t="s">
        <v>8</v>
      </c>
      <c r="C547">
        <v>28</v>
      </c>
      <c r="D547">
        <v>2012</v>
      </c>
    </row>
    <row r="548" spans="1:4" x14ac:dyDescent="0.2">
      <c r="A548" s="36" t="s">
        <v>251</v>
      </c>
      <c r="B548" t="s">
        <v>9</v>
      </c>
      <c r="C548">
        <v>192</v>
      </c>
      <c r="D548">
        <v>2012</v>
      </c>
    </row>
    <row r="549" spans="1:4" x14ac:dyDescent="0.2">
      <c r="A549" s="36" t="s">
        <v>251</v>
      </c>
      <c r="B549" t="s">
        <v>10</v>
      </c>
      <c r="C549">
        <v>0</v>
      </c>
      <c r="D549">
        <v>2012</v>
      </c>
    </row>
    <row r="550" spans="1:4" x14ac:dyDescent="0.2">
      <c r="A550" s="36" t="s">
        <v>251</v>
      </c>
      <c r="B550" t="s">
        <v>164</v>
      </c>
      <c r="C550">
        <v>0</v>
      </c>
      <c r="D550">
        <v>2012</v>
      </c>
    </row>
    <row r="551" spans="1:4" x14ac:dyDescent="0.2">
      <c r="A551" s="36" t="s">
        <v>251</v>
      </c>
      <c r="B551" t="s">
        <v>13</v>
      </c>
      <c r="C551">
        <v>3</v>
      </c>
      <c r="D551">
        <v>2012</v>
      </c>
    </row>
    <row r="552" spans="1:4" x14ac:dyDescent="0.2">
      <c r="A552" s="36" t="s">
        <v>251</v>
      </c>
      <c r="B552" t="s">
        <v>95</v>
      </c>
      <c r="C552">
        <v>0</v>
      </c>
      <c r="D552">
        <v>2012</v>
      </c>
    </row>
    <row r="553" spans="1:4" x14ac:dyDescent="0.2">
      <c r="A553" s="36" t="s">
        <v>251</v>
      </c>
      <c r="B553" t="s">
        <v>127</v>
      </c>
      <c r="C553">
        <v>0</v>
      </c>
      <c r="D553">
        <v>2012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H49"/>
  <sheetViews>
    <sheetView workbookViewId="0">
      <selection activeCell="G10" sqref="G10"/>
    </sheetView>
  </sheetViews>
  <sheetFormatPr defaultRowHeight="12.75" x14ac:dyDescent="0.2"/>
  <cols>
    <col min="1" max="1" width="14.7109375" customWidth="1"/>
  </cols>
  <sheetData>
    <row r="5" spans="1:8" x14ac:dyDescent="0.2">
      <c r="A5" s="16" t="s">
        <v>10</v>
      </c>
      <c r="B5" s="16">
        <v>2006</v>
      </c>
      <c r="C5" s="16">
        <v>2007</v>
      </c>
      <c r="D5" s="16">
        <v>2008</v>
      </c>
      <c r="E5" s="16">
        <v>2009</v>
      </c>
      <c r="F5" s="16">
        <v>2010</v>
      </c>
      <c r="G5" s="16">
        <v>2011</v>
      </c>
      <c r="H5" s="16">
        <v>2012</v>
      </c>
    </row>
    <row r="6" spans="1:8" x14ac:dyDescent="0.2">
      <c r="A6">
        <v>1</v>
      </c>
      <c r="C6">
        <v>31</v>
      </c>
      <c r="D6">
        <v>72</v>
      </c>
      <c r="E6">
        <v>101</v>
      </c>
      <c r="F6">
        <v>74</v>
      </c>
      <c r="G6">
        <v>146</v>
      </c>
      <c r="H6">
        <v>123</v>
      </c>
    </row>
    <row r="7" spans="1:8" x14ac:dyDescent="0.2">
      <c r="A7">
        <v>7</v>
      </c>
      <c r="D7">
        <v>28</v>
      </c>
      <c r="E7">
        <v>33</v>
      </c>
      <c r="F7">
        <v>45</v>
      </c>
      <c r="G7">
        <v>61</v>
      </c>
      <c r="H7">
        <v>51</v>
      </c>
    </row>
    <row r="8" spans="1:8" x14ac:dyDescent="0.2">
      <c r="A8">
        <v>8</v>
      </c>
      <c r="B8">
        <v>7</v>
      </c>
      <c r="D8">
        <v>10</v>
      </c>
      <c r="F8">
        <v>15</v>
      </c>
      <c r="H8">
        <v>20</v>
      </c>
    </row>
    <row r="9" spans="1:8" x14ac:dyDescent="0.2">
      <c r="A9">
        <v>10</v>
      </c>
      <c r="C9">
        <v>1</v>
      </c>
      <c r="D9">
        <v>1</v>
      </c>
      <c r="E9">
        <v>2</v>
      </c>
      <c r="F9">
        <v>2</v>
      </c>
      <c r="G9">
        <v>4</v>
      </c>
      <c r="H9">
        <v>4</v>
      </c>
    </row>
    <row r="10" spans="1:8" x14ac:dyDescent="0.2">
      <c r="A10">
        <v>14</v>
      </c>
      <c r="B10">
        <v>35</v>
      </c>
      <c r="C10">
        <v>14</v>
      </c>
      <c r="D10">
        <v>40</v>
      </c>
      <c r="E10">
        <v>41</v>
      </c>
      <c r="F10">
        <v>51</v>
      </c>
      <c r="G10">
        <v>35</v>
      </c>
      <c r="H10">
        <v>30</v>
      </c>
    </row>
    <row r="11" spans="1:8" x14ac:dyDescent="0.2">
      <c r="A11">
        <v>15</v>
      </c>
      <c r="B11">
        <v>87</v>
      </c>
      <c r="C11">
        <v>54</v>
      </c>
      <c r="D11">
        <v>124</v>
      </c>
      <c r="E11">
        <v>117</v>
      </c>
      <c r="F11">
        <v>150</v>
      </c>
      <c r="G11">
        <v>140</v>
      </c>
      <c r="H11">
        <v>98</v>
      </c>
    </row>
    <row r="12" spans="1:8" x14ac:dyDescent="0.2">
      <c r="A12">
        <v>16</v>
      </c>
      <c r="C12">
        <v>22</v>
      </c>
      <c r="D12">
        <v>147</v>
      </c>
      <c r="E12">
        <v>164</v>
      </c>
      <c r="F12">
        <v>196</v>
      </c>
      <c r="G12">
        <v>196</v>
      </c>
      <c r="H12">
        <v>195</v>
      </c>
    </row>
    <row r="13" spans="1:8" x14ac:dyDescent="0.2">
      <c r="A13">
        <v>17</v>
      </c>
      <c r="E13">
        <v>134</v>
      </c>
      <c r="F13">
        <v>159</v>
      </c>
      <c r="G13">
        <v>158</v>
      </c>
      <c r="H13">
        <v>141</v>
      </c>
    </row>
    <row r="14" spans="1:8" x14ac:dyDescent="0.2">
      <c r="A14" t="s">
        <v>251</v>
      </c>
      <c r="F14">
        <v>0</v>
      </c>
      <c r="G14">
        <v>0</v>
      </c>
      <c r="H14">
        <v>0</v>
      </c>
    </row>
    <row r="16" spans="1:8" x14ac:dyDescent="0.2">
      <c r="A16" s="16" t="s">
        <v>164</v>
      </c>
      <c r="B16" s="16">
        <v>2006</v>
      </c>
      <c r="C16" s="16">
        <v>2007</v>
      </c>
      <c r="D16" s="16">
        <v>2008</v>
      </c>
      <c r="E16" s="16">
        <v>2009</v>
      </c>
      <c r="F16" s="16">
        <v>2010</v>
      </c>
      <c r="G16" s="16">
        <v>2011</v>
      </c>
      <c r="H16" s="16">
        <v>2012</v>
      </c>
    </row>
    <row r="17" spans="1:8" x14ac:dyDescent="0.2">
      <c r="A17">
        <v>1</v>
      </c>
      <c r="C17">
        <v>1</v>
      </c>
      <c r="D17">
        <v>1</v>
      </c>
      <c r="E17">
        <v>10</v>
      </c>
      <c r="F17">
        <v>3</v>
      </c>
      <c r="G17">
        <v>11</v>
      </c>
      <c r="H17">
        <v>3</v>
      </c>
    </row>
    <row r="18" spans="1:8" x14ac:dyDescent="0.2">
      <c r="A18">
        <v>7</v>
      </c>
      <c r="D18">
        <v>7</v>
      </c>
      <c r="E18">
        <v>3</v>
      </c>
      <c r="F18">
        <v>4</v>
      </c>
      <c r="G18">
        <v>10</v>
      </c>
      <c r="H18">
        <v>4</v>
      </c>
    </row>
    <row r="19" spans="1:8" x14ac:dyDescent="0.2">
      <c r="A19">
        <v>14</v>
      </c>
      <c r="B19">
        <v>1</v>
      </c>
      <c r="C19">
        <v>31</v>
      </c>
      <c r="D19">
        <v>54</v>
      </c>
      <c r="E19">
        <v>31</v>
      </c>
      <c r="F19">
        <v>24</v>
      </c>
      <c r="G19">
        <v>45</v>
      </c>
      <c r="H19">
        <v>11</v>
      </c>
    </row>
    <row r="20" spans="1:8" x14ac:dyDescent="0.2">
      <c r="A20">
        <v>15</v>
      </c>
      <c r="B20">
        <v>0</v>
      </c>
      <c r="C20">
        <v>2</v>
      </c>
      <c r="D20">
        <v>13</v>
      </c>
      <c r="E20">
        <v>4</v>
      </c>
      <c r="F20">
        <v>8</v>
      </c>
      <c r="G20">
        <v>28</v>
      </c>
      <c r="H20">
        <v>3</v>
      </c>
    </row>
    <row r="21" spans="1:8" x14ac:dyDescent="0.2">
      <c r="A21">
        <v>16</v>
      </c>
      <c r="C21">
        <v>0</v>
      </c>
      <c r="D21">
        <v>3</v>
      </c>
      <c r="E21">
        <v>2</v>
      </c>
      <c r="F21">
        <v>1</v>
      </c>
      <c r="G21">
        <v>6</v>
      </c>
      <c r="H21">
        <v>1</v>
      </c>
    </row>
    <row r="22" spans="1:8" x14ac:dyDescent="0.2">
      <c r="A22">
        <v>17</v>
      </c>
      <c r="E22">
        <v>1</v>
      </c>
      <c r="F22">
        <v>0</v>
      </c>
      <c r="G22">
        <v>2</v>
      </c>
      <c r="H22">
        <v>0</v>
      </c>
    </row>
    <row r="23" spans="1:8" x14ac:dyDescent="0.2">
      <c r="A23" t="s">
        <v>251</v>
      </c>
      <c r="F23">
        <v>0</v>
      </c>
      <c r="G23">
        <v>0</v>
      </c>
      <c r="H23">
        <v>0</v>
      </c>
    </row>
    <row r="26" spans="1:8" x14ac:dyDescent="0.2">
      <c r="A26" s="16" t="s">
        <v>253</v>
      </c>
      <c r="B26" s="16">
        <v>2006</v>
      </c>
      <c r="C26" s="16">
        <v>2007</v>
      </c>
      <c r="D26" s="16">
        <v>2008</v>
      </c>
      <c r="E26" s="16">
        <v>2009</v>
      </c>
      <c r="F26" s="16">
        <v>2010</v>
      </c>
      <c r="G26" s="16">
        <v>2011</v>
      </c>
      <c r="H26" s="16">
        <v>2012</v>
      </c>
    </row>
    <row r="27" spans="1:8" x14ac:dyDescent="0.2">
      <c r="A27">
        <v>14</v>
      </c>
      <c r="E27">
        <v>7</v>
      </c>
      <c r="F27">
        <v>0</v>
      </c>
      <c r="G27">
        <v>0</v>
      </c>
      <c r="H27">
        <v>0</v>
      </c>
    </row>
    <row r="28" spans="1:8" x14ac:dyDescent="0.2">
      <c r="A28">
        <v>15</v>
      </c>
      <c r="E28">
        <v>1</v>
      </c>
      <c r="F28">
        <v>0</v>
      </c>
      <c r="G28">
        <v>0</v>
      </c>
      <c r="H28">
        <v>0</v>
      </c>
    </row>
    <row r="31" spans="1:8" x14ac:dyDescent="0.2">
      <c r="A31" s="16" t="s">
        <v>129</v>
      </c>
      <c r="B31" s="16">
        <v>2007</v>
      </c>
      <c r="C31" s="16">
        <v>2008</v>
      </c>
      <c r="D31" s="16">
        <v>2009</v>
      </c>
      <c r="E31" s="16">
        <v>2010</v>
      </c>
      <c r="F31" s="16">
        <v>2011</v>
      </c>
      <c r="G31" s="16">
        <v>2012</v>
      </c>
    </row>
    <row r="32" spans="1:8" x14ac:dyDescent="0.2">
      <c r="A32">
        <v>16</v>
      </c>
      <c r="B32">
        <v>93</v>
      </c>
      <c r="C32">
        <v>151</v>
      </c>
      <c r="D32">
        <v>168</v>
      </c>
      <c r="E32">
        <v>199</v>
      </c>
      <c r="F32">
        <v>204</v>
      </c>
      <c r="G32">
        <v>198</v>
      </c>
    </row>
    <row r="39" spans="1:8" x14ac:dyDescent="0.2">
      <c r="A39" s="16" t="s">
        <v>8</v>
      </c>
      <c r="B39" s="16">
        <v>2006</v>
      </c>
      <c r="C39" s="16">
        <v>2007</v>
      </c>
      <c r="D39" s="16">
        <v>2008</v>
      </c>
      <c r="E39" s="16">
        <v>2009</v>
      </c>
      <c r="F39" s="16">
        <v>2010</v>
      </c>
      <c r="G39" s="16">
        <v>2011</v>
      </c>
      <c r="H39" s="16">
        <v>2012</v>
      </c>
    </row>
    <row r="40" spans="1:8" x14ac:dyDescent="0.2">
      <c r="A40">
        <v>1</v>
      </c>
      <c r="C40">
        <v>150</v>
      </c>
      <c r="D40">
        <v>102</v>
      </c>
      <c r="E40">
        <v>226</v>
      </c>
      <c r="F40">
        <v>37</v>
      </c>
      <c r="G40">
        <v>302</v>
      </c>
      <c r="H40">
        <v>13</v>
      </c>
    </row>
    <row r="41" spans="1:8" x14ac:dyDescent="0.2">
      <c r="A41">
        <v>7</v>
      </c>
      <c r="D41">
        <v>63</v>
      </c>
      <c r="E41">
        <v>6</v>
      </c>
      <c r="F41">
        <v>37</v>
      </c>
      <c r="G41">
        <v>94</v>
      </c>
      <c r="H41">
        <v>1</v>
      </c>
    </row>
    <row r="42" spans="1:8" x14ac:dyDescent="0.2">
      <c r="A42">
        <v>8</v>
      </c>
      <c r="B42">
        <v>35</v>
      </c>
      <c r="D42">
        <v>139</v>
      </c>
      <c r="F42">
        <v>124</v>
      </c>
      <c r="H42">
        <v>0</v>
      </c>
    </row>
    <row r="43" spans="1:8" x14ac:dyDescent="0.2">
      <c r="A43">
        <v>10</v>
      </c>
      <c r="C43">
        <v>126</v>
      </c>
      <c r="D43">
        <v>141</v>
      </c>
      <c r="E43">
        <v>97</v>
      </c>
      <c r="F43">
        <v>51</v>
      </c>
      <c r="G43">
        <v>206</v>
      </c>
      <c r="H43">
        <v>0</v>
      </c>
    </row>
    <row r="44" spans="1:8" x14ac:dyDescent="0.2">
      <c r="A44">
        <v>13</v>
      </c>
      <c r="D44">
        <v>123</v>
      </c>
      <c r="E44">
        <v>22</v>
      </c>
      <c r="F44">
        <v>72</v>
      </c>
      <c r="G44">
        <v>77</v>
      </c>
      <c r="H44">
        <v>0</v>
      </c>
    </row>
    <row r="45" spans="1:8" x14ac:dyDescent="0.2">
      <c r="A45">
        <v>14</v>
      </c>
      <c r="B45">
        <v>47</v>
      </c>
      <c r="C45">
        <v>41</v>
      </c>
      <c r="D45">
        <v>11</v>
      </c>
      <c r="E45">
        <v>48</v>
      </c>
      <c r="F45">
        <v>72</v>
      </c>
      <c r="G45">
        <v>156</v>
      </c>
      <c r="H45">
        <v>7</v>
      </c>
    </row>
    <row r="46" spans="1:8" x14ac:dyDescent="0.2">
      <c r="A46">
        <v>15</v>
      </c>
      <c r="B46">
        <v>4</v>
      </c>
      <c r="C46">
        <v>13</v>
      </c>
      <c r="D46">
        <v>9</v>
      </c>
      <c r="E46">
        <v>21</v>
      </c>
      <c r="F46">
        <v>32</v>
      </c>
      <c r="G46">
        <v>126</v>
      </c>
      <c r="H46">
        <v>6</v>
      </c>
    </row>
    <row r="47" spans="1:8" x14ac:dyDescent="0.2">
      <c r="A47">
        <v>16</v>
      </c>
      <c r="C47">
        <v>58</v>
      </c>
      <c r="D47">
        <v>25</v>
      </c>
      <c r="E47">
        <v>36</v>
      </c>
      <c r="F47">
        <v>59</v>
      </c>
      <c r="G47">
        <v>152</v>
      </c>
      <c r="H47">
        <v>4</v>
      </c>
    </row>
    <row r="48" spans="1:8" x14ac:dyDescent="0.2">
      <c r="A48">
        <v>17</v>
      </c>
      <c r="E48">
        <v>21</v>
      </c>
      <c r="F48">
        <v>27</v>
      </c>
      <c r="G48">
        <v>110</v>
      </c>
      <c r="H48">
        <v>0</v>
      </c>
    </row>
    <row r="49" spans="1:8" x14ac:dyDescent="0.2">
      <c r="A49" t="s">
        <v>251</v>
      </c>
      <c r="F49">
        <v>48</v>
      </c>
      <c r="G49">
        <v>144</v>
      </c>
      <c r="H49">
        <v>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plot 1</vt:lpstr>
      <vt:lpstr>plot 7</vt:lpstr>
      <vt:lpstr>plot 8</vt:lpstr>
      <vt:lpstr>plot 10</vt:lpstr>
      <vt:lpstr>plot 12</vt:lpstr>
      <vt:lpstr>plot 13</vt:lpstr>
      <vt:lpstr>plot 14</vt:lpstr>
      <vt:lpstr>plot 15</vt:lpstr>
      <vt:lpstr>plot 16</vt:lpstr>
      <vt:lpstr>plot 17</vt:lpstr>
      <vt:lpstr>Summary</vt:lpstr>
      <vt:lpstr>totals</vt:lpstr>
      <vt:lpstr>byspecies</vt:lpstr>
      <vt:lpstr>alldata</vt:lpstr>
      <vt:lpstr>speciesSUM</vt:lpstr>
    </vt:vector>
  </TitlesOfParts>
  <Company>US Fish and Wildlife Service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Penttila, Diane</dc:creator>
  <cp:lastModifiedBy>nroberts</cp:lastModifiedBy>
  <cp:lastPrinted>2008-02-07T17:18:30Z</cp:lastPrinted>
  <dcterms:created xsi:type="dcterms:W3CDTF">2005-10-26T15:53:26Z</dcterms:created>
  <dcterms:modified xsi:type="dcterms:W3CDTF">2018-10-22T19:19:22Z</dcterms:modified>
</cp:coreProperties>
</file>